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9935" windowHeight="8130" tabRatio="745" firstSheet="5" activeTab="8"/>
  </bookViews>
  <sheets>
    <sheet name="1-Хом аше ва мат" sheetId="1" r:id="rId1"/>
    <sheet name="3-Импорт " sheetId="6" r:id="rId2"/>
    <sheet name="2.1.-Экспорт" sheetId="16" r:id="rId3"/>
    <sheet name="2-Махсулот сотиш" sheetId="4" r:id="rId4"/>
    <sheet name="3-Хизматлар" sheetId="2" r:id="rId5"/>
    <sheet name="5-Пудратчи" sheetId="5" r:id="rId6"/>
    <sheet name="6-Эл.эн.газ сув" sheetId="7" r:id="rId7"/>
    <sheet name="7-Гос.зак." sheetId="3" r:id="rId8"/>
    <sheet name="7.1-xarid.uzex.uz" sheetId="19" r:id="rId9"/>
    <sheet name="7.1-Магазин" sheetId="18" r:id="rId10"/>
    <sheet name="7.2-Конкурс-Отб.наил.предл." sheetId="10" r:id="rId11"/>
    <sheet name="7,3-Прямые закупки" sheetId="11" r:id="rId12"/>
    <sheet name="7,4-Аукцион" sheetId="12" r:id="rId13"/>
    <sheet name="7.5.-СПОТ_харид" sheetId="14" r:id="rId14"/>
    <sheet name="7.6.-СПОТ_сотиш" sheetId="15" r:id="rId15"/>
    <sheet name="8-cooper" sheetId="17" r:id="rId16"/>
  </sheets>
  <definedNames>
    <definedName name="_xlnm._FilterDatabase" localSheetId="0" hidden="1">'1-Хом аше ва мат'!$A$5:$B$273</definedName>
    <definedName name="_xlnm._FilterDatabase" localSheetId="2" hidden="1">'2.1.-Экспорт'!$A$6:$B$18</definedName>
    <definedName name="_xlnm._FilterDatabase" localSheetId="3" hidden="1">'2-Махсулот сотиш'!$A$6:$C$727</definedName>
    <definedName name="_xlnm._FilterDatabase" localSheetId="1" hidden="1">'3-Импорт '!$A$6:$B$30</definedName>
    <definedName name="_xlnm._FilterDatabase" localSheetId="4" hidden="1">'3-Хизматлар'!$A$6:$B$155</definedName>
    <definedName name="_xlnm._FilterDatabase" localSheetId="5" hidden="1">'5-Пудратчи'!$A$6:$B$12</definedName>
    <definedName name="_xlnm._FilterDatabase" localSheetId="6" hidden="1">'6-Эл.эн.газ сув'!$A$6:$B$12</definedName>
    <definedName name="_xlnm._FilterDatabase" localSheetId="8" hidden="1">'7.1-xarid.uzex.uz'!$A$4:$H$4</definedName>
    <definedName name="_xlnm._FilterDatabase" localSheetId="13" hidden="1">'7.5.-СПОТ_харид'!$A$4:$L$15</definedName>
    <definedName name="_xlnm._FilterDatabase" localSheetId="14" hidden="1">'7.6.-СПОТ_сотиш'!$A$4:$I$563</definedName>
    <definedName name="_xlnm.Print_Titles" localSheetId="0">'1-Хом аше ва мат'!$5:$5</definedName>
    <definedName name="_xlnm.Print_Titles" localSheetId="3">'2-Махсулот сотиш'!$6:$6</definedName>
    <definedName name="_xlnm.Print_Titles" localSheetId="4">'3-Хизматлар'!$6:$6</definedName>
    <definedName name="_xlnm.Print_Titles" localSheetId="9">'7.1-Магазин'!$5:$5</definedName>
    <definedName name="_xlnm.Print_Titles" localSheetId="14">'7.6.-СПОТ_сотиш'!$4:$4</definedName>
    <definedName name="_xlnm.Print_Area" localSheetId="8">'7.1-xarid.uzex.uz'!$A$1:$H$70</definedName>
    <definedName name="_xlnm.Print_Area" localSheetId="9">'7.1-Магазин'!$A$1:$M$120</definedName>
    <definedName name="_xlnm.Print_Area" localSheetId="10">'7.2-Конкурс-Отб.наил.предл.'!$A$1:$M$9</definedName>
    <definedName name="_xlnm.Print_Area" localSheetId="13">'7.5.-СПОТ_харид'!$A$1:$I$15</definedName>
    <definedName name="_xlnm.Print_Area" localSheetId="14">'7.6.-СПОТ_сотиш'!$A$1:$I$565</definedName>
    <definedName name="_xlnm.Print_Area" localSheetId="7">'7-Гос.зак.'!$G$1:$K$38</definedName>
  </definedNames>
  <calcPr calcId="125725"/>
</workbook>
</file>

<file path=xl/calcChain.xml><?xml version="1.0" encoding="utf-8"?>
<calcChain xmlns="http://schemas.openxmlformats.org/spreadsheetml/2006/main">
  <c r="H70" i="19"/>
  <c r="E43" i="11"/>
  <c r="L120" i="18"/>
  <c r="M120"/>
  <c r="B273" i="1"/>
  <c r="B155" i="2"/>
  <c r="B13" i="5"/>
  <c r="K572" i="15"/>
  <c r="I572"/>
  <c r="H25" i="17"/>
  <c r="F18" i="10"/>
  <c r="H16" i="3"/>
  <c r="H17"/>
  <c r="H18"/>
  <c r="A570" i="15"/>
  <c r="I563"/>
  <c r="I15" i="14"/>
  <c r="I16"/>
  <c r="G16"/>
  <c r="A16"/>
  <c r="A15"/>
  <c r="G15" i="12"/>
  <c r="H6" i="3" l="1"/>
  <c r="H7"/>
  <c r="H8"/>
  <c r="H9"/>
  <c r="H10"/>
  <c r="H11"/>
  <c r="H12"/>
  <c r="H13"/>
  <c r="H15"/>
  <c r="H5"/>
  <c r="F37"/>
  <c r="E37"/>
  <c r="K367" i="15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45"/>
  <c r="K446"/>
  <c r="K447"/>
  <c r="K448"/>
  <c r="K449"/>
  <c r="K450"/>
  <c r="K451"/>
  <c r="K452"/>
  <c r="K453"/>
  <c r="K454"/>
  <c r="K455"/>
  <c r="K456"/>
  <c r="K457"/>
  <c r="K458"/>
  <c r="K459"/>
  <c r="K460"/>
  <c r="K461"/>
  <c r="K462"/>
  <c r="K463"/>
  <c r="K464"/>
  <c r="K465"/>
  <c r="K466"/>
  <c r="K467"/>
  <c r="K468"/>
  <c r="K469"/>
  <c r="K470"/>
  <c r="K471"/>
  <c r="K472"/>
  <c r="K473"/>
  <c r="K474"/>
  <c r="K475"/>
  <c r="K476"/>
  <c r="K477"/>
  <c r="K478"/>
  <c r="K479"/>
  <c r="K480"/>
  <c r="K481"/>
  <c r="K482"/>
  <c r="K483"/>
  <c r="K484"/>
  <c r="K485"/>
  <c r="K486"/>
  <c r="K487"/>
  <c r="K488"/>
  <c r="K489"/>
  <c r="K490"/>
  <c r="K491"/>
  <c r="K492"/>
  <c r="K493"/>
  <c r="K494"/>
  <c r="K495"/>
  <c r="K496"/>
  <c r="K497"/>
  <c r="K498"/>
  <c r="K499"/>
  <c r="K500"/>
  <c r="K501"/>
  <c r="K502"/>
  <c r="K503"/>
  <c r="K504"/>
  <c r="K505"/>
  <c r="K506"/>
  <c r="K507"/>
  <c r="K508"/>
  <c r="K509"/>
  <c r="K510"/>
  <c r="K511"/>
  <c r="K512"/>
  <c r="K513"/>
  <c r="K514"/>
  <c r="K515"/>
  <c r="K516"/>
  <c r="K517"/>
  <c r="K518"/>
  <c r="K519"/>
  <c r="K520"/>
  <c r="K521"/>
  <c r="K522"/>
  <c r="K523"/>
  <c r="K524"/>
  <c r="K525"/>
  <c r="K526"/>
  <c r="K527"/>
  <c r="K528"/>
  <c r="K529"/>
  <c r="K530"/>
  <c r="K531"/>
  <c r="K532"/>
  <c r="K533"/>
  <c r="K534"/>
  <c r="K535"/>
  <c r="K536"/>
  <c r="K537"/>
  <c r="K538"/>
  <c r="K539"/>
  <c r="K540"/>
  <c r="K541"/>
  <c r="K542"/>
  <c r="K543"/>
  <c r="K544"/>
  <c r="K545"/>
  <c r="K546"/>
  <c r="K547"/>
  <c r="K548"/>
  <c r="K549"/>
  <c r="K550"/>
  <c r="K551"/>
  <c r="K552"/>
  <c r="K553"/>
  <c r="K554"/>
  <c r="K555"/>
  <c r="K556"/>
  <c r="K557"/>
  <c r="K558"/>
  <c r="K559"/>
  <c r="K560"/>
  <c r="K561"/>
  <c r="F17" i="10"/>
  <c r="K6" i="15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5"/>
  <c r="G571" l="1"/>
  <c r="J23" i="3" s="1"/>
  <c r="K570" i="15"/>
  <c r="I22" i="3" s="1"/>
  <c r="I570" i="15"/>
  <c r="I571"/>
  <c r="G570"/>
  <c r="J22" i="3" s="1"/>
  <c r="K571" i="15"/>
  <c r="I23" i="3" s="1"/>
  <c r="H570" i="15" l="1"/>
  <c r="H571"/>
  <c r="K23" i="3"/>
  <c r="K22"/>
  <c r="B13" i="7"/>
  <c r="K6" i="14"/>
  <c r="K7"/>
  <c r="K8"/>
  <c r="K9"/>
  <c r="K10"/>
  <c r="K11"/>
  <c r="K12"/>
  <c r="K13"/>
  <c r="K14"/>
  <c r="K5"/>
  <c r="K31" l="1"/>
  <c r="I18" i="3" s="1"/>
  <c r="K30" i="14"/>
  <c r="I17" i="3" s="1"/>
  <c r="K29" i="14"/>
  <c r="I16" i="3" s="1"/>
  <c r="K21" i="14"/>
  <c r="I8" i="3" s="1"/>
  <c r="K27" i="14"/>
  <c r="I20"/>
  <c r="K7" i="3" s="1"/>
  <c r="K20" i="14"/>
  <c r="I7" i="3" s="1"/>
  <c r="K25" i="14"/>
  <c r="I12" i="3" s="1"/>
  <c r="I19" i="14"/>
  <c r="K6" i="3" s="1"/>
  <c r="G18" i="14"/>
  <c r="K24"/>
  <c r="I11" i="3" s="1"/>
  <c r="K23" i="14"/>
  <c r="I10" i="3" s="1"/>
  <c r="K18" i="14"/>
  <c r="G22" s="1"/>
  <c r="J9" i="3" s="1"/>
  <c r="I21" i="14"/>
  <c r="K8" i="3" s="1"/>
  <c r="I18" i="14"/>
  <c r="K5" i="3" s="1"/>
  <c r="K19" i="14"/>
  <c r="G19"/>
  <c r="J6" i="3" s="1"/>
  <c r="K22" i="14"/>
  <c r="K28"/>
  <c r="I15" i="3" s="1"/>
  <c r="G21" i="14"/>
  <c r="J8" i="3" s="1"/>
  <c r="K26" i="14"/>
  <c r="I13" i="3" s="1"/>
  <c r="G20" i="14"/>
  <c r="J7" i="3" s="1"/>
  <c r="I9"/>
  <c r="I14"/>
  <c r="J5"/>
  <c r="B34" i="16"/>
  <c r="B33"/>
  <c r="G28" i="14" l="1"/>
  <c r="J15" i="3" s="1"/>
  <c r="I28" i="14"/>
  <c r="K15" i="3" s="1"/>
  <c r="I22" i="14"/>
  <c r="H22" s="1"/>
  <c r="G30"/>
  <c r="J17" i="3" s="1"/>
  <c r="I29" i="14"/>
  <c r="K16" i="3" s="1"/>
  <c r="I24" i="14"/>
  <c r="I31"/>
  <c r="K18" i="3" s="1"/>
  <c r="I6"/>
  <c r="G24" i="14"/>
  <c r="J11" i="3" s="1"/>
  <c r="G27" i="14"/>
  <c r="J14" i="3" s="1"/>
  <c r="K32" i="14"/>
  <c r="G23"/>
  <c r="G29" s="1"/>
  <c r="I25"/>
  <c r="H25" s="1"/>
  <c r="G25"/>
  <c r="J12" i="3" s="1"/>
  <c r="I26" i="14"/>
  <c r="G26"/>
  <c r="J13" i="3" s="1"/>
  <c r="I30" i="14"/>
  <c r="I23"/>
  <c r="K9" i="3"/>
  <c r="H21" i="14"/>
  <c r="H19"/>
  <c r="H20"/>
  <c r="H18"/>
  <c r="G31"/>
  <c r="I27"/>
  <c r="I5" i="3"/>
  <c r="E36"/>
  <c r="F35"/>
  <c r="E35"/>
  <c r="K24"/>
  <c r="I24"/>
  <c r="H27" i="14" l="1"/>
  <c r="H24"/>
  <c r="I20" i="3"/>
  <c r="H26" i="14"/>
  <c r="H28"/>
  <c r="K13" i="3"/>
  <c r="H30" i="14"/>
  <c r="K17" i="3"/>
  <c r="H31" i="14"/>
  <c r="J18" i="3"/>
  <c r="K12"/>
  <c r="H29" i="14"/>
  <c r="J16" i="3"/>
  <c r="E38"/>
  <c r="I32" i="14"/>
  <c r="J10" i="3"/>
  <c r="K11"/>
  <c r="K14"/>
  <c r="H23" i="14"/>
  <c r="K10" i="3"/>
  <c r="F36"/>
  <c r="F38" s="1"/>
  <c r="K20" l="1"/>
</calcChain>
</file>

<file path=xl/sharedStrings.xml><?xml version="1.0" encoding="utf-8"?>
<sst xmlns="http://schemas.openxmlformats.org/spreadsheetml/2006/main" count="5174" uniqueCount="2329">
  <si>
    <t>Хом аше, материаллар сотиб олиш буйича шартномалар руйхати</t>
  </si>
  <si>
    <t>Контрагаент</t>
  </si>
  <si>
    <t>Суммаси</t>
  </si>
  <si>
    <t>MChJ CHIRCHIQ GTS</t>
  </si>
  <si>
    <t>MChJ Vi-Va TRAVEL</t>
  </si>
  <si>
    <t>AJ "TOSHKENT" RESPUBLIKA FOND BIRJASI</t>
  </si>
  <si>
    <t>AJ ToshvilSuvoqova</t>
  </si>
  <si>
    <t>MChJ UNITEL (Билайн)</t>
  </si>
  <si>
    <t xml:space="preserve">   Договор №117691345-66юрс от 15.02.10г.услуги интернет-связи</t>
  </si>
  <si>
    <t>XT HAKIMOV BAHTIYOR TALIPOVICH</t>
  </si>
  <si>
    <t>Аудиторская организация  MChJ "FTF-LEA-AUDIT"</t>
  </si>
  <si>
    <t xml:space="preserve">   Договор 314-36юрс от 19.01.17 Услуги спецсвязи</t>
  </si>
  <si>
    <t>Межведомственный Хозрасчетный Архив Янгиюльского  р-на</t>
  </si>
  <si>
    <t>Хизматлар буйича шартномалар руйхати</t>
  </si>
  <si>
    <t>Итого</t>
  </si>
  <si>
    <t>DK Qimmatli Qog'ozlar MARKAZIY DEPOZITARIYSI</t>
  </si>
  <si>
    <t>DUK Respublika maxsus aloqa bog'lamasi</t>
  </si>
  <si>
    <t>Toshkent viloyati statistika boshqarmasi</t>
  </si>
  <si>
    <t xml:space="preserve">   Договор</t>
  </si>
  <si>
    <t>AJ CHIRCHIQ Transformator zavodi</t>
  </si>
  <si>
    <t>AJ KONVIN</t>
  </si>
  <si>
    <t>AJ Maxam-Chirchiq</t>
  </si>
  <si>
    <t>AJ NO'KIS VINOZAVODI</t>
  </si>
  <si>
    <t>AJ Samarqand Dori-Darmon</t>
  </si>
  <si>
    <t>AJ Toshkent viloyati Dori-Darmon</t>
  </si>
  <si>
    <t>MChJ "IXLOS-XAVAS-UMID"</t>
  </si>
  <si>
    <t>MChJ "STANDART POLIGRAF SERVICE"</t>
  </si>
  <si>
    <t>MChJ AIR TIME</t>
  </si>
  <si>
    <t>MChJ ANAXMEDGAZ-BIZNES</t>
  </si>
  <si>
    <t>MChJ ANIS PRO PRODUCT</t>
  </si>
  <si>
    <t>MChJ ATSETAT BIZNES</t>
  </si>
  <si>
    <t>MChJ BUXORO Dori-Darmon</t>
  </si>
  <si>
    <t>MChJ JNS LABS</t>
  </si>
  <si>
    <t>MChJ KOMSAR</t>
  </si>
  <si>
    <t>MChJ Max PHARM Service</t>
  </si>
  <si>
    <t>MChJ Medical Max pharm</t>
  </si>
  <si>
    <t>MChJ Ozbekiston Dori-Taminot</t>
  </si>
  <si>
    <t>MChJ Qaraqalpaq Dari-Darmaq</t>
  </si>
  <si>
    <t>MChJ QORA-QAMICH dorihonalari</t>
  </si>
  <si>
    <t>MChJ SIRDARYO DORI-DARMON</t>
  </si>
  <si>
    <t>ShK KLIN-KOSMETIKA</t>
  </si>
  <si>
    <t>XK AKTASH</t>
  </si>
  <si>
    <t>XK BIO KORM</t>
  </si>
  <si>
    <t>XK KAMALAK-L.B</t>
  </si>
  <si>
    <t>XK MUQADDAM SERVIS</t>
  </si>
  <si>
    <t>Жил поселок</t>
  </si>
  <si>
    <t>СП  Fatih  Lazzat  Maya  MCHJ</t>
  </si>
  <si>
    <t>СП FAR-VAB</t>
  </si>
  <si>
    <t>Тайёр махсулот сотиш буйича шартномалар руйхати</t>
  </si>
  <si>
    <t>DSENM YANGIYO'L SHAHAR</t>
  </si>
  <si>
    <t>XK ENERGOTEXSERVIS</t>
  </si>
  <si>
    <t>DUK AKADEMTA`MINOT</t>
  </si>
  <si>
    <t>MChJ QK AL Majid Beauty Group</t>
  </si>
  <si>
    <t>Валюта USD</t>
  </si>
  <si>
    <t>1-илова</t>
  </si>
  <si>
    <t>2-илова</t>
  </si>
  <si>
    <t>3-илова</t>
  </si>
  <si>
    <t>4-илова</t>
  </si>
  <si>
    <t>5-илова</t>
  </si>
  <si>
    <t>MChJ BILLUR SUV SERVIS</t>
  </si>
  <si>
    <t>Yangiyol shahar Elektr Taminoti Korhonasi</t>
  </si>
  <si>
    <t>Эл.энергия, табиий газ ва сув билан таъминлаш буйича шартномалар руйхати</t>
  </si>
  <si>
    <t>6-илова</t>
  </si>
  <si>
    <t>7-илова</t>
  </si>
  <si>
    <t>YTT Muradasilov Server Ayderovich</t>
  </si>
  <si>
    <t>DUK TOZA HUDUD Yangiyol shahar filiali</t>
  </si>
  <si>
    <t>O'ZBEKISTON SAVDO-SANOAT PALATASI</t>
  </si>
  <si>
    <t xml:space="preserve">   Договор MTV-143 от 19.02.19 Членский взнос</t>
  </si>
  <si>
    <t>Toshkent viloyati favqulodda vaziyatlar boshqarmasi</t>
  </si>
  <si>
    <t>YANGIYO'L SHAHAR XO'JALIK XISOBIDAGI DIZENFEKSIYA STANSIYASI</t>
  </si>
  <si>
    <t>MChJ IMPERIAL PRINT</t>
  </si>
  <si>
    <t>MChJ SSK FARAVON</t>
  </si>
  <si>
    <t>ИТОГО</t>
  </si>
  <si>
    <t>март</t>
  </si>
  <si>
    <t>Аукцион</t>
  </si>
  <si>
    <t>Магазин</t>
  </si>
  <si>
    <t>февраль</t>
  </si>
  <si>
    <t>январь</t>
  </si>
  <si>
    <t>апрель</t>
  </si>
  <si>
    <t>май</t>
  </si>
  <si>
    <t>июнь</t>
  </si>
  <si>
    <t>ВСЕГО</t>
  </si>
  <si>
    <t>№</t>
  </si>
  <si>
    <t>Сумма договора</t>
  </si>
  <si>
    <t>№ сделки</t>
  </si>
  <si>
    <t>Пшеница</t>
  </si>
  <si>
    <t>Барда</t>
  </si>
  <si>
    <t>AJ NAVOIY IES</t>
  </si>
  <si>
    <t>MChJ DENTAFILL PLYUS</t>
  </si>
  <si>
    <t>MChJ Jurabek PRINT</t>
  </si>
  <si>
    <t>MChJ XORAZM Dori-Darmon</t>
  </si>
  <si>
    <t>Q.K. MChJ "DINA PARFUM"</t>
  </si>
  <si>
    <t>QK AJ INDORAMA KOKAND TEXTILE</t>
  </si>
  <si>
    <t>MChJ ABINA COSMETIK</t>
  </si>
  <si>
    <t>MChJ QK HEALTH LINE</t>
  </si>
  <si>
    <t>Toshkent viloyati QO'RIQLASH BOSHQARMASI O'R MG</t>
  </si>
  <si>
    <t xml:space="preserve">   Договор 1105-515юрс от 30.08.19 Охрана объекта</t>
  </si>
  <si>
    <t xml:space="preserve">   Договор 491-юрс от 12.08.19 Услуги банка</t>
  </si>
  <si>
    <t>июль</t>
  </si>
  <si>
    <t>август</t>
  </si>
  <si>
    <t>сентябрь</t>
  </si>
  <si>
    <t>Список заключенных договоров на портале гос.закупках</t>
  </si>
  <si>
    <t>ПРЯМЫЕ ЗАКУПКИ</t>
  </si>
  <si>
    <t>АУКЦИОН</t>
  </si>
  <si>
    <t>Дизельное топливо ЭКО ООО "Бухарский НПЗ"</t>
  </si>
  <si>
    <t>Карбамид марки "А", меш АО "Максам-Чирчик"</t>
  </si>
  <si>
    <t xml:space="preserve">Гос.закупка </t>
  </si>
  <si>
    <t>СПОТ</t>
  </si>
  <si>
    <t>Хом ашё ва ТМБ</t>
  </si>
  <si>
    <t>Шартномалар сони</t>
  </si>
  <si>
    <t>Микдори</t>
  </si>
  <si>
    <t>Умумий суммаси</t>
  </si>
  <si>
    <t>MCHJ TASHKENT POLYMER SINTEZ</t>
  </si>
  <si>
    <t>MChJ ULKAN PARVOZ SERVIS</t>
  </si>
  <si>
    <t>DK O'ZBEKISTON MILLIY METROLOGIYA INSTITUTI</t>
  </si>
  <si>
    <t>DUK O’ZBEKISTON ILMIY-SINOV VA SIFAT NAZORATI MARKAZI (UzTest)</t>
  </si>
  <si>
    <t>АИКБ  Ипак Йули Янгиюль</t>
  </si>
  <si>
    <t>октябрь</t>
  </si>
  <si>
    <t>ноябрь</t>
  </si>
  <si>
    <t>декабрь</t>
  </si>
  <si>
    <t>Дата сделки</t>
  </si>
  <si>
    <t>Продавец</t>
  </si>
  <si>
    <t>Продавец ИНН</t>
  </si>
  <si>
    <t>№ контракта</t>
  </si>
  <si>
    <t>Контракт</t>
  </si>
  <si>
    <t>Количество</t>
  </si>
  <si>
    <t>Цена</t>
  </si>
  <si>
    <t>Сумма сделки</t>
  </si>
  <si>
    <t>Maxam-Chirchiq AJ</t>
  </si>
  <si>
    <t>200941518</t>
  </si>
  <si>
    <t>Покупатель</t>
  </si>
  <si>
    <t>Покупатель ИНН</t>
  </si>
  <si>
    <t>ф/х Тулаган</t>
  </si>
  <si>
    <t>201472680</t>
  </si>
  <si>
    <t>Барда жидкая послеспиртовая из зерна АО БИОКИМЁ</t>
  </si>
  <si>
    <t>BIO KORM ХК</t>
  </si>
  <si>
    <t>305157529</t>
  </si>
  <si>
    <t>ACTIVE BUSINESS LINE oilaviy korxonasi</t>
  </si>
  <si>
    <t>MChJ BIO COSMETICS</t>
  </si>
  <si>
    <t>MChJ ISGS BREND TORG</t>
  </si>
  <si>
    <t>MChJ ECO PHARM MED INVEST</t>
  </si>
  <si>
    <t>MChJ QK AFSAR COMPANY LTD</t>
  </si>
  <si>
    <t>MChJ QK NAVOIY BEAUTY COSMETICS</t>
  </si>
  <si>
    <t>Respublika SUDTIBBIY EKSPERTIZA IAM Toshkent viloyati</t>
  </si>
  <si>
    <t>XK CHEMICAL BUBBLE GROUP</t>
  </si>
  <si>
    <t>AK O`ZBEKTELEKOM Toshkent filiali</t>
  </si>
  <si>
    <t xml:space="preserve">   Договор 02_918/3140 от 08.01.20г.Интернет Teznet business-3 10 Мбит/с</t>
  </si>
  <si>
    <t xml:space="preserve">   Договор 4-28юрс от 15.01.20 Услуги связи</t>
  </si>
  <si>
    <t>MChJ "PREMIUM POLIGRAF BIZNES"</t>
  </si>
  <si>
    <t>MChJ "UNICON-SOFT"</t>
  </si>
  <si>
    <t xml:space="preserve">   Закупки на cooperation.uz по КМ ПП-833 от 30.09.19г</t>
  </si>
  <si>
    <t xml:space="preserve">   Договор 6-85юрс от 01.02.20 Пожарная безопасность</t>
  </si>
  <si>
    <t>MChJ "KORNELIYA"</t>
  </si>
  <si>
    <t xml:space="preserve">Заключенные договоры на cooperation.uz </t>
  </si>
  <si>
    <t>AJ OLMALIQ КMK</t>
  </si>
  <si>
    <t>MChJ ZOLOTOE RUNO</t>
  </si>
  <si>
    <t>ИТОГО UZS</t>
  </si>
  <si>
    <t>MChJ BUNYOD GOLD</t>
  </si>
  <si>
    <t>MChJ Elite Pharma Med Group</t>
  </si>
  <si>
    <t>MChJ GALENIKA INVEST</t>
  </si>
  <si>
    <t>MChJ KATRANT</t>
  </si>
  <si>
    <t>MChJ Qashqadaryo Dori-Darmon</t>
  </si>
  <si>
    <t>MChJ QK UZTEX Tashkent</t>
  </si>
  <si>
    <t>MChJ STEKLOPLASTIK</t>
  </si>
  <si>
    <t>OK CHORVA NURZIYO BARAKASI</t>
  </si>
  <si>
    <t>DUK AGROSANOAT MAJMUIDA XIZMAT KO`RSATISH MARKAZI</t>
  </si>
  <si>
    <t>DUK RESPUBLIKA INKASSASIYA XIZMATI Tosh.vil.boshqarmasi</t>
  </si>
  <si>
    <t xml:space="preserve">   Договор 4187/20 от 02.03.20 Услуги инкассации</t>
  </si>
  <si>
    <t>MChJ Barakat Cipro</t>
  </si>
  <si>
    <t>MChJ Fides solutions</t>
  </si>
  <si>
    <t>Масло дизельное М14В2 OOO Petrol Auto And Industrial</t>
  </si>
  <si>
    <t>Список заключенных договоров на портале UZEX.UZ</t>
  </si>
  <si>
    <t>СП CHORVA-NURZIYO-BARAKASI</t>
  </si>
  <si>
    <t>307456581</t>
  </si>
  <si>
    <t>Поставщик</t>
  </si>
  <si>
    <t>Арматура 12 - 35ГС мерной длины АО "Узметкомбинат"</t>
  </si>
  <si>
    <t>"ASIA METALL BUSINESS" xususiy korxonasi</t>
  </si>
  <si>
    <t>301010857</t>
  </si>
  <si>
    <t>MChJ "ASIA METALL BUSINESS"</t>
  </si>
  <si>
    <t>XK Maximum business group</t>
  </si>
  <si>
    <t>XK Nasiba Gavhar</t>
  </si>
  <si>
    <t xml:space="preserve"> </t>
  </si>
  <si>
    <t>DUK Manaviyat Nashriyoti</t>
  </si>
  <si>
    <t>MChJ BONU shirinliklari</t>
  </si>
  <si>
    <t>MCHJ Ecowall</t>
  </si>
  <si>
    <t>MCHJ SAG AGRO</t>
  </si>
  <si>
    <t>MChJ SANO STANDART</t>
  </si>
  <si>
    <t>MChJ WORLD TRADE SOLUTIONS TASHKENT</t>
  </si>
  <si>
    <t>XK MAHMUDOV MURODJON MAXAMMADOVICH</t>
  </si>
  <si>
    <t>AJ “Hududgazta’minot”</t>
  </si>
  <si>
    <t xml:space="preserve">   Договор 1909352324-398юрс от 07.08.20 Услуги связи мобайл</t>
  </si>
  <si>
    <t>DUK "ELEKTRON ONLAYN-AUKSIONLARNI TASHKIL ETISH MARKAZI"</t>
  </si>
  <si>
    <t>ELEKTRON KOOPERATSIYA PORTALI MARKAZI</t>
  </si>
  <si>
    <t>ТехПД-1 Ташкент</t>
  </si>
  <si>
    <t xml:space="preserve">   Договор 12-04/7 от 01.07.20 Природный газ</t>
  </si>
  <si>
    <t>8-илова</t>
  </si>
  <si>
    <t>7.5-илова</t>
  </si>
  <si>
    <t>7.4-илова</t>
  </si>
  <si>
    <t>7.2-илова</t>
  </si>
  <si>
    <t>7.1.-илова</t>
  </si>
  <si>
    <t>7.3.-илова</t>
  </si>
  <si>
    <t>7.6-илова</t>
  </si>
  <si>
    <t>Toshkent Agrosanoat MCHJ</t>
  </si>
  <si>
    <t>200566549</t>
  </si>
  <si>
    <t>201882883</t>
  </si>
  <si>
    <t>ФХ QOBIL OMAD</t>
  </si>
  <si>
    <t>302309885</t>
  </si>
  <si>
    <t>Наименование товара</t>
  </si>
  <si>
    <t>Дата</t>
  </si>
  <si>
    <t>Пшен</t>
  </si>
  <si>
    <t>Дизе</t>
  </si>
  <si>
    <t>Карб</t>
  </si>
  <si>
    <t>Масл</t>
  </si>
  <si>
    <t>FX "QOBIL OMAD"</t>
  </si>
  <si>
    <t>FX Jamol OTA</t>
  </si>
  <si>
    <t>MChJ BIO XLOR AKTIV</t>
  </si>
  <si>
    <t>MChJ HILAL COSMETICS</t>
  </si>
  <si>
    <t>MChJ HVARA</t>
  </si>
  <si>
    <t>MChJ Kitobdornashr</t>
  </si>
  <si>
    <t>MChJ PRINT.UZ</t>
  </si>
  <si>
    <t>MChJ SANO TECHNOLOGY</t>
  </si>
  <si>
    <t>MCHJ Toshkent Agrosanoat</t>
  </si>
  <si>
    <t>MChJ SAVDOELETRONIKA XIZMATLARI</t>
  </si>
  <si>
    <t xml:space="preserve">   Договор 9Y-0001 от 25.12.20 услуги по ККМ SIMURG 001</t>
  </si>
  <si>
    <t>Труба полиэтиленовая ПЭГК d-500 SN8 ООО VIKAAZ PLAST</t>
  </si>
  <si>
    <t>Мыло хозяйственное 60% 350гр ХИИ "Yangiyol Yog-Moy" AO</t>
  </si>
  <si>
    <t>"OISHA OMAD BARAKA" Масъулияти чекланган жамияти</t>
  </si>
  <si>
    <t>302072186</t>
  </si>
  <si>
    <t>ООО OROM PAXTA</t>
  </si>
  <si>
    <t>307643714</t>
  </si>
  <si>
    <t>BILLUR SUV SERVIS MCHJ</t>
  </si>
  <si>
    <t>Перекись водорода 60%</t>
  </si>
  <si>
    <t>ООО GREEN APPLE S</t>
  </si>
  <si>
    <t>Ткань х/б суровая (бязь)</t>
  </si>
  <si>
    <t>Труб</t>
  </si>
  <si>
    <t>Мыло</t>
  </si>
  <si>
    <t>AJ "O'ZBEKISTON RESPUBLIKASI TOVAR-XOMASHYO BIRJASI"</t>
  </si>
  <si>
    <t xml:space="preserve">   ИНП:75254 от 01.01.19 счет 009 Бирж.торги на УзР</t>
  </si>
  <si>
    <t xml:space="preserve">   Договор 64-21 от 12.02.21 Листинг.взнос</t>
  </si>
  <si>
    <t>DSENM RESPUBLIKA</t>
  </si>
  <si>
    <t xml:space="preserve">   Договор 157 от 27.03.21 Анализ пшеницы</t>
  </si>
  <si>
    <t>MChJ NORMA DAVRIY NASHRLARI</t>
  </si>
  <si>
    <t>GREEN APPLE S mas‘uliyati cheklangan jamiyati</t>
  </si>
  <si>
    <t>MCHJ OISHA OMAD BARAKA</t>
  </si>
  <si>
    <t>MCHJ OROM PAXTA</t>
  </si>
  <si>
    <t>MChJ Yuqorichirchiq Energy Systems</t>
  </si>
  <si>
    <t>OK PRINTING HOUSE</t>
  </si>
  <si>
    <t>QK BUX-TEL</t>
  </si>
  <si>
    <t>XF A.SH.A Oz KONTAKT</t>
  </si>
  <si>
    <t>BUXORO ULGURJI SAVDO MARKAZI mas‘uliyati cheklangan jamiyati</t>
  </si>
  <si>
    <t>MChJ BEST BUY AND SELL</t>
  </si>
  <si>
    <t>MChJ BIELEKTRO</t>
  </si>
  <si>
    <t>MCHJ GREEN ENERGY SOLUTION</t>
  </si>
  <si>
    <t>MCHJ Navoiy Kimyo Invest</t>
  </si>
  <si>
    <t>MCHJ New Format-Tashkent</t>
  </si>
  <si>
    <t>MChJ OQ-TOSH SANATORIYASI</t>
  </si>
  <si>
    <t>MChJ SALT MINING</t>
  </si>
  <si>
    <t>BIZNES VA TADBIRKORLIK OLIY MAKTABI</t>
  </si>
  <si>
    <t xml:space="preserve">   Договор 154/ОЦ от 26.02.21 Услуги по оценке сист.корп.управл.</t>
  </si>
  <si>
    <t>DUK SHAHARSOZLIK HUJJATLARI EKSPERTIZASI Таш.обл.филиал</t>
  </si>
  <si>
    <t>MChJ "2-SON KO'CHMA MEXANIZATSIYALASHGAN KOLONNA"</t>
  </si>
  <si>
    <t xml:space="preserve">   Договор 2-652юрс от 06.12.19 Строительство здания ДОУ на 100 мест</t>
  </si>
  <si>
    <t>MChJ AIS TECHNO GROUP</t>
  </si>
  <si>
    <t>MChJ LIDER KONSALT SERVIS</t>
  </si>
  <si>
    <t>XK "KONSAUD UNIVERSAL"</t>
  </si>
  <si>
    <t xml:space="preserve">   Договор 21-062 от 09.03.21 Аудиторские услуги</t>
  </si>
  <si>
    <t>CITY PRINT mas‘uliyati cheklangan jamiyati</t>
  </si>
  <si>
    <t>GLOBAL ANTISEPT mas‘uliyati cheklangan jamiyati</t>
  </si>
  <si>
    <t>DUK DAVLAT BELGISI</t>
  </si>
  <si>
    <t>G`afur G`ulom nomidagi nashriyot-matbaa ijodiy uyi</t>
  </si>
  <si>
    <t>MChJ BULUNGUR 1</t>
  </si>
  <si>
    <t>MChJ ENRICO LINE</t>
  </si>
  <si>
    <t>MChJ EUROASIA PRINT</t>
  </si>
  <si>
    <t>MCHJ FIBBER</t>
  </si>
  <si>
    <t>MChJ IPSUM PATHOLOGY</t>
  </si>
  <si>
    <t>MChJ Kamalak Print</t>
  </si>
  <si>
    <t>MChJ MAX AND TOP</t>
  </si>
  <si>
    <t>MCHJ Me'mor Elnazar Loyiha</t>
  </si>
  <si>
    <t>MChJ OKS MASSAGET</t>
  </si>
  <si>
    <t>MChJ Parlak Ambalaj</t>
  </si>
  <si>
    <t>MChJ PREMIUM ALCO</t>
  </si>
  <si>
    <t>MChJ PREMIUM FLEX</t>
  </si>
  <si>
    <t>MChJ PREMIUM POLYGRAPH</t>
  </si>
  <si>
    <t>MChJ QK COLORFLEX</t>
  </si>
  <si>
    <t>MChJ RICH WORLD COSMETIC</t>
  </si>
  <si>
    <t>MChJ TRADE EQUIPMENT</t>
  </si>
  <si>
    <t>MCHJ Uniderm</t>
  </si>
  <si>
    <t>OK "FRAGRANCE PARFUMS"</t>
  </si>
  <si>
    <t>QK MChJ BUMA</t>
  </si>
  <si>
    <t>XK ILXON NAZAROV</t>
  </si>
  <si>
    <t>XK LION PRINT</t>
  </si>
  <si>
    <t>ООО SALT MINING</t>
  </si>
  <si>
    <t>305589354</t>
  </si>
  <si>
    <t>Пшеница мягких сортов, продовольственная, 3-го класс, урожай 2020г ООО Asia Metall Business</t>
  </si>
  <si>
    <t>соль</t>
  </si>
  <si>
    <t>Спирт этиловый ректификованный пищевой Альфа АО Biokimyo</t>
  </si>
  <si>
    <t>XK "ZIYO NUR FARM"</t>
  </si>
  <si>
    <t>206966290</t>
  </si>
  <si>
    <t>Спирт этиловый ректификованный пищевой Люкс АО Biokimyo</t>
  </si>
  <si>
    <t>Спирт этиловый ректификованный технический АО Biokimyo</t>
  </si>
  <si>
    <t>ООО ECO PHARM MED   INVEST</t>
  </si>
  <si>
    <t>305209880</t>
  </si>
  <si>
    <t>ООО "CITY PRINT"</t>
  </si>
  <si>
    <t>207114804</t>
  </si>
  <si>
    <t>205994456</t>
  </si>
  <si>
    <t xml:space="preserve">Колорфлекс СП </t>
  </si>
  <si>
    <t>204135488</t>
  </si>
  <si>
    <t>ООО HVARA</t>
  </si>
  <si>
    <t>306766008</t>
  </si>
  <si>
    <t>"Premium-Alco" mas`uliyati cheklangan jamiyati</t>
  </si>
  <si>
    <t>301520586</t>
  </si>
  <si>
    <t xml:space="preserve">OOO ELITE PHARMA MED GROUP </t>
  </si>
  <si>
    <t>303821811</t>
  </si>
  <si>
    <t>BIO XLOR AKTIV MCHJ</t>
  </si>
  <si>
    <t>303493406</t>
  </si>
  <si>
    <t>"MAX AND TOP" MChJ</t>
  </si>
  <si>
    <t>302639396</t>
  </si>
  <si>
    <t>IPSUM PATHOLOGY MCHJ</t>
  </si>
  <si>
    <t>304808034</t>
  </si>
  <si>
    <t>DENTAFI LL PLYUS МЧЖ</t>
  </si>
  <si>
    <t>205833140</t>
  </si>
  <si>
    <t>FIBBER  МЧЖ</t>
  </si>
  <si>
    <t>301882374</t>
  </si>
  <si>
    <t>PARLAK AMBALAJ ООО</t>
  </si>
  <si>
    <t>304855017</t>
  </si>
  <si>
    <t>"JNS LABS" masuliyati cheklangan jamiyati</t>
  </si>
  <si>
    <t>302121021</t>
  </si>
  <si>
    <t>АО Бекабадцемент</t>
  </si>
  <si>
    <t>200459808</t>
  </si>
  <si>
    <t>CП ООО "BUMA"</t>
  </si>
  <si>
    <t>204287085</t>
  </si>
  <si>
    <t>ООО UNIDERM</t>
  </si>
  <si>
    <t>306110530</t>
  </si>
  <si>
    <t>ООО "Medical max pharm"</t>
  </si>
  <si>
    <t>303219142</t>
  </si>
  <si>
    <t>ООО GLOBAL ANTISEPT</t>
  </si>
  <si>
    <t>307692930</t>
  </si>
  <si>
    <t>"LION PRINT" xususiy korxonasi</t>
  </si>
  <si>
    <t>300986126</t>
  </si>
  <si>
    <t>"BULUNGUR-1" mas`uliyati cheklangan jamiyati</t>
  </si>
  <si>
    <t>200730044</t>
  </si>
  <si>
    <t>"QASHQADARYO DORI-DARMON" АЖ</t>
  </si>
  <si>
    <t>200668420</t>
  </si>
  <si>
    <t>203697731</t>
  </si>
  <si>
    <t>"КАМАЛАК-ЛБ" хусусий корхонаси</t>
  </si>
  <si>
    <t>200321473</t>
  </si>
  <si>
    <t>CHEMICAL BUBBLE GROUP XK</t>
  </si>
  <si>
    <t>303864354</t>
  </si>
  <si>
    <t xml:space="preserve">ООО ПТК Фаровон </t>
  </si>
  <si>
    <t>200564488</t>
  </si>
  <si>
    <t>СП ФАР-ВАБ в форме ООО</t>
  </si>
  <si>
    <t>202273366</t>
  </si>
  <si>
    <t>ООО "OZBEKISTON DORI-TAMINOTI"</t>
  </si>
  <si>
    <t>200845636</t>
  </si>
  <si>
    <t>"PREMIUM FLEX" masuliyati cheklangan jamiyati</t>
  </si>
  <si>
    <t>207148034</t>
  </si>
  <si>
    <t>"ANIS PRO PRODUCT" mas`uliyati cheklangan jamiyati</t>
  </si>
  <si>
    <t>302478455</t>
  </si>
  <si>
    <t>"BIO-COSMETICS" masuliyati cheklangan jamiyati</t>
  </si>
  <si>
    <t>302479834</t>
  </si>
  <si>
    <t>ЧП ILXON  NAZAROV</t>
  </si>
  <si>
    <t>306425984</t>
  </si>
  <si>
    <t>OOO IMPERIAL PRINT</t>
  </si>
  <si>
    <t>304885597</t>
  </si>
  <si>
    <t>"OKS MASSAGET" MCHJ</t>
  </si>
  <si>
    <t>307099741</t>
  </si>
  <si>
    <t>POLIGRAF EXTRA MCHJ</t>
  </si>
  <si>
    <t>301253490</t>
  </si>
  <si>
    <t>"SANO TECHNOLOGY" masuliyati cheklangan jamiyati</t>
  </si>
  <si>
    <t>207093674</t>
  </si>
  <si>
    <t>Бард</t>
  </si>
  <si>
    <t>Спир</t>
  </si>
  <si>
    <t>BIELEKTRO MCHJ</t>
  </si>
  <si>
    <t>Аудиторские услуги</t>
  </si>
  <si>
    <t>AJ OHANGARONSEMENT</t>
  </si>
  <si>
    <t>MChJ KAFOLAT REZINA</t>
  </si>
  <si>
    <t>MChJ PISKENT HAMKOR SAVDO</t>
  </si>
  <si>
    <t>MCHJ VIDCOM</t>
  </si>
  <si>
    <t>MChJ WHEAT EXPORTS-INVEST</t>
  </si>
  <si>
    <t>В валюте</t>
  </si>
  <si>
    <t>Курс</t>
  </si>
  <si>
    <t>SHAHRISABZ VINO-AROQ aksiyadorlik jamiyati</t>
  </si>
  <si>
    <t>AJ Sirdaryo vino</t>
  </si>
  <si>
    <t>MChJ ALVIERO</t>
  </si>
  <si>
    <t>MChJ AROMA PARADISE</t>
  </si>
  <si>
    <t>MCHJ BOG'IZOG'ON</t>
  </si>
  <si>
    <t>MChJ CREDO PRINT GROUP</t>
  </si>
  <si>
    <t>MCHJ Farm Lux Medical Invest</t>
  </si>
  <si>
    <t>MChJ GOODNESS BUSINESS TRADE</t>
  </si>
  <si>
    <t>MCHJ HAMKOR-OSIYO</t>
  </si>
  <si>
    <t>MChJ HILOL NASHR</t>
  </si>
  <si>
    <t>MCHJ MEHNAT Agrofirmasi</t>
  </si>
  <si>
    <t>MChJ Muzaffar Kulol</t>
  </si>
  <si>
    <t>MChJ NATUREX</t>
  </si>
  <si>
    <t>MChJ NAZEEF</t>
  </si>
  <si>
    <t>MCHJ OREBET</t>
  </si>
  <si>
    <t>MChJ POLIGRAF EXTRA</t>
  </si>
  <si>
    <t>MChJ QK Remedy Group</t>
  </si>
  <si>
    <t>MCHJ RUHSHONA MED FARM</t>
  </si>
  <si>
    <t>MCHJ TEXNOPARK</t>
  </si>
  <si>
    <t>XK BIOMED PHARMSANOAT</t>
  </si>
  <si>
    <t>XK DECUSERO</t>
  </si>
  <si>
    <t>XK TRAST MED-FARM</t>
  </si>
  <si>
    <t xml:space="preserve">   Договор 627 от 24.12.20 Поставка Пар товарный</t>
  </si>
  <si>
    <t>ФХ Обид-ота</t>
  </si>
  <si>
    <t>DUK Toshvildavekoekspertiza markazi</t>
  </si>
  <si>
    <t>ТГФ АКБ Капиталбанк</t>
  </si>
  <si>
    <t xml:space="preserve">   Дог.№00129657 от 04,01,20 о комплекс.банковским обслуж.юр.лицом</t>
  </si>
  <si>
    <t xml:space="preserve">   Договор 33-33 от 06.02.20 заправка катриджа</t>
  </si>
  <si>
    <t>"OHANGARONSEMENT" АЖ</t>
  </si>
  <si>
    <t>200463344</t>
  </si>
  <si>
    <t>Смеси бетонные тяжелые марки М350 БСТ В25 ООО TEXNO DROB STROY</t>
  </si>
  <si>
    <t>Соль озерная самосадочная ООО SALT MINING</t>
  </si>
  <si>
    <t>Арма</t>
  </si>
  <si>
    <t>смес</t>
  </si>
  <si>
    <t>KITOBDORNASHR MCHJ</t>
  </si>
  <si>
    <t>305177528</t>
  </si>
  <si>
    <t>СП PRINTING  HOUSE</t>
  </si>
  <si>
    <t>306245118</t>
  </si>
  <si>
    <t>АО Узбекистон Шампани</t>
  </si>
  <si>
    <t>200547738</t>
  </si>
  <si>
    <t>Sirdaryo vino AJ</t>
  </si>
  <si>
    <t>201290655</t>
  </si>
  <si>
    <t>"HILOL NASHR" masuliyati cheklangan jamiyati</t>
  </si>
  <si>
    <t>207105174</t>
  </si>
  <si>
    <t>TASHKENT POLYMER SINTEZ MCHJ</t>
  </si>
  <si>
    <t>306107913</t>
  </si>
  <si>
    <t>"ALVIERO" MCHJ</t>
  </si>
  <si>
    <t>АО Нукус винзаводи</t>
  </si>
  <si>
    <t>200349571</t>
  </si>
  <si>
    <t>ООО ENRICO LINE</t>
  </si>
  <si>
    <t>306170347</t>
  </si>
  <si>
    <t>АО Каракалпак дари-дармак</t>
  </si>
  <si>
    <t>200349896</t>
  </si>
  <si>
    <t>Buxoro Dori-darmon MChJ</t>
  </si>
  <si>
    <t>200851700</t>
  </si>
  <si>
    <t>"SHAHRISABZ VINO-AROQ" aksiyadorlik jamiyati</t>
  </si>
  <si>
    <t>200672734</t>
  </si>
  <si>
    <t>ЧМП Акташ</t>
  </si>
  <si>
    <t>200649104</t>
  </si>
  <si>
    <t>"G`.G`ULOM" NOMIDAGI NASHRIYOT-MATBAA IJODIY UYI</t>
  </si>
  <si>
    <t>200935397</t>
  </si>
  <si>
    <t>ООО TRADE EQUIPMENT</t>
  </si>
  <si>
    <t>305680425</t>
  </si>
  <si>
    <t>СП FRAGRANCE PARFUMS</t>
  </si>
  <si>
    <t>308269315</t>
  </si>
  <si>
    <t>"Ховренко номидаги Самарканд вино комбинати" ОАЖ</t>
  </si>
  <si>
    <t>201538312</t>
  </si>
  <si>
    <t>ООО HILAL COSMETICS</t>
  </si>
  <si>
    <t>303933205</t>
  </si>
  <si>
    <t>ООО NAZEEF</t>
  </si>
  <si>
    <t>305125464</t>
  </si>
  <si>
    <t>AKADEMTAMINOT  ДУК</t>
  </si>
  <si>
    <t>202017176</t>
  </si>
  <si>
    <t>ООО Sano-Standart</t>
  </si>
  <si>
    <t>204349394</t>
  </si>
  <si>
    <t>"INDORAMA KOKAND TEXTILE" aksiyadorlik jamiyati</t>
  </si>
  <si>
    <t>207080209</t>
  </si>
  <si>
    <t>Таш обл. Дори-Дармон</t>
  </si>
  <si>
    <t>200625846</t>
  </si>
  <si>
    <t>MCHJ shaklidagi MEHNAT agrofirmasi</t>
  </si>
  <si>
    <t>200579089</t>
  </si>
  <si>
    <t>OZBEKISTON RESPUBLIKASI SOGLIQNI SAQLASH VAZIRLIGI TOSHKENT VILOYATINING SUD-TIBBIY EKSPERTIZA BUYROSI DAVLAT MUASSASASI</t>
  </si>
  <si>
    <t>202347676</t>
  </si>
  <si>
    <t>OOO "QAMXAR"</t>
  </si>
  <si>
    <t>203627975</t>
  </si>
  <si>
    <t>OOO "YUQORICHIRCHIQ ENERGY SYSTEMS"</t>
  </si>
  <si>
    <t>302093073</t>
  </si>
  <si>
    <t>ООО RUHSHONA MED FARM</t>
  </si>
  <si>
    <t>303411388</t>
  </si>
  <si>
    <t>PRINTUZ MCHJ</t>
  </si>
  <si>
    <t>304788646</t>
  </si>
  <si>
    <t>XK "MUQADDAM-SERVIS"</t>
  </si>
  <si>
    <t>204254292</t>
  </si>
  <si>
    <t>AROMA PARADISE  MCHJ</t>
  </si>
  <si>
    <t>300251029</t>
  </si>
  <si>
    <t>АО Чирчик Трансформатор Заводи</t>
  </si>
  <si>
    <t>200941525</t>
  </si>
  <si>
    <t>"Euroasia print" masuliyati cheklangan jamiyati</t>
  </si>
  <si>
    <t>302630551</t>
  </si>
  <si>
    <t>STANDARD POLIGRAF SERVICE МЧЖ</t>
  </si>
  <si>
    <t>207063624</t>
  </si>
  <si>
    <t>ООО WORLD TRADE SOLUTIONS TASHKENT</t>
  </si>
  <si>
    <t>306448949</t>
  </si>
  <si>
    <t xml:space="preserve">СП ООО "REMEDY GROUP" </t>
  </si>
  <si>
    <t>206985269</t>
  </si>
  <si>
    <t>СП Afsar Company LTD</t>
  </si>
  <si>
    <t>202645582</t>
  </si>
  <si>
    <t>ЧП BIOMED PHARMSANOAT</t>
  </si>
  <si>
    <t>304553915</t>
  </si>
  <si>
    <t>ООО "Bux-Tel"</t>
  </si>
  <si>
    <t>202954024</t>
  </si>
  <si>
    <t>Самарканд Дори-Дармон ОАЖ</t>
  </si>
  <si>
    <t>200610747</t>
  </si>
  <si>
    <t>Сирдарё Дори Дармон МЧЖ</t>
  </si>
  <si>
    <t>200322259</t>
  </si>
  <si>
    <t>"KOMSAR" mas`uliyati cheklangan jamiyati</t>
  </si>
  <si>
    <t>200452983</t>
  </si>
  <si>
    <t>MCHJ "SAG AGRO"</t>
  </si>
  <si>
    <t>304489170</t>
  </si>
  <si>
    <t>АО Алмалыкский ГМК</t>
  </si>
  <si>
    <t>202328794</t>
  </si>
  <si>
    <t>ООО FARM LUX MEDICAL INVEST</t>
  </si>
  <si>
    <t>307960620</t>
  </si>
  <si>
    <t>ЧП DECUSERO</t>
  </si>
  <si>
    <t>307744904</t>
  </si>
  <si>
    <t>"QORA-QAMISH DORIXONALARI" masuliyati cheklangan jamiyati</t>
  </si>
  <si>
    <t>200655453</t>
  </si>
  <si>
    <t>Музаффар кулол МЧЖ</t>
  </si>
  <si>
    <t>205394214</t>
  </si>
  <si>
    <t>ООО OREBET</t>
  </si>
  <si>
    <t>304972648</t>
  </si>
  <si>
    <t>"XORAZM DORI-DARMON" МЧЖ</t>
  </si>
  <si>
    <t>201018072</t>
  </si>
  <si>
    <t>Mas`uliyati cheklangan jamiyati shaklidagi "DINA PARFUM" Ozbekiston-Xitoy qoshma korxonasi</t>
  </si>
  <si>
    <t>301794562</t>
  </si>
  <si>
    <t>"HAMKOR-OSIYO" mas`uliyati cheklangan jamiyati</t>
  </si>
  <si>
    <t>203391852</t>
  </si>
  <si>
    <t>"CREDO PRINT GROUP" mas`uliyati cheklangan jamiyati</t>
  </si>
  <si>
    <t>204695568</t>
  </si>
  <si>
    <t>"GALENIKA INVEST" mas`uliyati cheklangan jamiyati</t>
  </si>
  <si>
    <t>207129610</t>
  </si>
  <si>
    <t>KLIN - KOSMETIKA  ДП</t>
  </si>
  <si>
    <t>300644789</t>
  </si>
  <si>
    <t>ЧП TRAST MED-FARM</t>
  </si>
  <si>
    <t>306893744</t>
  </si>
  <si>
    <t>ООО GOODNESS BUSINESS TRADE</t>
  </si>
  <si>
    <t>304962668</t>
  </si>
  <si>
    <t xml:space="preserve">ф/х Обид-Ота </t>
  </si>
  <si>
    <t>201497870</t>
  </si>
  <si>
    <t>Спирт этиловый ректификованный пищевой Люкс АО Biokimyo аннул.объем</t>
  </si>
  <si>
    <t>BUNYOD GOLD MCHJ</t>
  </si>
  <si>
    <t>201291281</t>
  </si>
  <si>
    <t>"KATRANT" masuliyati cheklangan jamiyati</t>
  </si>
  <si>
    <t>200628873</t>
  </si>
  <si>
    <t>Спирт этиловый ректификованный пищевой Альфа АО Biokimyo аннул.объем</t>
  </si>
  <si>
    <t>ООО "BOG`IZOG`ON"</t>
  </si>
  <si>
    <t>200961517</t>
  </si>
  <si>
    <t>ООО NATUREX</t>
  </si>
  <si>
    <t>305039871</t>
  </si>
  <si>
    <t>ООО RICH WORLD COSMETIC</t>
  </si>
  <si>
    <t>304994920</t>
  </si>
  <si>
    <t>ООО TEXNOPARK</t>
  </si>
  <si>
    <t>306493973</t>
  </si>
  <si>
    <t>"AIR TIME" mas`uliyati cheklangan jamiyati</t>
  </si>
  <si>
    <t>302919159</t>
  </si>
  <si>
    <t xml:space="preserve">ООО STEKLOPLASTIK  </t>
  </si>
  <si>
    <t>200972559</t>
  </si>
  <si>
    <t>KAFOLAT REZINA</t>
  </si>
  <si>
    <t>Питьевая вода для кулера в капсулах 18,9 л</t>
  </si>
  <si>
    <t>ООО PISKENT HAMKOR SAVDO</t>
  </si>
  <si>
    <t>Миллий</t>
  </si>
  <si>
    <t>Соль озерная</t>
  </si>
  <si>
    <t>Кефир</t>
  </si>
  <si>
    <t>Active Busuness Line оилавий корхонаси</t>
  </si>
  <si>
    <t>Кафель</t>
  </si>
  <si>
    <t>Саморез</t>
  </si>
  <si>
    <t>Источник бесперебойного питания</t>
  </si>
  <si>
    <t>Кабель</t>
  </si>
  <si>
    <t>рукава напорные</t>
  </si>
  <si>
    <t>Техническое обслуживание лифтов</t>
  </si>
  <si>
    <t>LIFT PROEKT MCHJ</t>
  </si>
  <si>
    <t>Оценочные услуги</t>
  </si>
  <si>
    <t>ООО ISGS BREND TORG</t>
  </si>
  <si>
    <t>YETTI PLYUS YETTI MCHJ</t>
  </si>
  <si>
    <t>подшипник</t>
  </si>
  <si>
    <t>Бланки</t>
  </si>
  <si>
    <t>Техобслуживание приборов учета</t>
  </si>
  <si>
    <t>Техническое обслуживание средств измерений</t>
  </si>
  <si>
    <t>Техническое обслуживание промышленного оборудования</t>
  </si>
  <si>
    <t>ЯККА ТАРТИБДАГИ ТАДБИРКОР</t>
  </si>
  <si>
    <t>Скоросшиватель</t>
  </si>
  <si>
    <t>Папка для бумаг</t>
  </si>
  <si>
    <t>ОТБОР</t>
  </si>
  <si>
    <t>Статус</t>
  </si>
  <si>
    <t>ООО GREEN ENERGY SOLUTION</t>
  </si>
  <si>
    <t>АО "Ахангаранцемент"</t>
  </si>
  <si>
    <t>№63</t>
  </si>
  <si>
    <t>№11</t>
  </si>
  <si>
    <t>№ 36</t>
  </si>
  <si>
    <t>Уголок 50 Ст3 мерной длины АО "Узметкомбинат"</t>
  </si>
  <si>
    <t>Бетонные смеси, марка БСТ В-25 М-350 ООО ZANGIOTA TEMIR-BETON</t>
  </si>
  <si>
    <t>Бето</t>
  </si>
  <si>
    <t>Угол</t>
  </si>
  <si>
    <t>"JAMOL OTA-CHORVA NASL " фермер хужалиги</t>
  </si>
  <si>
    <t>СП ООО "Health Line"</t>
  </si>
  <si>
    <t>200915414</t>
  </si>
  <si>
    <t>"JURABEK PRINT" mas`uliyati cheklangan jamiyati</t>
  </si>
  <si>
    <t>207100252</t>
  </si>
  <si>
    <t>СП MUXAMMADSOLIX-UMID-BIZNES</t>
  </si>
  <si>
    <t>307154981</t>
  </si>
  <si>
    <t>"PREMIUM POLYGRAPH" Masuliyati cheklangan jamiyati</t>
  </si>
  <si>
    <t>207155224</t>
  </si>
  <si>
    <t xml:space="preserve">UZTEX TASHKENT МСhJ </t>
  </si>
  <si>
    <t>Mas`uliyati cheklangan jamiyati shaklidagi "NAVOIY-BEAUTY COSMETICS" Ozbekiston-Koreya qoshma korxonasi</t>
  </si>
  <si>
    <t>301656449</t>
  </si>
  <si>
    <t>ООО GULISTON GOLD TA`MINOT</t>
  </si>
  <si>
    <t>305204643</t>
  </si>
  <si>
    <t>MCHJ JAMOLOV SUNNAT BIZNES</t>
  </si>
  <si>
    <t>308774004</t>
  </si>
  <si>
    <t>"CARBON-POLYMER" MChJ</t>
  </si>
  <si>
    <t>205734367</t>
  </si>
  <si>
    <t>ООО AL MAJID BEAUTY GROUP</t>
  </si>
  <si>
    <t>305007943</t>
  </si>
  <si>
    <t>ф/х Рахимжон</t>
  </si>
  <si>
    <t>203549700</t>
  </si>
  <si>
    <t>MCHJ W MEDICINE</t>
  </si>
  <si>
    <t>308665678</t>
  </si>
  <si>
    <t>ООО ABK-MEDICAL</t>
  </si>
  <si>
    <t>305341119</t>
  </si>
  <si>
    <t>ООО OOO POLIMIX PAINTS</t>
  </si>
  <si>
    <t>306997646</t>
  </si>
  <si>
    <t>ЧП CONSTRUCTION SOLUTIONS SERVICE</t>
  </si>
  <si>
    <t>304139280</t>
  </si>
  <si>
    <t>KONVIN АЖ</t>
  </si>
  <si>
    <t>200441238</t>
  </si>
  <si>
    <t>ООО БРИЗ</t>
  </si>
  <si>
    <t>200943704</t>
  </si>
  <si>
    <t>ЛАЗЗАТ ДУК</t>
  </si>
  <si>
    <t>306856805</t>
  </si>
  <si>
    <t>2021 йил   давомида</t>
  </si>
  <si>
    <t>2021 йил  давомида</t>
  </si>
  <si>
    <t>AGRO SAVDO XOLDING mas‘uliyati cheklangan jamiyati</t>
  </si>
  <si>
    <t xml:space="preserve">   Договор 5293276 от 24.12.21 Пшеница 136тн 3-кл</t>
  </si>
  <si>
    <t>MCHJ AGROTEHMINERAL TRADING</t>
  </si>
  <si>
    <t>MCHJ NETVIBES</t>
  </si>
  <si>
    <t>MCHJ YETTI PLYUS YETTI</t>
  </si>
  <si>
    <t>Итого развернутое</t>
  </si>
  <si>
    <t>ИП «Жанбырбай Е.Ш.»</t>
  </si>
  <si>
    <t>JAMOLOV SUNNAT BIZNES mas`uliyati cheklangan jamiyati</t>
  </si>
  <si>
    <t>OOO POLIMIX PAINTS mas‘uliyati cheklangan jamiyati</t>
  </si>
  <si>
    <t>RAXIMJON fermer xo`jaligi</t>
  </si>
  <si>
    <t>TO'LAGAN fermer xo‘jaligi</t>
  </si>
  <si>
    <t>W MEDICINE mas`uliyati cheklangan jamiyati</t>
  </si>
  <si>
    <t>AJ "XOVRENKO NOMIDAGI SAMARQAND VINO KOMBINATI"</t>
  </si>
  <si>
    <t>AJ Ozbekiston Shampani</t>
  </si>
  <si>
    <t>DUK LAZZAT</t>
  </si>
  <si>
    <t>MChJ ABK MEDICAL</t>
  </si>
  <si>
    <t>MChJ BRIZ</t>
  </si>
  <si>
    <t>MCHJ CARBON POLYMER</t>
  </si>
  <si>
    <t>MCHJ GULISTON GOLD TA'MINOT</t>
  </si>
  <si>
    <t>MChJ QAMXAR</t>
  </si>
  <si>
    <t xml:space="preserve">   Договор 620 от 24.12.20 Поставка Пар товарный</t>
  </si>
  <si>
    <t>QK MUXAMMADSOLIX-UMID-BIZNES</t>
  </si>
  <si>
    <t>XK Construction Solutions Service</t>
  </si>
  <si>
    <t>XK Ziyo Nur Farm</t>
  </si>
  <si>
    <t xml:space="preserve">   Договор 5287762 от 21.12.21 Поставка Жидкой барды 200 тн</t>
  </si>
  <si>
    <t xml:space="preserve">   Договор 5291507 от 23.12.20 Поставка Жидкой барды 200 тн</t>
  </si>
  <si>
    <t xml:space="preserve">   Договор 5278050 от 14.12.21 Поставка спирт пищевой люкс 3300 дал</t>
  </si>
  <si>
    <t xml:space="preserve">   Договор 5298983 от 29.12.21 Поставка Жидкой барды 900 тн</t>
  </si>
  <si>
    <t>XT XARID TEXNOLOGIYALARI mas‘uliyati cheklangan jamiyati</t>
  </si>
  <si>
    <t>Maxsus bojxona kompleksi "Янгиюль ВЭД"</t>
  </si>
  <si>
    <t xml:space="preserve">   Договор 27016 от 01.06.20 Таможенные услуги</t>
  </si>
  <si>
    <t>MChJ "TOSHKENT SHAHRIDAGI YEODJU TEXNIKA INSTITUTI"</t>
  </si>
  <si>
    <t xml:space="preserve">   Договор 2021-PRI 1018 от 06.09.21 учеба дочери Мелибаева Х</t>
  </si>
  <si>
    <t>MCHJ LIFT PROEKT</t>
  </si>
  <si>
    <t>O`ZBEKISTON RESPUBLIKASI PREZIDENTI DEVONI HUZURIDAGI TIBBIYOT BOSH BOSHQARMASIN</t>
  </si>
  <si>
    <t>XSI MChJ TOSHKENT-ZENNER</t>
  </si>
  <si>
    <t xml:space="preserve">   Договор 1133-130 от 29.11.21 Услуги  Электр тармокларига уланиш</t>
  </si>
  <si>
    <t>Госинспекция по карантину растений по Таш.области</t>
  </si>
  <si>
    <t xml:space="preserve">   Договор 8774391 от 01.02.18 услуги ж/д</t>
  </si>
  <si>
    <t>Реестр совершенных сделок в портале xarid.uzex.uz  с 01.01.2022 г. До 31.03.2022 г. AO "BIOKIMYO"</t>
  </si>
  <si>
    <t>Товар</t>
  </si>
  <si>
    <t>Наименование продавца</t>
  </si>
  <si>
    <t>ИНН продавца</t>
  </si>
  <si>
    <t>Кол-во</t>
  </si>
  <si>
    <t>Аккумулятор свинцовый для запуска поршневых двигателей</t>
  </si>
  <si>
    <t>ABDULLAYEV JALOLIDDIN YULDASHOVICH YATT</t>
  </si>
  <si>
    <t>4 шт</t>
  </si>
  <si>
    <t>Услуга по ремонту весов и гирь</t>
  </si>
  <si>
    <t>1 усл. ед</t>
  </si>
  <si>
    <t>2 усл. ед</t>
  </si>
  <si>
    <t>Очки защитные</t>
  </si>
  <si>
    <t>ABDUFAZO TRADE</t>
  </si>
  <si>
    <t>10 шт</t>
  </si>
  <si>
    <t>OOO "NEW FORMAT TASHKENT"</t>
  </si>
  <si>
    <t>15 шт</t>
  </si>
  <si>
    <t>Водоэмульсия</t>
  </si>
  <si>
    <t>MCHJ COLOR INVEST BEST GOLD</t>
  </si>
  <si>
    <t>7 шт</t>
  </si>
  <si>
    <t>396 л</t>
  </si>
  <si>
    <t>Услуга по текущему ремонту транспортных средств</t>
  </si>
  <si>
    <t>LOK TEX SERVIS M.CH.J</t>
  </si>
  <si>
    <t>Услуга по повышению квалификации работников</t>
  </si>
  <si>
    <t>ООО EDUCATIONAL LABOUR CENTER</t>
  </si>
  <si>
    <t>Антисептики и дезинфицирующие препараты</t>
  </si>
  <si>
    <t>ООО BIOCOSMIC</t>
  </si>
  <si>
    <t>20 упак</t>
  </si>
  <si>
    <t>Шприцы инъекционные однократного применения</t>
  </si>
  <si>
    <t>OOO "Pharmol"</t>
  </si>
  <si>
    <t>500 шт</t>
  </si>
  <si>
    <t>Comb.drug (Sulfanilamide, sulfathiazole)</t>
  </si>
  <si>
    <t>5 упак</t>
  </si>
  <si>
    <t>Салфетки и отрезы марлевые</t>
  </si>
  <si>
    <t>Ibuprofen</t>
  </si>
  <si>
    <t>Перчатки диэлектрические</t>
  </si>
  <si>
    <t>12 пар</t>
  </si>
  <si>
    <t>Comb.drug (Bromizovaleric acid*, phenobarbital, Peppermint oil*)</t>
  </si>
  <si>
    <t>25 упак</t>
  </si>
  <si>
    <t>Перчатки из полимерных материалов для защиты от внешних воздействий</t>
  </si>
  <si>
    <t>27 пар</t>
  </si>
  <si>
    <t>Comb.drug (acetylsalicylic acid, paracetamol, caffeine)*</t>
  </si>
  <si>
    <t>ООО ASIA PHARM LYUKS</t>
  </si>
  <si>
    <t>100 упак</t>
  </si>
  <si>
    <t>Sulfanilamide</t>
  </si>
  <si>
    <t>50 упак</t>
  </si>
  <si>
    <t>Simethicone</t>
  </si>
  <si>
    <t>2 упак</t>
  </si>
  <si>
    <t>Маршрутизатор</t>
  </si>
  <si>
    <t>ООО SELECT VANN TRADE</t>
  </si>
  <si>
    <t>2 шт</t>
  </si>
  <si>
    <t>Ammonii caustici*</t>
  </si>
  <si>
    <t>10 упак</t>
  </si>
  <si>
    <t>Aminophylline</t>
  </si>
  <si>
    <t>Comb.drug (Benzalkonium chloride, levomenthol, peppermint oil, eucalyptus oil, thymol)</t>
  </si>
  <si>
    <t>Cetirizine</t>
  </si>
  <si>
    <t>Pancreatin</t>
  </si>
  <si>
    <t>Comb drug (Paracetamol, phenylephrine, pheniramine maleate, ascorbinic acid)</t>
  </si>
  <si>
    <t>30 упак</t>
  </si>
  <si>
    <t>Comb.drug (Herba Thermopsidis, sodium bicarbonate)*</t>
  </si>
  <si>
    <t>Amlodipine</t>
  </si>
  <si>
    <t>Nikethamide</t>
  </si>
  <si>
    <t>1 упак</t>
  </si>
  <si>
    <t>Metoclopramide</t>
  </si>
  <si>
    <t>Paracetamol</t>
  </si>
  <si>
    <t>Procaine</t>
  </si>
  <si>
    <t>Drotaverine</t>
  </si>
  <si>
    <t>2 упак</t>
  </si>
  <si>
    <t>Azithromycin</t>
  </si>
  <si>
    <t>Comb drug (Metamizole sodium Pitofenone hydrochloride Fenpiverinium bromide)</t>
  </si>
  <si>
    <t>3 упак</t>
  </si>
  <si>
    <t>Valeriana officinalis*</t>
  </si>
  <si>
    <t>Diclofenac</t>
  </si>
  <si>
    <t>Sodium chloride*</t>
  </si>
  <si>
    <t>Аккумулятор для резервного источника питания</t>
  </si>
  <si>
    <t>000 GROWTH SMSRT</t>
  </si>
  <si>
    <t>286 л</t>
  </si>
  <si>
    <t>Comb.drug (Paracetamol, ascorbic acid, caffeine, chlorphenamine)</t>
  </si>
  <si>
    <t>Xylometazoline</t>
  </si>
  <si>
    <t>Calcium gluconate*</t>
  </si>
  <si>
    <t>Comb.drug (Fluconazole, azithromycin, secnidazole)</t>
  </si>
  <si>
    <t>Bendazol</t>
  </si>
  <si>
    <t>Comb.drug (Amoxicillin, clavulanic acid)</t>
  </si>
  <si>
    <t>400 упак</t>
  </si>
  <si>
    <t>Кислород</t>
  </si>
  <si>
    <t>396 м^3</t>
  </si>
  <si>
    <t>Nimesulide</t>
  </si>
  <si>
    <t>Boric acid</t>
  </si>
  <si>
    <t>JS DORI DARMON SERVICE MCHJ</t>
  </si>
  <si>
    <t>Iodine</t>
  </si>
  <si>
    <t>Omeprazole</t>
  </si>
  <si>
    <t>Naphazoline</t>
  </si>
  <si>
    <t>Nitrofural</t>
  </si>
  <si>
    <t>Althaea officinalis*</t>
  </si>
  <si>
    <t>Приборы управления, приемно-контрольные и оповещатели охранные и охранно-пожарные</t>
  </si>
  <si>
    <t>OOO "VIDCOM"</t>
  </si>
  <si>
    <t>1 шт</t>
  </si>
  <si>
    <t>Извещатель пожарный</t>
  </si>
  <si>
    <t>Датчик дыма</t>
  </si>
  <si>
    <t>8 шт</t>
  </si>
  <si>
    <t>Извещатели охранные и охранно-пожарные</t>
  </si>
  <si>
    <t>Услуга по внедрению и интеграции информационных систем</t>
  </si>
  <si>
    <t>ENERGOTEXSERVIS XK</t>
  </si>
  <si>
    <t>600 м^3</t>
  </si>
  <si>
    <t>Услуга по оценке бизнеса</t>
  </si>
  <si>
    <t>OOO "SIANT BAHO"</t>
  </si>
  <si>
    <t>Реестр совершенных сделок в портале cooperation.uz  с 01.01.2022 г. До 31.03.2022 г. AO "BIOKIMYO"</t>
  </si>
  <si>
    <t>№ договор</t>
  </si>
  <si>
    <t>ИНН поставщика</t>
  </si>
  <si>
    <t>Код ТН ВЭД</t>
  </si>
  <si>
    <t>Количество товара</t>
  </si>
  <si>
    <t>Предложенная цена</t>
  </si>
  <si>
    <t>Выполнен</t>
  </si>
  <si>
    <t xml:space="preserve">Лицевая гигиеническая маска  (1уп х 10шт) </t>
  </si>
  <si>
    <t>GRAFIMEX ЧП</t>
  </si>
  <si>
    <t>Круг бумажный для химических контрольно-измерительных приборов</t>
  </si>
  <si>
    <t>Х.К.  NASIBA-GAVHAR</t>
  </si>
  <si>
    <t>SHAMS ЧФ</t>
  </si>
  <si>
    <t>Ткань 100% х/б  фланеловая</t>
  </si>
  <si>
    <t>Рукавицы комбинированые</t>
  </si>
  <si>
    <t xml:space="preserve"> "SILVER AZIA GROUP" общество с ограниченной ответственностью</t>
  </si>
  <si>
    <t>Услуги по техническому обслуживанию и диагностированию тепловозов серии ТГ, ТГК, ТГМ с целью продления срока службы.</t>
  </si>
  <si>
    <t xml:space="preserve">прокладка резиновая к теплообменнику </t>
  </si>
  <si>
    <t>DONIYOR-METALL INVEST Хусусий корхонаси</t>
  </si>
  <si>
    <t>Профнастил оцинкованный</t>
  </si>
  <si>
    <t>Конек оцинкованный</t>
  </si>
  <si>
    <t>Автоматизированная насосная станция с ШЗУ</t>
  </si>
  <si>
    <t xml:space="preserve">ZOLOTOE RUNO ОБЩЕСТВО С ОГРАНИЧЕННОЙ ОТВЕТСТВЕННОСТЬЮ </t>
  </si>
  <si>
    <t>Актив</t>
  </si>
  <si>
    <t>Номер
договора</t>
  </si>
  <si>
    <t>Тип</t>
  </si>
  <si>
    <t>Дата подписание договора</t>
  </si>
  <si>
    <t>Начальная 
цена (UZS)</t>
  </si>
  <si>
    <t>Компания-поставщик</t>
  </si>
  <si>
    <t>ИНН</t>
  </si>
  <si>
    <t>Цена по 
договору (UZS)</t>
  </si>
  <si>
    <t>Название товаров</t>
  </si>
  <si>
    <t>Кол-во товаров</t>
  </si>
  <si>
    <t>Ед. изм.</t>
  </si>
  <si>
    <t>Начальная цена 
за ед. (UZS)</t>
  </si>
  <si>
    <t>Договорная цена 
за ед. (UZS)</t>
  </si>
  <si>
    <t>1</t>
  </si>
  <si>
    <t>76561.1.1</t>
  </si>
  <si>
    <t>Электрон магазин</t>
  </si>
  <si>
    <t>09.01.2022</t>
  </si>
  <si>
    <t>ООО "NDIKAS"</t>
  </si>
  <si>
    <t>309043991</t>
  </si>
  <si>
    <t>10</t>
  </si>
  <si>
    <t>шт.</t>
  </si>
  <si>
    <t>1100</t>
  </si>
  <si>
    <t>2</t>
  </si>
  <si>
    <t>76713.1.1</t>
  </si>
  <si>
    <t>10.01.2022</t>
  </si>
  <si>
    <t>ОБЩЕСТВО С ОГРАНИЧЕННОЙ ОТВЕТСТВЕННОСТЬЮ "NETVIBES"</t>
  </si>
  <si>
    <t>307701783</t>
  </si>
  <si>
    <t>Плитка</t>
  </si>
  <si>
    <t>200</t>
  </si>
  <si>
    <t>м2</t>
  </si>
  <si>
    <t>3</t>
  </si>
  <si>
    <t>76263.1.1</t>
  </si>
  <si>
    <t>Известь</t>
  </si>
  <si>
    <t>1000</t>
  </si>
  <si>
    <t>кг</t>
  </si>
  <si>
    <t>4</t>
  </si>
  <si>
    <t>77119.1.1</t>
  </si>
  <si>
    <t>СЕМЕЙНОЕ ПРЕДПРИЯТИЕ "SILVER PROF INDUSTRIES"</t>
  </si>
  <si>
    <t>302466336</t>
  </si>
  <si>
    <t>Туникабонд</t>
  </si>
  <si>
    <t>330</t>
  </si>
  <si>
    <t>5</t>
  </si>
  <si>
    <t>77273.1.1</t>
  </si>
  <si>
    <t>Потолок</t>
  </si>
  <si>
    <t>20</t>
  </si>
  <si>
    <t>6</t>
  </si>
  <si>
    <t>77094.1.1</t>
  </si>
  <si>
    <t>Фуга</t>
  </si>
  <si>
    <t>7</t>
  </si>
  <si>
    <t>77096.1.1</t>
  </si>
  <si>
    <t>Насадка</t>
  </si>
  <si>
    <t>8</t>
  </si>
  <si>
    <t>77090.1.1</t>
  </si>
  <si>
    <t>Уголок</t>
  </si>
  <si>
    <t>65</t>
  </si>
  <si>
    <t>м</t>
  </si>
  <si>
    <t>9</t>
  </si>
  <si>
    <t>77088.1.1</t>
  </si>
  <si>
    <t>Наконечник</t>
  </si>
  <si>
    <t>55</t>
  </si>
  <si>
    <t>77085.1.1</t>
  </si>
  <si>
    <t>Колер</t>
  </si>
  <si>
    <t>11</t>
  </si>
  <si>
    <t>77561.1.1</t>
  </si>
  <si>
    <t>Клей</t>
  </si>
  <si>
    <t>450</t>
  </si>
  <si>
    <t>12</t>
  </si>
  <si>
    <t>78574.1.1</t>
  </si>
  <si>
    <t>12.01.2022</t>
  </si>
  <si>
    <t>ООО "AGROTEHMINERAL TRADING"</t>
  </si>
  <si>
    <t>304798340</t>
  </si>
  <si>
    <t>Карбамид (мочевина)</t>
  </si>
  <si>
    <t>тн</t>
  </si>
  <si>
    <t>13</t>
  </si>
  <si>
    <t>80825.1.1</t>
  </si>
  <si>
    <t>14.01.2022</t>
  </si>
  <si>
    <t>14</t>
  </si>
  <si>
    <t>85757.1.1</t>
  </si>
  <si>
    <t>20.01.2022</t>
  </si>
  <si>
    <t>Вытяжка</t>
  </si>
  <si>
    <t>15</t>
  </si>
  <si>
    <t>86129.1.1</t>
  </si>
  <si>
    <t>"CONTROL INTELIGENTE WORLD" mas'uliyati cheklangan jamiyati</t>
  </si>
  <si>
    <t>306216500</t>
  </si>
  <si>
    <t>Электронный регулятор</t>
  </si>
  <si>
    <t>16</t>
  </si>
  <si>
    <t>86960.1.1</t>
  </si>
  <si>
    <t>21.01.2022</t>
  </si>
  <si>
    <t>Oбщество с ограниченной ответственностью "BUXORO ULGURJI SAVDO MARKAZI"</t>
  </si>
  <si>
    <t>308260859</t>
  </si>
  <si>
    <t>компл.</t>
  </si>
  <si>
    <t>17</t>
  </si>
  <si>
    <t>89704.1.1</t>
  </si>
  <si>
    <t>23.01.2022</t>
  </si>
  <si>
    <t>"LION BLINDS" MAS‘ULIYATI CHEKLANGAN JAMIYATI</t>
  </si>
  <si>
    <t>307046729</t>
  </si>
  <si>
    <t>Жалюзи</t>
  </si>
  <si>
    <t>94</t>
  </si>
  <si>
    <t>18</t>
  </si>
  <si>
    <t>91781.1.1</t>
  </si>
  <si>
    <t>26.01.2022</t>
  </si>
  <si>
    <t>ООО "DM AGZAMOVS"</t>
  </si>
  <si>
    <t>308683964</t>
  </si>
  <si>
    <t>Стул</t>
  </si>
  <si>
    <t>50</t>
  </si>
  <si>
    <t>19</t>
  </si>
  <si>
    <t>91771.1.1</t>
  </si>
  <si>
    <t>91776.1.1</t>
  </si>
  <si>
    <t>Стол</t>
  </si>
  <si>
    <t>21</t>
  </si>
  <si>
    <t>91808.1.1</t>
  </si>
  <si>
    <t>27.01.2022</t>
  </si>
  <si>
    <t>PREMIUM POLIGRAF BIZNES</t>
  </si>
  <si>
    <t>303018986</t>
  </si>
  <si>
    <t>Книга</t>
  </si>
  <si>
    <t>22</t>
  </si>
  <si>
    <t>91807.1.1</t>
  </si>
  <si>
    <t>23</t>
  </si>
  <si>
    <t>91805.1.1</t>
  </si>
  <si>
    <t>24</t>
  </si>
  <si>
    <t>92547.1.1</t>
  </si>
  <si>
    <t>28.01.2022</t>
  </si>
  <si>
    <t>25</t>
  </si>
  <si>
    <t>96011.1.1</t>
  </si>
  <si>
    <t>29.01.2022</t>
  </si>
  <si>
    <t>OOO "BEST BUY AND SELL"</t>
  </si>
  <si>
    <t>302945032</t>
  </si>
  <si>
    <t>161</t>
  </si>
  <si>
    <t>26</t>
  </si>
  <si>
    <t>100282.1.1</t>
  </si>
  <si>
    <t>03.02.2022</t>
  </si>
  <si>
    <t>"AIS TECHNO GROUP" mas'uliyati cheklangan jamiyati</t>
  </si>
  <si>
    <t>302023222</t>
  </si>
  <si>
    <t>27</t>
  </si>
  <si>
    <t>101844.1.1</t>
  </si>
  <si>
    <t>05.02.2022</t>
  </si>
  <si>
    <t>Смеситель</t>
  </si>
  <si>
    <t>28</t>
  </si>
  <si>
    <t>102733.1.1</t>
  </si>
  <si>
    <t>"TOSHKENT-ZENNER" mas‘uliyati cheklangan jamiyati</t>
  </si>
  <si>
    <t>202877491</t>
  </si>
  <si>
    <t>29</t>
  </si>
  <si>
    <t>101849.1.1</t>
  </si>
  <si>
    <t>Чашаген</t>
  </si>
  <si>
    <t>30</t>
  </si>
  <si>
    <t>104500.1.1</t>
  </si>
  <si>
    <t>07.02.2022</t>
  </si>
  <si>
    <t>305786617</t>
  </si>
  <si>
    <t>31</t>
  </si>
  <si>
    <t>104509.1.1</t>
  </si>
  <si>
    <t>NAVOIY KIMYO INVEST МЧЖ</t>
  </si>
  <si>
    <t>302764392</t>
  </si>
  <si>
    <t>Хлорид натрия + Хлорид калия + Хлорид кальция + Хлорид магния + Ацетат натрия</t>
  </si>
  <si>
    <t>4000</t>
  </si>
  <si>
    <t>32</t>
  </si>
  <si>
    <t>106409.1.1</t>
  </si>
  <si>
    <t>ОБЩЕСТВО  С  ОГРАНИЧЕННОЙ  ОТВЕТСТВЕННОСТЬЮ "LIDER KONSALT SERVIS"</t>
  </si>
  <si>
    <t>205833308</t>
  </si>
  <si>
    <t>33</t>
  </si>
  <si>
    <t>108124.1.1</t>
  </si>
  <si>
    <t>10.02.2022</t>
  </si>
  <si>
    <t>"OSIYO SANOAT INVEST" MCHJ ПРОФАЙЛ</t>
  </si>
  <si>
    <t>206415794</t>
  </si>
  <si>
    <t>34</t>
  </si>
  <si>
    <t>108127.1.1</t>
  </si>
  <si>
    <t>35</t>
  </si>
  <si>
    <t>108140.1.1</t>
  </si>
  <si>
    <t>36</t>
  </si>
  <si>
    <t>108129.1.1</t>
  </si>
  <si>
    <t>37</t>
  </si>
  <si>
    <t>114971.1.1</t>
  </si>
  <si>
    <t>13.02.2022</t>
  </si>
  <si>
    <t>ALFA ELECTRONICS Х К</t>
  </si>
  <si>
    <t>305543848</t>
  </si>
  <si>
    <t>Компьютер</t>
  </si>
  <si>
    <t>38</t>
  </si>
  <si>
    <t>114990.1.1</t>
  </si>
  <si>
    <t>39</t>
  </si>
  <si>
    <t>114981.1.1</t>
  </si>
  <si>
    <t>OOO GRAND TEXNO SYSTEM</t>
  </si>
  <si>
    <t>309156090</t>
  </si>
  <si>
    <t>Многофункциональное устройство</t>
  </si>
  <si>
    <t>40</t>
  </si>
  <si>
    <t>115707.1.1</t>
  </si>
  <si>
    <t>14.02.2022</t>
  </si>
  <si>
    <t>AUCTION WINNERS MChJ</t>
  </si>
  <si>
    <t>308937702</t>
  </si>
  <si>
    <t>Болгарка</t>
  </si>
  <si>
    <t>41</t>
  </si>
  <si>
    <t>115708.1.1</t>
  </si>
  <si>
    <t>42</t>
  </si>
  <si>
    <t>114692.1.1</t>
  </si>
  <si>
    <t>KONSAUD-UNIVERSAL ХК</t>
  </si>
  <si>
    <t>300496854</t>
  </si>
  <si>
    <t>Составление финансовой (бухгалтерской) отчетности;</t>
  </si>
  <si>
    <t>43</t>
  </si>
  <si>
    <t>114454.1.1</t>
  </si>
  <si>
    <t>Аудиторская организация ООО «FTF-LEA-AUDIT»</t>
  </si>
  <si>
    <t>203677795</t>
  </si>
  <si>
    <t>44</t>
  </si>
  <si>
    <t>114453.1.1</t>
  </si>
  <si>
    <t>45</t>
  </si>
  <si>
    <t>116348.1.1</t>
  </si>
  <si>
    <t>16.02.2022</t>
  </si>
  <si>
    <t>Раковина</t>
  </si>
  <si>
    <t>46</t>
  </si>
  <si>
    <t>116549.1.1</t>
  </si>
  <si>
    <t>ООО "NEW TEX ALLIANCE"</t>
  </si>
  <si>
    <t>305614995</t>
  </si>
  <si>
    <t>Рация</t>
  </si>
  <si>
    <t>47</t>
  </si>
  <si>
    <t>117976.1.1</t>
  </si>
  <si>
    <t>17.02.2022</t>
  </si>
  <si>
    <t>INSOF MCHJ</t>
  </si>
  <si>
    <t>200588569</t>
  </si>
  <si>
    <t>Бетон</t>
  </si>
  <si>
    <t>80</t>
  </si>
  <si>
    <t>м3</t>
  </si>
  <si>
    <t>48</t>
  </si>
  <si>
    <t>119242.1.1</t>
  </si>
  <si>
    <t>18.02.2022</t>
  </si>
  <si>
    <t>Формалин</t>
  </si>
  <si>
    <t>49</t>
  </si>
  <si>
    <t>127472.1.1</t>
  </si>
  <si>
    <t>24.02.2022</t>
  </si>
  <si>
    <t>ЧП "MAXIMUM BUSINESS GROUP"</t>
  </si>
  <si>
    <t>303919141</t>
  </si>
  <si>
    <t>Тех резина</t>
  </si>
  <si>
    <t>51.6</t>
  </si>
  <si>
    <t>127483.1.1</t>
  </si>
  <si>
    <t>Паронит</t>
  </si>
  <si>
    <t>47.2</t>
  </si>
  <si>
    <t>51</t>
  </si>
  <si>
    <t>136204.1.1</t>
  </si>
  <si>
    <t>02.03.2022</t>
  </si>
  <si>
    <t>ООО My office stationery</t>
  </si>
  <si>
    <t>307048170</t>
  </si>
  <si>
    <t>Папка регистрация</t>
  </si>
  <si>
    <t>52</t>
  </si>
  <si>
    <t>136257.1.1</t>
  </si>
  <si>
    <t>Клей помада</t>
  </si>
  <si>
    <t>53</t>
  </si>
  <si>
    <t>136263.1.1</t>
  </si>
  <si>
    <t>Карандаш</t>
  </si>
  <si>
    <t>182</t>
  </si>
  <si>
    <t>54</t>
  </si>
  <si>
    <t>136265.1.1</t>
  </si>
  <si>
    <t>Калькулятор</t>
  </si>
  <si>
    <t>136005.1.1</t>
  </si>
  <si>
    <t>03.03.2022</t>
  </si>
  <si>
    <t>Пружина</t>
  </si>
  <si>
    <t>56</t>
  </si>
  <si>
    <t>136012.1.1</t>
  </si>
  <si>
    <t>Пленка для переплета</t>
  </si>
  <si>
    <t>пач.</t>
  </si>
  <si>
    <t>57</t>
  </si>
  <si>
    <t>136047.1.1</t>
  </si>
  <si>
    <t>Адресная папка</t>
  </si>
  <si>
    <t>58</t>
  </si>
  <si>
    <t>136056.1.1</t>
  </si>
  <si>
    <t>Картон для переплета</t>
  </si>
  <si>
    <t>59</t>
  </si>
  <si>
    <t>136182.1.1</t>
  </si>
  <si>
    <t>Перфофайл</t>
  </si>
  <si>
    <t>60</t>
  </si>
  <si>
    <t>136188.1.1</t>
  </si>
  <si>
    <t>Папка на кнопке</t>
  </si>
  <si>
    <t>61</t>
  </si>
  <si>
    <t>136207.1.1</t>
  </si>
  <si>
    <t>Подушка для штампа</t>
  </si>
  <si>
    <t>62</t>
  </si>
  <si>
    <t>136211.1.1</t>
  </si>
  <si>
    <t>Папка зажим</t>
  </si>
  <si>
    <t>63</t>
  </si>
  <si>
    <t>136215.1.1</t>
  </si>
  <si>
    <t>Папка архивная</t>
  </si>
  <si>
    <t>64</t>
  </si>
  <si>
    <t>136221.1.1</t>
  </si>
  <si>
    <t>Чернила</t>
  </si>
  <si>
    <t>136228.1.1</t>
  </si>
  <si>
    <t>Ластик</t>
  </si>
  <si>
    <t>66</t>
  </si>
  <si>
    <t>138822.1.1</t>
  </si>
  <si>
    <t>04.03.2022</t>
  </si>
  <si>
    <t>Копировка</t>
  </si>
  <si>
    <t>67</t>
  </si>
  <si>
    <t>140116.1.1</t>
  </si>
  <si>
    <t>68</t>
  </si>
  <si>
    <t>140119.1.1</t>
  </si>
  <si>
    <t>Линейка</t>
  </si>
  <si>
    <t>69</t>
  </si>
  <si>
    <t>140121.1.1</t>
  </si>
  <si>
    <t>70</t>
  </si>
  <si>
    <t>140120.1.1</t>
  </si>
  <si>
    <t>2000</t>
  </si>
  <si>
    <t>71</t>
  </si>
  <si>
    <t>140126.1.1</t>
  </si>
  <si>
    <t>Скоба</t>
  </si>
  <si>
    <t>72</t>
  </si>
  <si>
    <t>140127.1.1</t>
  </si>
  <si>
    <t>73</t>
  </si>
  <si>
    <t>142163.1.1</t>
  </si>
  <si>
    <t>05.03.2022</t>
  </si>
  <si>
    <t>Бейдж</t>
  </si>
  <si>
    <t>340</t>
  </si>
  <si>
    <t>74</t>
  </si>
  <si>
    <t>142166.1.1</t>
  </si>
  <si>
    <t>Фото бумага</t>
  </si>
  <si>
    <t>75</t>
  </si>
  <si>
    <t>142171.1.1</t>
  </si>
  <si>
    <t>Ручка</t>
  </si>
  <si>
    <t>513</t>
  </si>
  <si>
    <t>76</t>
  </si>
  <si>
    <t>142182.1.1</t>
  </si>
  <si>
    <t>Папка с файлами</t>
  </si>
  <si>
    <t>77</t>
  </si>
  <si>
    <t>142183.1.1</t>
  </si>
  <si>
    <t>78</t>
  </si>
  <si>
    <t>142185.1.1</t>
  </si>
  <si>
    <t>79</t>
  </si>
  <si>
    <t>142189.1.1</t>
  </si>
  <si>
    <t>143678.1.1</t>
  </si>
  <si>
    <t>06.03.2022</t>
  </si>
  <si>
    <t>Журнал</t>
  </si>
  <si>
    <t>152</t>
  </si>
  <si>
    <t>81</t>
  </si>
  <si>
    <t>143686.1.1</t>
  </si>
  <si>
    <t>Скрепка</t>
  </si>
  <si>
    <t>82</t>
  </si>
  <si>
    <t>143690.1.1</t>
  </si>
  <si>
    <t>AT Servis Savdo MCHJ</t>
  </si>
  <si>
    <t>305540844</t>
  </si>
  <si>
    <t>Маркер</t>
  </si>
  <si>
    <t>83</t>
  </si>
  <si>
    <t>142291.1.1</t>
  </si>
  <si>
    <t>07.03.2022</t>
  </si>
  <si>
    <t>84</t>
  </si>
  <si>
    <t>142296.1.1</t>
  </si>
  <si>
    <t>Штрих</t>
  </si>
  <si>
    <t>85</t>
  </si>
  <si>
    <t>142264.1.1</t>
  </si>
  <si>
    <t>Бумага А3</t>
  </si>
  <si>
    <t>86</t>
  </si>
  <si>
    <t>143672.1.1</t>
  </si>
  <si>
    <t>136</t>
  </si>
  <si>
    <t>87</t>
  </si>
  <si>
    <t>147019.1.1</t>
  </si>
  <si>
    <t>09.03.2022</t>
  </si>
  <si>
    <t>QIBRAY TRADE BUILD GROUP</t>
  </si>
  <si>
    <t>308366495</t>
  </si>
  <si>
    <t>88</t>
  </si>
  <si>
    <t>147022.1.1</t>
  </si>
  <si>
    <t>89</t>
  </si>
  <si>
    <t>154330.1.1</t>
  </si>
  <si>
    <t>14.03.2022</t>
  </si>
  <si>
    <t>абразивный круг</t>
  </si>
  <si>
    <t>90</t>
  </si>
  <si>
    <t>154328.1.1</t>
  </si>
  <si>
    <t>Круг шлифовочный</t>
  </si>
  <si>
    <t>91</t>
  </si>
  <si>
    <t>157096.1.1</t>
  </si>
  <si>
    <t>17.03.2022</t>
  </si>
  <si>
    <t>92</t>
  </si>
  <si>
    <t>157101.1.1</t>
  </si>
  <si>
    <t>93</t>
  </si>
  <si>
    <t>157635.1.1</t>
  </si>
  <si>
    <t>800</t>
  </si>
  <si>
    <t>157644.1.1</t>
  </si>
  <si>
    <t>Алебастр</t>
  </si>
  <si>
    <t>95</t>
  </si>
  <si>
    <t>157653.1.1</t>
  </si>
  <si>
    <t>96</t>
  </si>
  <si>
    <t>157621.1.1</t>
  </si>
  <si>
    <t>Извещатель</t>
  </si>
  <si>
    <t>97</t>
  </si>
  <si>
    <t>157617.1.1</t>
  </si>
  <si>
    <t>Датчик</t>
  </si>
  <si>
    <t>98</t>
  </si>
  <si>
    <t>160532.1.1</t>
  </si>
  <si>
    <t>18.03.2022</t>
  </si>
  <si>
    <t>125</t>
  </si>
  <si>
    <t>99</t>
  </si>
  <si>
    <t>160535.1.1</t>
  </si>
  <si>
    <t>100</t>
  </si>
  <si>
    <t>160827.1.1</t>
  </si>
  <si>
    <t>Бур</t>
  </si>
  <si>
    <t>101</t>
  </si>
  <si>
    <t>161522.1.1</t>
  </si>
  <si>
    <t>Бумага А4</t>
  </si>
  <si>
    <t>102</t>
  </si>
  <si>
    <t>161526.1.1</t>
  </si>
  <si>
    <t>Папка скоросшиватель</t>
  </si>
  <si>
    <t>103</t>
  </si>
  <si>
    <t>163106.1.1</t>
  </si>
  <si>
    <t>19.03.2022</t>
  </si>
  <si>
    <t>MCHJ VOHA-91</t>
  </si>
  <si>
    <t>308745958</t>
  </si>
  <si>
    <t>Электродвигатель</t>
  </si>
  <si>
    <t>104</t>
  </si>
  <si>
    <t>163109.1.1</t>
  </si>
  <si>
    <t>Насос</t>
  </si>
  <si>
    <t>105</t>
  </si>
  <si>
    <t>160853.1.1</t>
  </si>
  <si>
    <t>22.03.2022</t>
  </si>
  <si>
    <t>106</t>
  </si>
  <si>
    <t>160850.1.1</t>
  </si>
  <si>
    <t>107</t>
  </si>
  <si>
    <t>160845.1.1</t>
  </si>
  <si>
    <t>108</t>
  </si>
  <si>
    <t>160841.1.1</t>
  </si>
  <si>
    <t>109</t>
  </si>
  <si>
    <t>160836.1.1</t>
  </si>
  <si>
    <t>110</t>
  </si>
  <si>
    <t>160835.1.1</t>
  </si>
  <si>
    <t>111</t>
  </si>
  <si>
    <t>160834.1.1</t>
  </si>
  <si>
    <t>112</t>
  </si>
  <si>
    <t>160830.1.1</t>
  </si>
  <si>
    <t>113</t>
  </si>
  <si>
    <t>160829.1.1</t>
  </si>
  <si>
    <t>114</t>
  </si>
  <si>
    <t>161450.1.1</t>
  </si>
  <si>
    <t>29.03.2022</t>
  </si>
  <si>
    <t xml:space="preserve">за  1 квартал 2022 год  </t>
  </si>
  <si>
    <t>за 1 квартал 2022 год</t>
  </si>
  <si>
    <t xml:space="preserve"> №</t>
  </si>
  <si>
    <t>76729.1.1</t>
  </si>
  <si>
    <t>Отбор</t>
  </si>
  <si>
    <t>18.01.2022</t>
  </si>
  <si>
    <t>ЧП «FINANCE BROKER»</t>
  </si>
  <si>
    <t>305426114</t>
  </si>
  <si>
    <t>Услуги за брокерское вознаграждение</t>
  </si>
  <si>
    <t>198999999</t>
  </si>
  <si>
    <t>108909.1.1</t>
  </si>
  <si>
    <t>21.02.2022</t>
  </si>
  <si>
    <t>307901162</t>
  </si>
  <si>
    <t>289800000</t>
  </si>
  <si>
    <t>Реестр совершенных сделок в портале xt-xarid.uzex.uz  с 01.01.2022 г. До 31.03.2022 г. AO "BIOKIMYO"</t>
  </si>
  <si>
    <t>78425.1.1</t>
  </si>
  <si>
    <t>17.01.2022</t>
  </si>
  <si>
    <t>"VI-VA TRAVEL" MCHJ</t>
  </si>
  <si>
    <t>205203133</t>
  </si>
  <si>
    <t>Сухие дрожжи</t>
  </si>
  <si>
    <t>Xylathin xylanase (гемицеллюлоза)</t>
  </si>
  <si>
    <t>250</t>
  </si>
  <si>
    <t>Альфасепт</t>
  </si>
  <si>
    <t>113494.1.1</t>
  </si>
  <si>
    <t>Эмульсия кремний органическая ПГС-1</t>
  </si>
  <si>
    <t>ALPHA C (грибная альфа-амилаза)</t>
  </si>
  <si>
    <t>Glukazor (для осахаривания)</t>
  </si>
  <si>
    <t>3025</t>
  </si>
  <si>
    <t>225</t>
  </si>
  <si>
    <t>за   1 квартал 2022 года</t>
  </si>
  <si>
    <t>25.03.2022</t>
  </si>
  <si>
    <t>16.03.2022</t>
  </si>
  <si>
    <t>10.03.2022</t>
  </si>
  <si>
    <t>01.03.2022</t>
  </si>
  <si>
    <t>SHOXJAXON - QURILISH  МЧЖ</t>
  </si>
  <si>
    <t>300687442</t>
  </si>
  <si>
    <t xml:space="preserve">Песок из отсевов дробления для строительных работ  OOO Shoxjaxon Qurilish  </t>
  </si>
  <si>
    <t xml:space="preserve">Щебень из плотных горных пород для строительных работ фракции  5до 20мм  OOO Shoxjaxon Qurilish  </t>
  </si>
  <si>
    <t>СП ООО Ташкентский трубный завод имени В.Л.Гальперина</t>
  </si>
  <si>
    <t>200897524</t>
  </si>
  <si>
    <t>Труба  сталь  прямоугольная 50х25-2,0 ГОСТ 8645-68,СП ООО Ташкентский трубный завод им.В.Л.Гальперина</t>
  </si>
  <si>
    <t>09.02.2022</t>
  </si>
  <si>
    <t>Портландцемент ЦЕМ II/А-Г 32,5H (предназначен для тарир в бумаж меш 50 кг) АО "Ахангаранцемент"</t>
  </si>
  <si>
    <t>02.02.2022</t>
  </si>
  <si>
    <t>ООО MEGA UNIVERSAL  BUSINESS OIL</t>
  </si>
  <si>
    <t>306913117</t>
  </si>
  <si>
    <t>Дизельное топливо ДТ Л К5 ООО "MEGA UNIVERSAL BUSINESS OIL"</t>
  </si>
  <si>
    <t>Песо</t>
  </si>
  <si>
    <t>Порт</t>
  </si>
  <si>
    <t>Щебе</t>
  </si>
  <si>
    <t>31.03.2022</t>
  </si>
  <si>
    <t>30.03.2022</t>
  </si>
  <si>
    <t>ЧП FLEXO GRAPHICS</t>
  </si>
  <si>
    <t>305018447</t>
  </si>
  <si>
    <t>«Шахрисабзфарм» МЧЖ</t>
  </si>
  <si>
    <t>200673352</t>
  </si>
  <si>
    <t>ООО UNIPLAST EXPORT</t>
  </si>
  <si>
    <t>305131284</t>
  </si>
  <si>
    <t>28.03.2022</t>
  </si>
  <si>
    <t>"SHIPOVNIK PLYUS" mas`uliyati cheklangan jamiyati</t>
  </si>
  <si>
    <t>303307491</t>
  </si>
  <si>
    <t>"SOGLOM YURAK" mas`uliyati cheklangan jamiyati</t>
  </si>
  <si>
    <t>203293429</t>
  </si>
  <si>
    <t>ООО MNTYB</t>
  </si>
  <si>
    <t>306919417</t>
  </si>
  <si>
    <t>ABROR RAYYONAXON MCHJ</t>
  </si>
  <si>
    <t>309137383</t>
  </si>
  <si>
    <t>24.03.2022</t>
  </si>
  <si>
    <t xml:space="preserve"> "OLTIN QO`LLAR AGRO" MChJ</t>
  </si>
  <si>
    <t>203569107</t>
  </si>
  <si>
    <t>MIRMAXMUD BARAKA-FAYZ MCHJ</t>
  </si>
  <si>
    <t>306076709</t>
  </si>
  <si>
    <t>"MAX PHARM SERVICE" mas`uliyati cheklangan jamiyati</t>
  </si>
  <si>
    <t>302990041</t>
  </si>
  <si>
    <t>NUTRIMED MCHJ</t>
  </si>
  <si>
    <t>304132703</t>
  </si>
  <si>
    <t>15.03.2022</t>
  </si>
  <si>
    <t>ООО AGRO MERGEN</t>
  </si>
  <si>
    <t>307519074</t>
  </si>
  <si>
    <t>11.03.2022</t>
  </si>
  <si>
    <t>Navoiy issiqlik elektr stansiyasi  АЖ</t>
  </si>
  <si>
    <t>200850647</t>
  </si>
  <si>
    <t>Спирт этиловый ректификованный пищевой Люкс (тип сделка Форвард) "Biokimyo" АЖ</t>
  </si>
  <si>
    <t>28.02.2022</t>
  </si>
  <si>
    <t>25.02.2022</t>
  </si>
  <si>
    <t>СOCA-COLA ICHIMLIGI UZBEKISTON, LTD  МЧЖ</t>
  </si>
  <si>
    <t>200798458</t>
  </si>
  <si>
    <t>23.02.2022</t>
  </si>
  <si>
    <t>22.02.2022</t>
  </si>
  <si>
    <t>ООО AFSAR-IDEAL</t>
  </si>
  <si>
    <t>307830838</t>
  </si>
  <si>
    <t>15.02.2022</t>
  </si>
  <si>
    <t>11.02.2022</t>
  </si>
  <si>
    <t>OOO CORALL PHARM</t>
  </si>
  <si>
    <t>304475996</t>
  </si>
  <si>
    <t>08.02.2022</t>
  </si>
  <si>
    <t>"NIGINA-GOLD" xususiy korxonasi</t>
  </si>
  <si>
    <t>205268701</t>
  </si>
  <si>
    <t>"ABINA COSMETIK" Xususiy korxonasi</t>
  </si>
  <si>
    <t>301178251</t>
  </si>
  <si>
    <t>04.02.2022</t>
  </si>
  <si>
    <t>ООО "LEKINTERKAPS"</t>
  </si>
  <si>
    <t>301672224</t>
  </si>
  <si>
    <t>LIFE SCIENCE AND TECHNOLOGY MCHJ</t>
  </si>
  <si>
    <t>306253488</t>
  </si>
  <si>
    <t>ООО POYTAXT DORI-DARMON</t>
  </si>
  <si>
    <t>308639867</t>
  </si>
  <si>
    <t>01.02.2022</t>
  </si>
  <si>
    <t>31.01.2022</t>
  </si>
  <si>
    <t>24.01.2022</t>
  </si>
  <si>
    <t>Бону Ширинликлари  МЧЖ</t>
  </si>
  <si>
    <t>301133957</t>
  </si>
  <si>
    <t>АО  Урганч  Шароб</t>
  </si>
  <si>
    <t>200408363</t>
  </si>
  <si>
    <t>19.01.2022</t>
  </si>
  <si>
    <t>MANAVIYAT NASHRIYOT  ДУК</t>
  </si>
  <si>
    <t>202204394</t>
  </si>
  <si>
    <t>TRANS-SNAB  MCHJ</t>
  </si>
  <si>
    <t>203802860</t>
  </si>
  <si>
    <t>MUBORAK ISSIQLIK ELEKTR MARKAZI АЖ</t>
  </si>
  <si>
    <t>200698044</t>
  </si>
  <si>
    <t>13.01.2022</t>
  </si>
  <si>
    <t>"PAXTAKOR GOLD TEXTILE"  МЧЖ</t>
  </si>
  <si>
    <t>304472938</t>
  </si>
  <si>
    <t>11.01.2022</t>
  </si>
  <si>
    <t>ГУП "O`ZB RES MAR-Y BANKINING DAVLAT BELGISI"</t>
  </si>
  <si>
    <t>306612737</t>
  </si>
  <si>
    <t>08.01.2022</t>
  </si>
  <si>
    <t>07.01.2022</t>
  </si>
  <si>
    <t>06.01.2022</t>
  </si>
  <si>
    <t>ООО Камалак-Принт</t>
  </si>
  <si>
    <t>203176343</t>
  </si>
  <si>
    <t>05.01.2022</t>
  </si>
  <si>
    <t xml:space="preserve">за  1 квартал 2022 года </t>
  </si>
  <si>
    <t>2022 йил 1 чорак   давомида</t>
  </si>
  <si>
    <t xml:space="preserve">   Договор 0100079 от 21,01,21 Вода</t>
  </si>
  <si>
    <t xml:space="preserve">   Договор 31-1017 от 01.01.22 Электроэнергия</t>
  </si>
  <si>
    <t xml:space="preserve">   Договор 16-Т2 от 05.01.22 Тех. обслуга пож. тушения, пож.сигнализа</t>
  </si>
  <si>
    <t xml:space="preserve">   Договор 34079 от 14.01.22 Тех. обслуга  АИИСКУЭ  типа  Альфа</t>
  </si>
  <si>
    <t>2022 йил 1 чорак давомида</t>
  </si>
  <si>
    <t xml:space="preserve">   Договор 16-12 от 16.12.21 Контракт на покупку пшеницу</t>
  </si>
  <si>
    <t>ТОО "Les Group"</t>
  </si>
  <si>
    <t xml:space="preserve">   Договор 07-03 от 09.03.22 Пшеница</t>
  </si>
  <si>
    <t xml:space="preserve">   Договор 08/02 от 08.02.22 Пшеница</t>
  </si>
  <si>
    <t xml:space="preserve">   Договор 12-01 от 12.01.22 Пшеница</t>
  </si>
  <si>
    <t>ЧП "ЛЮБНЫМАШ"</t>
  </si>
  <si>
    <t xml:space="preserve">   Договор 9-429юрс от 30.07.21 Задаток для участия в конкурсе</t>
  </si>
  <si>
    <t>2022 йил 1 чорак  давомида</t>
  </si>
  <si>
    <t xml:space="preserve">   Договор 120335 от 02.03.22г.Кефир 396 литр</t>
  </si>
  <si>
    <t xml:space="preserve">   Договор №32590 от 12.01.22г.Кефир 280 литр</t>
  </si>
  <si>
    <t xml:space="preserve">   Договор №68678 от 03.02.22г.Кефир 396 литр</t>
  </si>
  <si>
    <t xml:space="preserve">   Договор 10 от 31.01.22 Пшеница</t>
  </si>
  <si>
    <t xml:space="preserve">   Договор 17 от 28.03.22 Пшеница 3 кл 500тн</t>
  </si>
  <si>
    <t xml:space="preserve">   Договор 2 от 13.01.22 Пшеница 3-класса</t>
  </si>
  <si>
    <t>ALFA ELECTRONICS xususiy korxonasi</t>
  </si>
  <si>
    <t xml:space="preserve">   Договор 114971.1.1 от 13.02.22 компьютер комплект</t>
  </si>
  <si>
    <t xml:space="preserve">   Договор 114990.1.1 от 13.02.22 УПС</t>
  </si>
  <si>
    <t>AT SERVIS SAVDO mas`uliyati cheklangan jamiyati</t>
  </si>
  <si>
    <t xml:space="preserve">   Договор 143690.1.1 от 06.03.22 Канц товары</t>
  </si>
  <si>
    <t xml:space="preserve">   Договор 86960.1.1 от 21.01.22 рукава пожарные-4к-т</t>
  </si>
  <si>
    <t xml:space="preserve">   Договор 097362 от 15.01.22 Маска медицинская-11000шт</t>
  </si>
  <si>
    <t xml:space="preserve">   Договор 099686 от 10.02.21 Маска медицинская 12 000 шт</t>
  </si>
  <si>
    <t>NEW TEX ALLIANCE mas‘uliyati cheklangan jamiyati</t>
  </si>
  <si>
    <t xml:space="preserve">   Договор 116549.1.1 от 16.02.22 Радиостанция моторола Т92Н20-2к-т</t>
  </si>
  <si>
    <t xml:space="preserve">   Договор 157617.1.1 от 17.03.22 Датчик ИП-106</t>
  </si>
  <si>
    <t xml:space="preserve">   Договор 157621.1.1 от 17.03.22 Извещатель</t>
  </si>
  <si>
    <t>SHOXJAXON-QURILISH mas‘uliyati cheklangan jamiyati</t>
  </si>
  <si>
    <t xml:space="preserve">   Договор 5368900 от 01.03.22 Щебень-100куб.метр</t>
  </si>
  <si>
    <t xml:space="preserve">   Договор 5368908 от 01.03.22 Клинец-40куб.метр</t>
  </si>
  <si>
    <t>TOSHKENT RIZQ BARAKA mas‘uliyati cheklangan jamiyati</t>
  </si>
  <si>
    <t xml:space="preserve">   Договор 36 от 14.02.22 Пшеница 500 тн.</t>
  </si>
  <si>
    <t xml:space="preserve">   Договор 37 от 14.02.22 Пшеница 500 тн.</t>
  </si>
  <si>
    <t xml:space="preserve">   Договор 63 от 01.03.22 Пшеница 1000 тн.</t>
  </si>
  <si>
    <t xml:space="preserve">   Договор 79 от 17.03.22 Пшеница 1000тн</t>
  </si>
  <si>
    <t>VOHA-91 mas`uliyati cheklangan jamiyati</t>
  </si>
  <si>
    <t xml:space="preserve">   Договор 163106.1.1 от 19.03.22 Эл.двигатель-1шт</t>
  </si>
  <si>
    <t xml:space="preserve">   Договор 163109.1.1 от 19.03.22 Насосный агрегат-1шт</t>
  </si>
  <si>
    <t>ABDULLAYEV JALOLIDDIN YULDASHOVICH</t>
  </si>
  <si>
    <t xml:space="preserve">   Договор 156005 от 18.03.22 Аккамулятор АКБ ENERGY 12 v-4шт</t>
  </si>
  <si>
    <t xml:space="preserve">   Договор 5374724 от 04.03.22 карбамид 10 тн</t>
  </si>
  <si>
    <t xml:space="preserve">   Договор 5380312 от 10.03.22 карбамид 10 тн</t>
  </si>
  <si>
    <t xml:space="preserve">   Договор 5396902 от 25.03.22 карбамид 20 тн</t>
  </si>
  <si>
    <t xml:space="preserve">   Договор РКП 5345530 от 09.02.22 Цемент 20 тн</t>
  </si>
  <si>
    <t xml:space="preserve">   Договор 89-1207юр от 21.02.22 Серная кислота</t>
  </si>
  <si>
    <t xml:space="preserve">   Договор 5346556 от 10.02.22 Пшеница 3-кл 110 тн</t>
  </si>
  <si>
    <t xml:space="preserve">   Договор 7-03 ПШ от 07.03.22 Пшеница</t>
  </si>
  <si>
    <t>MChJ "MY OFFICE STATIONERY"</t>
  </si>
  <si>
    <t xml:space="preserve">   Договор 136005.1.1 от 03.03.22 Канц товары</t>
  </si>
  <si>
    <t xml:space="preserve">   Договор 136012.1.1 от 03.03.22 Канц товары</t>
  </si>
  <si>
    <t xml:space="preserve">   Договор 136047.1.1 от 03.03.22 Конверты</t>
  </si>
  <si>
    <t xml:space="preserve">   Договор 136056.1.1 от 03.03.22 Канц товары</t>
  </si>
  <si>
    <t xml:space="preserve">   Договор 136182.1.1 от 03.03.22 Канц товары</t>
  </si>
  <si>
    <t xml:space="preserve">   Договор 136188.1.1 от 03.03.22 Канц товары</t>
  </si>
  <si>
    <t xml:space="preserve">   Договор 136204.1.1 от 02.03.22 Канц товары</t>
  </si>
  <si>
    <t xml:space="preserve">   Договор 136207.1.1 от 03.03.22 Канц товары</t>
  </si>
  <si>
    <t xml:space="preserve">   Договор 136211.1.1 от 03.03.22 Канц товары</t>
  </si>
  <si>
    <t xml:space="preserve">   Договор 136215.1.1 от 03.03.22 Канц товары</t>
  </si>
  <si>
    <t xml:space="preserve">   Договор 136221.1.1 от 03.03.22 Канц товары</t>
  </si>
  <si>
    <t xml:space="preserve">   Договор 136228.1.1 от 03.03.22 Канц товары</t>
  </si>
  <si>
    <t xml:space="preserve">   Договор 136257.1.1 от 02.03.22 Канц товары</t>
  </si>
  <si>
    <t xml:space="preserve">   Договор 136263.1.1 от 02.03.22 Канц товары</t>
  </si>
  <si>
    <t xml:space="preserve">   Договор 136265.1.1 от 02.03.22 Канц товары</t>
  </si>
  <si>
    <t xml:space="preserve">   Договор 138822.1.1 от 04.03.22 Канц товары</t>
  </si>
  <si>
    <t xml:space="preserve">   Договор 140116.1.1 от 04.03.22 Канц товары</t>
  </si>
  <si>
    <t xml:space="preserve">   Договор 140119.1.1 от 04.03.22 Канц товары</t>
  </si>
  <si>
    <t xml:space="preserve">   Договор 140120.1.1 от 04.03.22 Канц товары</t>
  </si>
  <si>
    <t xml:space="preserve">   Договор 140121.1.1 от 04.03.22 Канц товары</t>
  </si>
  <si>
    <t xml:space="preserve">   Договор 140126.1.1 от 04.03.22 Канц товары</t>
  </si>
  <si>
    <t xml:space="preserve">   Договор 140127.1.1 от 04.03.22 Канц товары</t>
  </si>
  <si>
    <t xml:space="preserve">   Договор 142163.1.1 от 05.03.22 Канц товары</t>
  </si>
  <si>
    <t xml:space="preserve">   Договор 142166.1.1 от 05.03.22 Канц товары</t>
  </si>
  <si>
    <t xml:space="preserve">   Договор 142171.1.1 от 05.03.22 Канц товары</t>
  </si>
  <si>
    <t xml:space="preserve">   Договор 142182.1.1 от 05.03.22 Канц товары</t>
  </si>
  <si>
    <t xml:space="preserve">   Договор 142183.1.1 от 05.03.22 Канц товары</t>
  </si>
  <si>
    <t xml:space="preserve">   Договор 142185.1.1 от 05.03.22 Канц товары</t>
  </si>
  <si>
    <t xml:space="preserve">   Договор 142189.1.1 от 05.03.22 Канц товары</t>
  </si>
  <si>
    <t xml:space="preserve">   Договор 142264.1.1 от 07.03.22 Канц товары</t>
  </si>
  <si>
    <t xml:space="preserve">   Договор 142291.1.1 от 07.03.22 Канц товары</t>
  </si>
  <si>
    <t xml:space="preserve">   Договор 142296.1.1 от 07.03.22 Канц товары</t>
  </si>
  <si>
    <t xml:space="preserve">   Договор 143672.1.1 от 07.03.22 Канц товары</t>
  </si>
  <si>
    <t xml:space="preserve">   Договор 143678.1.1 от 06.03.22 Канц товары</t>
  </si>
  <si>
    <t xml:space="preserve">   Договор 143686.1.1 от 06.03.22 Канц товары</t>
  </si>
  <si>
    <t xml:space="preserve">   Договор 161522.1.1 от 18.03.22 Канц товары</t>
  </si>
  <si>
    <t xml:space="preserve">   Договор 161526.1.1 от 18.03.22 Канц товары</t>
  </si>
  <si>
    <t xml:space="preserve">   Договор 91805.1.1 от 27.01.22 книги Акт о выработки спирта-20шт</t>
  </si>
  <si>
    <t xml:space="preserve">   Договор 91807.1.1 от 27.01.22 книги Производство-15шт</t>
  </si>
  <si>
    <t xml:space="preserve">   Договор 91808.1.1 от 27.01.22 книги Брожения-20шт</t>
  </si>
  <si>
    <t xml:space="preserve">   Договор 3057-2022/IJRO-ЕМЭСИД от 25.01.22 услуги по E-Kalit ежемесячное</t>
  </si>
  <si>
    <t>MCHJ ABDUFAZO TRADE</t>
  </si>
  <si>
    <t xml:space="preserve">   Договор 147056 от 14.03.22 Очки сварочные ЗН11 PANORAMA-10ШТ</t>
  </si>
  <si>
    <t xml:space="preserve">   Договор 78574.1.1. от 12.01.22 карбамид-2тн</t>
  </si>
  <si>
    <t xml:space="preserve">   Договор 92547.1.1. от 02.02.22 карбамид-5тн</t>
  </si>
  <si>
    <t>MCHJ ASIA PHARM LYUKS</t>
  </si>
  <si>
    <t xml:space="preserve">   Договор 59948 от 26.01.22 Медикаменты</t>
  </si>
  <si>
    <t xml:space="preserve">   Договор 59965 от 26.01.22 Медикаменты</t>
  </si>
  <si>
    <t>MCHJ AUCTION WINNERS</t>
  </si>
  <si>
    <t xml:space="preserve">   Договор 115707.1.1 от 14.02.22 Болгарка 230мм-1шт</t>
  </si>
  <si>
    <t xml:space="preserve">   Договор 115708.1.1 от 14.02.22 Болгарка 180мм-1шт</t>
  </si>
  <si>
    <t xml:space="preserve">   Договор 96011.1.1 от 29.01.22 Кабель АВВГ3х120+1х70-161м</t>
  </si>
  <si>
    <t xml:space="preserve">   Договор 0103094 от 18.03.22 Насосная станция</t>
  </si>
  <si>
    <t xml:space="preserve">   Договор 0101095 от 24.02.22 Вода питьевая для куллера</t>
  </si>
  <si>
    <t xml:space="preserve">   Договор 0103983 от 17.03.22 Вода питьевая для куллера 250шт</t>
  </si>
  <si>
    <t xml:space="preserve">   Договор 096719 от 08.01.22 Вода питьевая для куллера в капсулах 18.9л.-200шт</t>
  </si>
  <si>
    <t xml:space="preserve">   Договор 098824 от 02.02.22 Вода питьевая для куллера-200шт</t>
  </si>
  <si>
    <t>MCHJ BIOCOSMIC</t>
  </si>
  <si>
    <t xml:space="preserve">   Договор 111506 от 26.02.22  Медикаменты</t>
  </si>
  <si>
    <t xml:space="preserve">   Договор 112426 от 26.02.22  Медикаменты</t>
  </si>
  <si>
    <t xml:space="preserve">   Договор 112818 от 30.01.22  Медикаменты</t>
  </si>
  <si>
    <t xml:space="preserve">   Договор 58998 от 26.01.22  Медикаменты</t>
  </si>
  <si>
    <t xml:space="preserve">   Договор 59021 от 26.01.22  Медикаменты</t>
  </si>
  <si>
    <t xml:space="preserve">   Договор 59061 от 26.01.22  Медикаменты</t>
  </si>
  <si>
    <t xml:space="preserve">   Договор 59077 от 26.01.22  Медикаменты</t>
  </si>
  <si>
    <t xml:space="preserve">   Договор 59123 от 26.01.22  Медикаменты</t>
  </si>
  <si>
    <t xml:space="preserve">   Договор 59164 от 26.01.22  Медикаменты</t>
  </si>
  <si>
    <t xml:space="preserve">   Договор 59513 от 26.01.22  Медикаменты</t>
  </si>
  <si>
    <t xml:space="preserve">   Договор 59550 от 26.01.22  Медикаменты</t>
  </si>
  <si>
    <t xml:space="preserve">   Договор 59560 от 26.01.22  Медикаменты</t>
  </si>
  <si>
    <t xml:space="preserve">   Договор 59562от 26.01.22  Медикаменты</t>
  </si>
  <si>
    <t xml:space="preserve">   Договор 59565 от 26.01.22  Медикаменты</t>
  </si>
  <si>
    <t xml:space="preserve">   Договор 59574 от 26.01.22  Медикаменты</t>
  </si>
  <si>
    <t xml:space="preserve">   Договор 59609 от 26.01.22  Медикаменты</t>
  </si>
  <si>
    <t xml:space="preserve">   Договор 59921 от 26.01.22  Медикаменты</t>
  </si>
  <si>
    <t xml:space="preserve">   Договор 64737 от 30.01.22  Медикаменты</t>
  </si>
  <si>
    <t xml:space="preserve">   Договор 64764 от 30.01.22  Медикаменты</t>
  </si>
  <si>
    <t xml:space="preserve">   Договор 64789 от 30.01.22  Медикаменты</t>
  </si>
  <si>
    <t xml:space="preserve">   Договор 64791 от 30.01.22  Медикаменты</t>
  </si>
  <si>
    <t xml:space="preserve">   Договор 67753 от 02.02.22  Медикаменты</t>
  </si>
  <si>
    <t xml:space="preserve">   Договор 76821 от 08.02.22 Мыло жидкое 500 мл-20уп</t>
  </si>
  <si>
    <t xml:space="preserve">   Договор 32 от 13.01.22 Сжиженный газ 3 тн</t>
  </si>
  <si>
    <t xml:space="preserve">   Договор 145102 от 14.03.22 Водоэмульсия фосадний</t>
  </si>
  <si>
    <t>MCHJ CONTROL INTELIGENTE WORLD</t>
  </si>
  <si>
    <t xml:space="preserve">   Договор 86129.1.1 от 20.01.22 электронный регулятор-5шт</t>
  </si>
  <si>
    <t>MCHJ DM AGZAMOVS</t>
  </si>
  <si>
    <t xml:space="preserve">   Договор 116348.1.1 от 16.02.22 раковина</t>
  </si>
  <si>
    <t xml:space="preserve">   Договор 91771.1.1 от 26.01.22 Стул круглого по размеру Д-25мм-10шт</t>
  </si>
  <si>
    <t xml:space="preserve">   Договор 91776.1.1 от 26.01.22 Стол на металлическом каркасе мет.труб</t>
  </si>
  <si>
    <t xml:space="preserve">   Договор 91781.1.1 от 26.01.22 Стул круглого по размеру Д-25мм-50</t>
  </si>
  <si>
    <t>MCHJ GRAND TEXNO SYSTEM</t>
  </si>
  <si>
    <t xml:space="preserve">   Договор 114981.1.1 от 13.02.22 Принтер</t>
  </si>
  <si>
    <t>MCHJ GROWTH SMART</t>
  </si>
  <si>
    <t xml:space="preserve">   Договор 42018 от 20.01.22 Акумуляторная батарея-2шт</t>
  </si>
  <si>
    <t>MChJ INSOF</t>
  </si>
  <si>
    <t xml:space="preserve">   Договор 117976.1.1 от 17.02.22 Бетон М-250-80м3</t>
  </si>
  <si>
    <t xml:space="preserve">   Договор 142747от 12.03.2022 кислород 396 кв.м</t>
  </si>
  <si>
    <t xml:space="preserve">   Договор 31988 от 10.01.2022 кислород 600 кв.м</t>
  </si>
  <si>
    <t xml:space="preserve">   Договор 88444 от 14.02.2022 кислород 396 кв.м</t>
  </si>
  <si>
    <t>MCHJ JS DORI DARMON SERVICE</t>
  </si>
  <si>
    <t xml:space="preserve">   Договор 58997от 26.01.22 Медикаменты</t>
  </si>
  <si>
    <t xml:space="preserve">   Договор 58999 от 26.01.22 Медикаменты</t>
  </si>
  <si>
    <t xml:space="preserve">   Договор 59000от 26.01.22 Медикаменты</t>
  </si>
  <si>
    <t xml:space="preserve">   Договор 59078 от 26.01.22 Медикаменты</t>
  </si>
  <si>
    <t xml:space="preserve">   Договор 59217 от 26.01.22 Медикаменты</t>
  </si>
  <si>
    <t xml:space="preserve">   Договор 59241 от 26.01.22 Медикаменты</t>
  </si>
  <si>
    <t xml:space="preserve">   Договор 0100499 от 18.02.22 Прокладка для теплооб</t>
  </si>
  <si>
    <t>MCHJ LION BLINDS</t>
  </si>
  <si>
    <t xml:space="preserve">   Договор 89704.1.1 от 23.01.22 жалюзи-94кв.метр</t>
  </si>
  <si>
    <t>MCHJ MEGA UNIVERSAL BUSINESS OIL</t>
  </si>
  <si>
    <t xml:space="preserve">   Договор 5336401 от 02.02.22 диз топливо-3394кг</t>
  </si>
  <si>
    <t xml:space="preserve">   Договор 104509.1.1 от 15.12.21 Гипохлорит натрий-4тн</t>
  </si>
  <si>
    <t xml:space="preserve">   Договор 119242.1.1 от 18.02.22 формалин-10тн</t>
  </si>
  <si>
    <t>MCHJ NDIKAS</t>
  </si>
  <si>
    <t xml:space="preserve">   Договор 101844.1.1 от 05.02.22 Смеситель</t>
  </si>
  <si>
    <t xml:space="preserve">   Договор 101849.1.1 от 05.02.22 Унитаз</t>
  </si>
  <si>
    <t xml:space="preserve">   Договор 76263.1.1 от 10.01.22 известь-1000кг</t>
  </si>
  <si>
    <t xml:space="preserve">   Договор 77085.1.1 от 10.01.22 Коллеры для краска 12гр-20шт</t>
  </si>
  <si>
    <t xml:space="preserve">   Договор 77088.1.1 от 10.01.22 наконечник для пластик-55м</t>
  </si>
  <si>
    <t xml:space="preserve">   Договор 77090.1.1 от 10.01.22 Уголок для кафел-65метр</t>
  </si>
  <si>
    <t xml:space="preserve">   Договор 77094.1.1 от 10.01.22 Фуга-5кг</t>
  </si>
  <si>
    <t xml:space="preserve">   Договор 77096.1.1 от 10.01.22 Насадка плюс для дрел-20шт</t>
  </si>
  <si>
    <t xml:space="preserve">   Договор 77273.1.1 от 10.01.22 пластик потолок-20кв.м</t>
  </si>
  <si>
    <t xml:space="preserve">   Договор 77561.1.1 от 10.01.22 Клей эластичный кафельный-450 кг</t>
  </si>
  <si>
    <t xml:space="preserve">   Договор 80825.1.1 от 14.01.22 Водоэмульсия фосадний-10шт</t>
  </si>
  <si>
    <t xml:space="preserve">   Договор 85757.1.1 от 20.01.22 Вытяжка металически</t>
  </si>
  <si>
    <t xml:space="preserve">   Договор 76713.1.1 от 10.01.22 Керамическая плитка глазурованная 400*400-200кв.метр</t>
  </si>
  <si>
    <t xml:space="preserve">   Договор 147004 от 14.03.22 Очки сварочные ЗН18-Г-2 DRIVER RIKO21833-15шт</t>
  </si>
  <si>
    <t xml:space="preserve">   Договор 64727 от 30.01.22 перчатки резиновые технические-27пар</t>
  </si>
  <si>
    <t xml:space="preserve">   Договор 64758 от 30.01.22 диэлектрические  перчатки 12 пара</t>
  </si>
  <si>
    <t xml:space="preserve">   Доп.соглашение №7- от 17.02.22 Санаторные путевки</t>
  </si>
  <si>
    <t>MChJ OSIYO SANOAT INVEST</t>
  </si>
  <si>
    <t xml:space="preserve">   Договор 108124.1.1 от 10.02.22 подшипники 6311-2шт</t>
  </si>
  <si>
    <t xml:space="preserve">   Договор 108127.1.1 от 10.02.22 подшипники 7322ВМ-1шт</t>
  </si>
  <si>
    <t xml:space="preserve">   Договор 108129.1.1 от 10.02.22 подшипники NU1024M-3шт</t>
  </si>
  <si>
    <t xml:space="preserve">   Договор 108140.1.1 от 10.02.22 подшипники 6318-2RS-8шт</t>
  </si>
  <si>
    <t>MCHJ PHARMOL</t>
  </si>
  <si>
    <t xml:space="preserve">   Договор 59262 от 26.01.22 Медикаменты</t>
  </si>
  <si>
    <t xml:space="preserve">   Договор 70406 от 04.02.22 Медикаменты</t>
  </si>
  <si>
    <t xml:space="preserve">   Договор 098759 от 31.01.22 Рукавицы комбинирован х/б-2000пар</t>
  </si>
  <si>
    <t>MCHJ QIBRAY TRADE BUILD GROUP</t>
  </si>
  <si>
    <t xml:space="preserve">   Договор 147019.1.1 от 09.03.22 Саморез по дереву для профнастиль 5см-15кг</t>
  </si>
  <si>
    <t xml:space="preserve">   Договор 147022.1.1 от 09.03.22 Саморез по металлу 5см гаечный-50кг</t>
  </si>
  <si>
    <t xml:space="preserve">   Договор 154328.1.1 от 14.03.22 Круг шлифовочный -30шт</t>
  </si>
  <si>
    <t xml:space="preserve">   Договор 154330.1.1 от 14.03.22 Круг абразивный-50шт</t>
  </si>
  <si>
    <t xml:space="preserve">   Договор 157096.1.1 от 17.03.22 Круг абразивный 230х2,5-25шт</t>
  </si>
  <si>
    <t xml:space="preserve">   Договор 157101.1.1 от 17.03.22 Шлифовочный камень 230х6-10шт</t>
  </si>
  <si>
    <t xml:space="preserve">   Договор 157635.1.1 от 17.03.22 клей кафельный-800кг</t>
  </si>
  <si>
    <t xml:space="preserve">   Договор 157644.1.1 от 17.03.22 Алебастр-1100кг</t>
  </si>
  <si>
    <t xml:space="preserve">   Договор 157653.1.1 от 17.03.22 известь-1100кг</t>
  </si>
  <si>
    <t xml:space="preserve">   Договор 160532.1.1 от 18.03.22 Кафель половой бежевого цв.(400мм*400мм)-125м2</t>
  </si>
  <si>
    <t xml:space="preserve">   Договор 160535.1.1 от 18.03.22 Кафель плита глянцевой белого цв.для стен(300ммх500мм)-30квм</t>
  </si>
  <si>
    <t xml:space="preserve">   Договор 160827.1.1 от 18.03.22 Бур по бетону d5*110-5шт</t>
  </si>
  <si>
    <t xml:space="preserve">   Договор 160829.1.1 от 22.03.22 Бур по бетону d16*500-1шт</t>
  </si>
  <si>
    <t xml:space="preserve">   Договор 160830.1.1 от 22.03.22 Бур по бетону d22*800-1шт</t>
  </si>
  <si>
    <t xml:space="preserve">   Договор 160834.1.1 от 22.03.22 Бур по бетону d16*350-5шт</t>
  </si>
  <si>
    <t xml:space="preserve">   Договор 160835.1.1 от 22.03.22 Бур по бетону d8*350-20шт</t>
  </si>
  <si>
    <t xml:space="preserve">   Договор 160836.1.1 от 22.03.22 Бур по бетону d6*210-20шт</t>
  </si>
  <si>
    <t xml:space="preserve">   Договор 160841.1.1 от 22.03.22 Бур по бетону d20*500-1шт</t>
  </si>
  <si>
    <t xml:space="preserve">   Договор 160845.1.1 от 22.03.22 Бур по бетону d22*500-1шт</t>
  </si>
  <si>
    <t xml:space="preserve">   Договор 160850.1.1 от 22.03.22 Бур по бетону d18*500-1шт</t>
  </si>
  <si>
    <t xml:space="preserve">   Договор 160853.1.1 от 22.03.22 Бур по бетону d16*500-1шт</t>
  </si>
  <si>
    <t xml:space="preserve">   Договор 5388813 от 16.03.22 Соль техническая 600 тн</t>
  </si>
  <si>
    <t>MCHJ SELECT VANN TRADE</t>
  </si>
  <si>
    <t xml:space="preserve">   Договор 59886 от 26.01.22 Маршрутизатор АС1200Wi-Fi роутер-2шт</t>
  </si>
  <si>
    <t xml:space="preserve">   Договор 41047 от 20.01.22 Извещатель охранные и охраннопажарные ИПР</t>
  </si>
  <si>
    <t xml:space="preserve">   Договор 41064 от 20.01.22 Датчик ИП 212-141-8шт</t>
  </si>
  <si>
    <t xml:space="preserve">   Договор 41086 от 20.01.22 Извещатель пожарный-10шт</t>
  </si>
  <si>
    <t xml:space="preserve">   Договор 41220 от 20.01.22 пульт управление Altay-1шт</t>
  </si>
  <si>
    <t xml:space="preserve">   Договор 113494.1.1 от 17.02.22 химикаты</t>
  </si>
  <si>
    <t xml:space="preserve">   Договор 78425.1.1 от 18.01.22 химикаты</t>
  </si>
  <si>
    <t xml:space="preserve">   Договор 1 от 13.01.22 Пшеница 4-класс 500тн</t>
  </si>
  <si>
    <t xml:space="preserve">   Договор 111543 от 26.02.22 Медикаменты</t>
  </si>
  <si>
    <t xml:space="preserve">   Договор 111555 от 26.02.22 Медикаменты</t>
  </si>
  <si>
    <t xml:space="preserve">   Договор 111562 от 26.02.22 Медикаменты</t>
  </si>
  <si>
    <t xml:space="preserve">   Договор 59003 от 26.01.22 Медикаменты</t>
  </si>
  <si>
    <t xml:space="preserve">   Договор 59540 от 26.01.22 Медикаменты</t>
  </si>
  <si>
    <t xml:space="preserve">   Договор 59555 от 26.01.22 Медикаменты</t>
  </si>
  <si>
    <t xml:space="preserve">   Договор 59605 от 26.01.22 Медикаменты</t>
  </si>
  <si>
    <t xml:space="preserve">   Договор 0103608 от 16.03.22 перекись водорода60%-3кг</t>
  </si>
  <si>
    <t>OK SILVER PROF INDUSTRIES</t>
  </si>
  <si>
    <t xml:space="preserve">   Договор 77119.1.1 от 10.01.22 Туникабонд-330м2</t>
  </si>
  <si>
    <t>XK Doniyor-metall invest</t>
  </si>
  <si>
    <t xml:space="preserve">   Договор 0101808 от 03.03.22 Профнастил</t>
  </si>
  <si>
    <t xml:space="preserve">   Договор 0102089 от 04.03.22 Профнастил.слив.конек.желоб.</t>
  </si>
  <si>
    <t>XK GRAFIMEX</t>
  </si>
  <si>
    <t xml:space="preserve">   Договор 098163 от 23.01.22 Диаграмная бумага-3000шт</t>
  </si>
  <si>
    <t xml:space="preserve">   Договор 127472.1.1 от 24.02.22 Пластины резиновые</t>
  </si>
  <si>
    <t xml:space="preserve">   Договор 127483.1.1 от 24.02.22 паронит ПОН Б-47,2кг</t>
  </si>
  <si>
    <t xml:space="preserve">   Договор 098245 от 27.01.22 Ткань бязь-750п/м</t>
  </si>
  <si>
    <t>XK SHAMS</t>
  </si>
  <si>
    <t xml:space="preserve">   Договор 098703 от 30.01.22 Ткань х/б фланеловая-50п/м</t>
  </si>
  <si>
    <t>СП Ташкентский трубный завод</t>
  </si>
  <si>
    <t xml:space="preserve">   Договор 5346901 от 10.02.22 Трубы 50*25*2,0 ГОСТ8645-68-3580п/м</t>
  </si>
  <si>
    <t>Узбекистон почтаси Янгийул ПАБ</t>
  </si>
  <si>
    <t xml:space="preserve">   Договор 9 от 04.03.22 Конверты , марки</t>
  </si>
  <si>
    <t>2022 йил 1 квартал давомида</t>
  </si>
  <si>
    <t>AFSAR-IDEAL mas`uliyati cheklangan jamiyati</t>
  </si>
  <si>
    <t xml:space="preserve">   Договор 5356333 от 18.02.22 Поставка спирт пищевой Альфа-1000дал</t>
  </si>
  <si>
    <t>AGRO MERGEN mas‘uliyati cheklangan jamiyati</t>
  </si>
  <si>
    <t xml:space="preserve">   Договор 385930 от 15.03.22 Поставка технического спирта 40 дал</t>
  </si>
  <si>
    <t xml:space="preserve">   Договор 5319415 от 18.01.22 Поставка технического спирта 40 ДАЛ</t>
  </si>
  <si>
    <t xml:space="preserve">   Договор 5311895 от 12.01.22 Поставка спирт пищевой ЛЮКС 1000 ДАЛ</t>
  </si>
  <si>
    <t xml:space="preserve">   Договор 5329819 от 27.01.22 Поставка спирт пищевой Альфа 1200 дал</t>
  </si>
  <si>
    <t xml:space="preserve">   Договор 5342817 от 08.02.22 Поставка спирт пищевой  АЛЬФА  1200 дал</t>
  </si>
  <si>
    <t xml:space="preserve">   Договор 5369028 от 01.03.22 Поставка спирт пищевой ЛЮКС 1200 ДАЛ</t>
  </si>
  <si>
    <t xml:space="preserve">   Договор 5393845 от 24.03.22 Поставка спирт пищевой Альфа 500 дал</t>
  </si>
  <si>
    <t xml:space="preserve">   Договор 5295097 от 27.12.21 Поставка Жидкой барды 100 тн</t>
  </si>
  <si>
    <t xml:space="preserve">   Договор 5332735 от 28.01.22 Поставка Жидкой барды 100 тн</t>
  </si>
  <si>
    <t>OLTIN QO`LLAR AGRO  МЧЖ</t>
  </si>
  <si>
    <t xml:space="preserve">   Договор 5305716 от 07.01.22 Поставка Жидкой барды</t>
  </si>
  <si>
    <t xml:space="preserve">   Договор 5335558 от 01.02.22 Поставка Жидкой барды 100</t>
  </si>
  <si>
    <t xml:space="preserve">   Договор 5360329 от 22.02.22 Поставка Жидкой барды 100 тн</t>
  </si>
  <si>
    <t xml:space="preserve">   Договор 5364525 от 24.02.22 Поставка технического спирта 200 дал</t>
  </si>
  <si>
    <t xml:space="preserve">   Договор5335557 от 01.02.22 Поставка Жидкой барды  44.4 тн</t>
  </si>
  <si>
    <t xml:space="preserve">   Договор 5300376 от 30.12.21 Поставка спирт пищевой 3000 дал</t>
  </si>
  <si>
    <t xml:space="preserve">   Договор 5302820 от 05.01.22 Поставка спирт пищевой ЛЮКС 3000 ДАЛ</t>
  </si>
  <si>
    <t xml:space="preserve">   Договор 5310150 от 11.01.22 Поставка спирт пищевой люкс 3000 дал</t>
  </si>
  <si>
    <t xml:space="preserve">   Договор 5336464 от 02.02.22 Поставка спирт пищевой 3000 дал</t>
  </si>
  <si>
    <t xml:space="preserve">   Договор 5344427 от 09.02.22 Поставка спирт пищевой Альфа 3000 дал</t>
  </si>
  <si>
    <t xml:space="preserve">   Договор 5354632 от 17.02.22 Поставка спирт пищевой Альфа 320 дал</t>
  </si>
  <si>
    <t xml:space="preserve">   Договор 5356334 от 18.02.22 Поставка спирт пищевой Альфа 800 дал</t>
  </si>
  <si>
    <t xml:space="preserve">   Договор 5358107 от 21.02.22 Поставка спирт пищевой АЛЬФА 320 дал</t>
  </si>
  <si>
    <t xml:space="preserve">   Договор 5359882 от 22.02.22 Поставка спирт пищевой альфа 1560 дал</t>
  </si>
  <si>
    <t xml:space="preserve">   Договор 5385978 от 15.03.22 Поставка спирт пищевой Альфа 3000 дал</t>
  </si>
  <si>
    <t>SHIPOVNIK PLYUS mas`uliyati cheklangan jamiyati</t>
  </si>
  <si>
    <t xml:space="preserve">   Договор 5399623 от 28.03.22 Поставка спирт пищевой АЛЬФА 20</t>
  </si>
  <si>
    <t xml:space="preserve">   Договор 5304050 от 06.01.22 Поставка Жидкой барды 200 тн</t>
  </si>
  <si>
    <t xml:space="preserve">   Договор 5305718 от 07.01.22 Поставка Жидкой барды 100 тн</t>
  </si>
  <si>
    <t xml:space="preserve">   Договор 5307389 от 08.01.20 Поставка Жидкой барды 100 тн</t>
  </si>
  <si>
    <t xml:space="preserve">   Договор 5320670 от 19.01.20 Поставка Жидкой барды 100 тн</t>
  </si>
  <si>
    <t xml:space="preserve">   Договор 5335559 от 01.02.22 Поставка Жидкой барды 200 тн</t>
  </si>
  <si>
    <t xml:space="preserve">   Договор 5341611 от 07.02.2022 Поставка Жидкой барды  200 тн</t>
  </si>
  <si>
    <t xml:space="preserve">   Договор 5348242 от 11.02.2022 Поставка Жидкой барды 200 тн</t>
  </si>
  <si>
    <t xml:space="preserve">   Договор 5358546 от 21.02.22 Поставка Жидкой барды 200 тн</t>
  </si>
  <si>
    <t xml:space="preserve">   Договор 5365828 от 25.02.22 Поставка Жидкой барды 200 тн</t>
  </si>
  <si>
    <t xml:space="preserve">   Договор 5376259 от 07.03.22 Поставка Жидкой барды 200 тн</t>
  </si>
  <si>
    <t xml:space="preserve">   Договор 5386439 от 15.03.22 Поставка Жидкой барды 200 тн</t>
  </si>
  <si>
    <t xml:space="preserve">   Договор 5388352 от 16.03.22 Поставка Жидкой барды 200 тн</t>
  </si>
  <si>
    <t xml:space="preserve">   Договор 5394290 от 24.03.22 Поставка Жидкой барды 200 тн</t>
  </si>
  <si>
    <t>UNIPLAST EXPORT mas‘uliyati cheklangan jamiyati</t>
  </si>
  <si>
    <t xml:space="preserve">   Договор 5401705 от 29.03.22 Поставка технического спирта 10 дал</t>
  </si>
  <si>
    <t xml:space="preserve">   Договор 5311891 от 12.01.22 Поставка спирт пищевой ЛЮКС 50 ДАЛ</t>
  </si>
  <si>
    <t xml:space="preserve">   Договор 5321187 от 19.01.22 Поставка спирт пищевой АЛЬФА 50 ДАЛ</t>
  </si>
  <si>
    <t xml:space="preserve">   Договор 5334381 от 31.01.22 Поставка спирт пищевой Альфа 50 дал</t>
  </si>
  <si>
    <t xml:space="preserve">   Договор 5344432 от 09.02.22 Поставка спирт пищевой Альфа 50 дал</t>
  </si>
  <si>
    <t xml:space="preserve">   Договор 5354626 от 17.02.22 Поставка спирт пищевой Альфа 50 дал</t>
  </si>
  <si>
    <t xml:space="preserve">   Договор 5367157 от 28.02.22 Поставка Спирт пищевой ЛЮКС 50  дал</t>
  </si>
  <si>
    <t xml:space="preserve">   Договор 5385975 от 15.03.22 Поставка спирт пищевой Альфа 50 дал</t>
  </si>
  <si>
    <t xml:space="preserve">   Договор 5393841 от 24.03.22 Поставка спирт пищевой Альфа 50 дал</t>
  </si>
  <si>
    <t xml:space="preserve">   Договор 5399622 от 28.03.22 Поставка спирт пищевой Альфа 50 дал</t>
  </si>
  <si>
    <t xml:space="preserve">   Договор 5300378 от 30.12.21 Поставка спирт пищевой ЛЮКС 550 ДАЛ</t>
  </si>
  <si>
    <t xml:space="preserve">   Договор 5302822 от 05.01.22 Поставка спирт пищевой люкс-2850дал</t>
  </si>
  <si>
    <t xml:space="preserve">   Договор 5302141 от 05.01.20 Поставка технического спирта 50 дал</t>
  </si>
  <si>
    <t xml:space="preserve">   Договор 5347092 от 10.02.22 Поставка технического спирта 50 дал</t>
  </si>
  <si>
    <t xml:space="preserve">   Договор 5382757 от 11.03.22 Поставка технического спирта 50 дал</t>
  </si>
  <si>
    <t xml:space="preserve">   Договор 5367158 от 28.02.22 Поставка спирт пищевой люкс 3200 дал</t>
  </si>
  <si>
    <t xml:space="preserve">   Договор 5372516 от 03.03.22 Поставка спирт пищевой Люкс 1670 дал</t>
  </si>
  <si>
    <t xml:space="preserve">   Договор 5376824 от 07.03.22 Поставка спирт пищевой Люкс 1530 дал</t>
  </si>
  <si>
    <t xml:space="preserve">   Договор 5387784 от 16.03.22 Поставка технического спирта 100 дал</t>
  </si>
  <si>
    <t>AJ Muborak IEM</t>
  </si>
  <si>
    <t xml:space="preserve">   Договор 5316793 от 17.01.22 Поставка технического спирта 30 дал</t>
  </si>
  <si>
    <t xml:space="preserve">   Договор 5375070 от 04.03.22 Поставка технического спирта 40 дал</t>
  </si>
  <si>
    <t xml:space="preserve">   Договор 5292849 от 24.12.21 Поставка спирт пищевой люкс 40 дал</t>
  </si>
  <si>
    <t xml:space="preserve">   Договор 5298532 от 29.12.21 Поставка спирт пищевой люкс 2310 дал</t>
  </si>
  <si>
    <t xml:space="preserve">   Договор 5300377 от 30.12.21 Поставка спирт пищевой люкс 2030 дал</t>
  </si>
  <si>
    <t xml:space="preserve">   Договор 5313476 от 13.01.22 Поставка спирт пищевой ЛЮКС 4380 ДАЛ</t>
  </si>
  <si>
    <t xml:space="preserve">   Договор 5315187 от 14.01.22 Поставка спирт пищевой ЛЮКС 2020 ДАЛ</t>
  </si>
  <si>
    <t xml:space="preserve">   Договор 5316806 от 17.01.22 Поставка спирт пищевой люкс 2360 дал</t>
  </si>
  <si>
    <t xml:space="preserve">   Договор 5324286 от 21.01.22 Поставка спирт пищевой ЛЮКС 30000 ДАЛ</t>
  </si>
  <si>
    <t xml:space="preserve">   Договор 5346130 от 10.02.22 Поставка спирт пищевой Альфа 100 дал</t>
  </si>
  <si>
    <t xml:space="preserve">   Договор 5347794 от 11.02.22 Поставка спирт пищевой Люкс 300 дал</t>
  </si>
  <si>
    <t xml:space="preserve">   Договор 5370551 от 02.03.22 Поставка спирт пищевой Люкс 30000 дал</t>
  </si>
  <si>
    <t xml:space="preserve">   Договор 5393839 от 24.03.22 Поставка спирт пищевой Люкс 100 дал</t>
  </si>
  <si>
    <t xml:space="preserve">   Договор 5395135 от 24.03.22 Поставка спирт пищевой Люкс 40 дал</t>
  </si>
  <si>
    <t xml:space="preserve">   Договор 5332585 от 28.01.22 Поставка технического спирта 300 ДАЛ</t>
  </si>
  <si>
    <t xml:space="preserve">   Договор 5308444 от 10.01.22 Поставка спирт пищевой ЛЮКС 3300 ДАЛ</t>
  </si>
  <si>
    <t xml:space="preserve">   Договор 5315185 от 14.01.22 Поставка спирт пищевой ЛЮКС 3300 ДАЛ</t>
  </si>
  <si>
    <t xml:space="preserve">   Договор 5321876 от 20.01.22 Поставка спирт пищевой 3300 ДАЛ альфа</t>
  </si>
  <si>
    <t xml:space="preserve">   Договор 5331634 от 28.01.22 Поставка спирт пищевой АЛЬФА 3300 ДАЛ</t>
  </si>
  <si>
    <t xml:space="preserve">   Договор 5365389 от 25.02.22 Поставка спирт пищевой Альфа 3300 дал</t>
  </si>
  <si>
    <t xml:space="preserve">   Договор 5375789 от 07.03.22 Поставка спирт пищевой Альфа 3300 дал</t>
  </si>
  <si>
    <t xml:space="preserve">   Договор 5377680 от 09.03.22 Поставка спирт пищевой Альфа 2930 дал</t>
  </si>
  <si>
    <t xml:space="preserve">   Договор 5379688 от 10.03.22 Поставка спирт пищевой Альфа  370 дал</t>
  </si>
  <si>
    <t xml:space="preserve">   Договор 5391862 от 18.03.22 Поставка спирт пищевой Альфа 3300 дал</t>
  </si>
  <si>
    <t xml:space="preserve">   Договор 5306938 от 08.01.22 Поставка спирт пищевой ЛЮКС 400 ДАЛ</t>
  </si>
  <si>
    <t xml:space="preserve">   Договор 5336467 от 02.02.22 Поставка спирт пищевой люкс 200 дал</t>
  </si>
  <si>
    <t xml:space="preserve">   Договор 5372513 от 03.03.22 Поставка спирт пищевой  люкс 500 дал</t>
  </si>
  <si>
    <t xml:space="preserve">   Договор 5324536 от 21.01.22 Поставка спирт пищевой люкс 3000 дал</t>
  </si>
  <si>
    <t xml:space="preserve">   Договор 5325184 от 24.01.22 Поставка спирт пищевой люкс 200 дал</t>
  </si>
  <si>
    <t xml:space="preserve">   Договор 5336470 от 02.02.22 Поставка спирт пищевой люкс 150 дал</t>
  </si>
  <si>
    <t>AJ Urganch  Sharob</t>
  </si>
  <si>
    <t xml:space="preserve">   Договор 5323589 от 21.01.22 Поставка спирт пищевой ЛЮКС 2000 ДАЛ</t>
  </si>
  <si>
    <t xml:space="preserve">   Договор 5375788 от 07.03.22 Поставка спирт пищевой Альфа 20 дал</t>
  </si>
  <si>
    <t xml:space="preserve">   Договор 5310137 от 11.01.22 Поставка технического спирта</t>
  </si>
  <si>
    <t xml:space="preserve">   Договор 5319426 от 18.01.22 Поставка спирт пищевой</t>
  </si>
  <si>
    <t xml:space="preserve">   Договор 5319416 от 18.01.22 Поставка технического спирта 50 ДАЛ</t>
  </si>
  <si>
    <t xml:space="preserve">   Договор 5305717 от 07.01.22 Поставка Жидкой барды 100 тн</t>
  </si>
  <si>
    <t xml:space="preserve">   Договор 5320669 от 19.01.22 Поставка Жидкой барды 100 тн</t>
  </si>
  <si>
    <t xml:space="preserve">   Договор 5330308 Барда 100</t>
  </si>
  <si>
    <t xml:space="preserve">   Договор 5336882 Барда 100</t>
  </si>
  <si>
    <t xml:space="preserve">   Договор 5343242 от 08.02.22 Поставка Жидкой барды 100 тн</t>
  </si>
  <si>
    <t xml:space="preserve">   Договор 5353451 от 16.02.2022 Поставка Жидкой барды  100 тн</t>
  </si>
  <si>
    <t xml:space="preserve">   Договор 5358545 от 21.02.22 Поставка Жидкой барды 100 тн</t>
  </si>
  <si>
    <t xml:space="preserve">   Договор 5367615 от 28.02.20 Поставка Жидкой барды 100 тн</t>
  </si>
  <si>
    <t xml:space="preserve">   Договор 5376258 от 07.03.22 Поставка Жидкой барды 100 тн</t>
  </si>
  <si>
    <t xml:space="preserve">   Договор 5388351 от 16.03.22 Поставка Жидкой барды 100 тн</t>
  </si>
  <si>
    <t xml:space="preserve">   Договор 5293293 от 24.12.21 Поставка Жидкой барды 100 тн</t>
  </si>
  <si>
    <t xml:space="preserve">   Договор 5308928 от 10.01.22 Поставка Жидкой барды 100 тн</t>
  </si>
  <si>
    <t xml:space="preserve">   Договор 5322366 от 20.01.22 Поставка Жидкой барды 100 тн</t>
  </si>
  <si>
    <t xml:space="preserve">   Договор 5339967 от 04.02.22 Поставка Жидкой барды 100 тн</t>
  </si>
  <si>
    <t xml:space="preserve">   Договор 5353452 от 16.02.22 Поставка Жидкой барды 100 тн</t>
  </si>
  <si>
    <t xml:space="preserve">   Договор 5365829 от 25.02.22 Поставка Жидкой барды 100 тн</t>
  </si>
  <si>
    <t xml:space="preserve">   Договор 5382035 от 11.03.22 Поставка Жидкой барды 100 тн</t>
  </si>
  <si>
    <t xml:space="preserve">   Договор 5319413 от 18.01.22 Поставка технического спирта 100 ДАЛ</t>
  </si>
  <si>
    <t xml:space="preserve">   Договор 5391031 от 17.03.22 Поставка технического спирта 100 ДАЛ</t>
  </si>
  <si>
    <t xml:space="preserve">   Договор 349-юрс от 30.12.21 Поставка Пар товарный 10 Гкалл</t>
  </si>
  <si>
    <t xml:space="preserve">   Договор 5319417 от 18.01.22 Поставка технического спирта 100 ДАЛ</t>
  </si>
  <si>
    <t xml:space="preserve">   Договор 5320174 от 19.01.22 Поставка технического спирта 100 ДАЛ</t>
  </si>
  <si>
    <t xml:space="preserve">   Договор 5368206 от 28.02.22 Поставка технического спирта 200 ДАЛ</t>
  </si>
  <si>
    <t xml:space="preserve">   Договор 5341159 от 07.02.22 Поставка спирт пищевой люкс 200 дал</t>
  </si>
  <si>
    <t xml:space="preserve">   Договор 5356336 от 18.02.22 Поставка спирт пищевой Альфа 100 дал</t>
  </si>
  <si>
    <t>MCHJ ABROR RAYYONAXON</t>
  </si>
  <si>
    <t xml:space="preserve">   Договор 5374100 от 04.03.22 Поставка технического спирта-50дал</t>
  </si>
  <si>
    <t xml:space="preserve">   Договор 5396056 от 25.03.22 Поставка технического спирта 50 дал</t>
  </si>
  <si>
    <t xml:space="preserve">   Договор 5322852 от 20.01.22 Поставка технического спирта</t>
  </si>
  <si>
    <t xml:space="preserve">   Договор 5306922 от 08.01.22 Поставка технического спирта 100 ДАЛ</t>
  </si>
  <si>
    <t xml:space="preserve">   Договор 5321864 от 20.01.22 Поставка технического спирта 100 ДАЛ</t>
  </si>
  <si>
    <t xml:space="preserve">   Договор 5352984 от 16.02.22 Поставка технического спирта 100 дал</t>
  </si>
  <si>
    <t xml:space="preserve">   Договор 12-юрс от 05.01.22 Поставка Хим.очищенная вода 3310 куб.м</t>
  </si>
  <si>
    <t xml:space="preserve">   Договор 360-юрс от 30.12.21 Поставка  угл.газа 4000 тн</t>
  </si>
  <si>
    <t xml:space="preserve">   Договор 5304490 от 06.01.22 Поставка технического спирта 100 ДАЛ</t>
  </si>
  <si>
    <t xml:space="preserve">   Договор 5317721 от 17.01.22 Поставка спирт пищевой Альфа-1600дал</t>
  </si>
  <si>
    <t xml:space="preserve">   Договор 21 от 07.01.22 Поставка эфир вторичного</t>
  </si>
  <si>
    <t xml:space="preserve">   Договор 22 от 07.01.22 Поставка Сивушное масло</t>
  </si>
  <si>
    <t xml:space="preserve">   Договор 5318516 от 18.01.22 Поставка спирт пищевой АЛЬФА 100 ДАЛ</t>
  </si>
  <si>
    <t xml:space="preserve">   Договор 5358074 от 21.02.22 Поставка технического спирта 100 дал</t>
  </si>
  <si>
    <t xml:space="preserve">   Договор 5353929 от 16.02.22  Поставка спирт технический</t>
  </si>
  <si>
    <t xml:space="preserve">   Договор 5393844 от 24.03.22 Поставка спирт пищевой Альфа 1180 дал</t>
  </si>
  <si>
    <t xml:space="preserve">   Договор 5323590 от 21.01.22 Поставка спирт пищевой АЛЬФА 50 ДАЛ</t>
  </si>
  <si>
    <t xml:space="preserve">   Договор 5337292 от 02.02.22 Поставка технического спирта 400 дал</t>
  </si>
  <si>
    <t xml:space="preserve">   Договор 5393847 от 24.03.22 Поставка спирт пищевой Альфа 1230 дал</t>
  </si>
  <si>
    <t xml:space="preserve">   Договор 5336466 от 02.02.22 Поставка спирт пищевой люкс 1400 дал</t>
  </si>
  <si>
    <t xml:space="preserve">   Договор 5312833 от 12.01.22 Поставка спирт пищевой ЛЮКС 200 ДАЛ</t>
  </si>
  <si>
    <t xml:space="preserve">   Договор 5346129 от 10.02.22 Поставка спирт пищевой Альфа 200 дал</t>
  </si>
  <si>
    <t xml:space="preserve">   Договор 5381616 от 11.03.22 Поставка спирт пищевой Альфа 200 дал</t>
  </si>
  <si>
    <t xml:space="preserve">   Договор 5376812 от 07.03.22 Поставка технического спирта 100 дал</t>
  </si>
  <si>
    <t>MCHJ Corall Pharm</t>
  </si>
  <si>
    <t xml:space="preserve">   Договор 5347795 от 11.02.22 Поставка спирт пищевой Альфа-300дал</t>
  </si>
  <si>
    <t xml:space="preserve">   Договор 5361681 от 23.02.22 Поставка технического спирта   100 дал</t>
  </si>
  <si>
    <t xml:space="preserve">   Договор 5308442 от 10.01.22 Поставка спирт пищевой ЛЮКС 500 ДАЛ</t>
  </si>
  <si>
    <t xml:space="preserve">   Договор 5316807 от 17.01.22 Поставка спирт пищевой люкс 500 дал</t>
  </si>
  <si>
    <t xml:space="preserve">   Договор 5344429 от 09.02.22 Поставка спирт пищевой Альфа 500 дал</t>
  </si>
  <si>
    <t xml:space="preserve">   Договор 5363507 от 24.02.22 Поставка спирт пищевой Альфа 500 дал</t>
  </si>
  <si>
    <t xml:space="preserve">   Договор 5385979 от 15.03.22 Поставка спирт пищевой Альфа 500 дал</t>
  </si>
  <si>
    <t xml:space="preserve">   Договор 5337980 от 03.02.22 Поставка спирт пищевой Люкс 820 дал</t>
  </si>
  <si>
    <t xml:space="preserve">   Договор 5339490 от 04.02.22 Поставка спирт пищевой ЛЮКС 380 ДАЛ</t>
  </si>
  <si>
    <t xml:space="preserve">   Договор 5342818 от 08.02.22 Поставка спирт пищевой АЛЬФА 1193,08 ДАЛ</t>
  </si>
  <si>
    <t xml:space="preserve">   Договор 5354628 от 17.02.22 Поставка спирт пищевой Альфа 1200 дал</t>
  </si>
  <si>
    <t xml:space="preserve">   Договор 5354631 от 17.02.22 Поставка спирт пищевой Альфа 1200 дал</t>
  </si>
  <si>
    <t xml:space="preserve">   Договор 5356337 от 18.02.22 Поставка спирт пищевой Альфа 1040 дал</t>
  </si>
  <si>
    <t xml:space="preserve">   Договор 5358104 от 21.02.22 Поставка спирт пищевой алфа  160 дал</t>
  </si>
  <si>
    <t xml:space="preserve">   Договор 5361705 от 23.02.22 Поставка спирт пищевой Альфа 1200 дал</t>
  </si>
  <si>
    <t xml:space="preserve">   Договор 5372515 от 03.03.22 Поставка спирт пищевой Люкс 1200 дал</t>
  </si>
  <si>
    <t xml:space="preserve">   Договор 5377678 от 09.03.22 Поставка спирт пищевой Альфа 1200 дал</t>
  </si>
  <si>
    <t xml:space="preserve">   Договор 5385980 от 15.03.22 Поставка спирт пищевой Альфа 1170 дал</t>
  </si>
  <si>
    <t xml:space="preserve">   Договор 5389828 от 17.03.22 Поставка спирт пищевой Альфа 710 дал</t>
  </si>
  <si>
    <t xml:space="preserve">   Договор 5391863 от 18.03.22 Поставка спирт пищевой Альфа 490 дал</t>
  </si>
  <si>
    <t xml:space="preserve">   Договор 5399627 от 28.03.22 Поставка спирт пищевой Альфа 890 дал</t>
  </si>
  <si>
    <t xml:space="preserve">   Договор 5400550 от 29.03.22 Поставка спирт пищевой Альфа 310 дал</t>
  </si>
  <si>
    <t xml:space="preserve">   Договор 5400552 от 29.03.22 Поставка спирт пищевой Альфа 1200 дал</t>
  </si>
  <si>
    <t xml:space="preserve">   Договор 355-юрс от 30.12.21 Поставка Пар товарный</t>
  </si>
  <si>
    <t xml:space="preserve">   Договор 5310152 от 11.01.22 Поставка спирт пищевой люкс 1200 дал</t>
  </si>
  <si>
    <t xml:space="preserve">   Договор 5316808 от 17.01.22 Поставка спирт пищевой люкс 2400 дал</t>
  </si>
  <si>
    <t xml:space="preserve">   Договор 5342816 от 08.02.22 Поставка спирт пищевой альфа 1200 дал</t>
  </si>
  <si>
    <t xml:space="preserve">   Договор 5358106 от 21.02.22 Поставка спирт пищевой альфа 1200 дал</t>
  </si>
  <si>
    <t xml:space="preserve">   Договор 5370782 от 02.03.22 Поставка спирт пищевой Люкс 1200 дал</t>
  </si>
  <si>
    <t xml:space="preserve">   Договор 5396119 от 25.03.22 Поставка спирт пищевой Альфа 1150 дал</t>
  </si>
  <si>
    <t xml:space="preserve">   Договор 5399619 от 28.03.22 Поставка спирт пищевой Альфа 20 дал</t>
  </si>
  <si>
    <t xml:space="preserve">   Договор 5351275 от 15,02,2022 Поставка технического спирта 30 дал</t>
  </si>
  <si>
    <t xml:space="preserve">   Договор 5315171 от 14.01.22 Поставка технического спирта 100 ДАЛ</t>
  </si>
  <si>
    <t xml:space="preserve">   Договор 5369009 от 01.03.22 Поставка технического спирта 100 ДАЛ</t>
  </si>
  <si>
    <t xml:space="preserve">   Договор 5302823 от 05.01.22 Поставка спирт пищевой люкс 140 дал</t>
  </si>
  <si>
    <t xml:space="preserve">   Договор 5303602 от 06.01.22 Поставка спирт пищевой ЛЮКС 1030 ДАЛ</t>
  </si>
  <si>
    <t xml:space="preserve">   Договор 5306940 от 08.01.22 Поставка спирт пищевой ЛЮКС 1500 ДАЛ</t>
  </si>
  <si>
    <t xml:space="preserve">   Договор 5308443 от 10.01.22 Поставка спирт пищевой ЛЮКС 100 ДАЛ</t>
  </si>
  <si>
    <t xml:space="preserve">   Договор 5317720 от 17.01.22 Поставка спирт пищевой люкс-1560дал</t>
  </si>
  <si>
    <t xml:space="preserve">   Договор 5332590 от 28.01.22 Поставка спирт пищевой ЛЮКС 400 ДАЛ</t>
  </si>
  <si>
    <t xml:space="preserve">   Договор 5335101 от 01.02.22 Поставка спирт пищевой Люкс 1550 дал</t>
  </si>
  <si>
    <t xml:space="preserve">   Договор 5346133 от 10.02.22 Поставка спирт пищевой Альфа 1560 дал</t>
  </si>
  <si>
    <t xml:space="preserve">   Договор 5356332 от 18.02.22 Поставка спирт пищевой Альфа 1560 дал</t>
  </si>
  <si>
    <t xml:space="preserve">   Договор 5361706 от 23.02.22 Поставка спирт пищевой Альфа 1550  дал</t>
  </si>
  <si>
    <t xml:space="preserve">   Договор 5367159 от 28.02.22 Поставка спирт пищевой люкс 1550 дал</t>
  </si>
  <si>
    <t xml:space="preserve">   Договор 5377679 от 09.03.22 Поставка спирт пищевой Альфа 400 дал</t>
  </si>
  <si>
    <t xml:space="preserve">   Договор 5382770 от 11.03.22 Поставка спирт пищевой АЛЬФА 1550 ДАЛ</t>
  </si>
  <si>
    <t xml:space="preserve">   Договор 5391861 от 18.03.22 Поставка спирт пищевой Альфа 200 дал</t>
  </si>
  <si>
    <t xml:space="preserve">   Договор 5391864 от 18.03.22 Поставка спирт пищевой альфа 1200 дал</t>
  </si>
  <si>
    <t xml:space="preserve">   Договор 5393843 от 24.03.22 Поставка спирт пищевой Альфа 140 дал</t>
  </si>
  <si>
    <t xml:space="preserve">   Договор 5342807 от 08.02.22 Поставка технического спирта 100 ДАЛ</t>
  </si>
  <si>
    <t xml:space="preserve">   Договор 5304506 от 06.01.22 Поставка спирт пищевой ЛЮКС 100 ДАЛ</t>
  </si>
  <si>
    <t xml:space="preserve">   Договор 5311889 от 12.01.22 Поставка спирт пищевой ЛЮКС 100 ДАЛ</t>
  </si>
  <si>
    <t xml:space="preserve">   Договор 5383756 от 14.03.22 Поставка спирт пищевой Альфа 100 дал</t>
  </si>
  <si>
    <t xml:space="preserve">   Договор 5327762 от 26.01.22 Поставка спирт пищевой Альфа 40 дал</t>
  </si>
  <si>
    <t xml:space="preserve">   Договор 5399618 от 28.03.22 Поставка спирт пищевой Альфа 200 дал</t>
  </si>
  <si>
    <t xml:space="preserve">   Договор 5305237 от 07.01.22 Поставка спирт пищевой АЛЬФА 3200 ДАЛ</t>
  </si>
  <si>
    <t xml:space="preserve">   Договор 5332595 от 28.01.22 Поставка спирт пищевой АЛЬФА 1630 ДАЛ</t>
  </si>
  <si>
    <t xml:space="preserve">   Договор 5353003 от 16.02.22 Поставка спирт пищевой Альфа 2450 дал</t>
  </si>
  <si>
    <t xml:space="preserve">   Договор 5354630 от 17.02.22 Поставка спирт пищевой Альфа 750 дал</t>
  </si>
  <si>
    <t xml:space="preserve">   Договор 5375790 от 07.03.22 Поставка спирт пищевой Альфа 1470 дал</t>
  </si>
  <si>
    <t xml:space="preserve">   Договор 5376826 от 07.03.22 Поставка спирт пищевой Альфа 160 дал</t>
  </si>
  <si>
    <t xml:space="preserve">   Договор 5383757 от 14.03.22 Поставка спирт пищевой Альфа 1630 дал</t>
  </si>
  <si>
    <t xml:space="preserve">   Договор 5398389 от 28.03.22 Поставка спирт пищевой Альфа 1622.09 дал</t>
  </si>
  <si>
    <t xml:space="preserve">   Договор 5402649 от 30.03.22 Поставка спирт пищевой Альфа 1630 дал</t>
  </si>
  <si>
    <t xml:space="preserve">   Договор 5306939 от 08.01.22 Поставка спирт пищевой ЛЮКС 450 ДАЛ</t>
  </si>
  <si>
    <t xml:space="preserve">   Договор 5341161 от 07.02.22 Поставка спирт пищевой люкс 500 дал</t>
  </si>
  <si>
    <t xml:space="preserve">   Договор 5381619 от 11.03.22 Поставка спирт пищевой Альфа 500 дал</t>
  </si>
  <si>
    <t xml:space="preserve">   Договор 5316795 от 17.01.22 Поставка технического спирта 170 дал</t>
  </si>
  <si>
    <t xml:space="preserve">   Договор 5317708 от 17.01.22 Поставка технического спирта 30 дал</t>
  </si>
  <si>
    <t xml:space="preserve">   Договор 5300368 от 30.12.21 Поставка технического спирта 100 дал</t>
  </si>
  <si>
    <t xml:space="preserve">   Договор 5333321 от 31.01.22 Поставка спирт пищевой АЛЬФА 800 ДАЛ</t>
  </si>
  <si>
    <t xml:space="preserve">   Договор 5372514 от 03.03.22 Поставка спирт пищевой Люкс 500 дал</t>
  </si>
  <si>
    <t xml:space="preserve">   Договор 5321178 от 19.01.22 Поставка технического спирта 100 дал</t>
  </si>
  <si>
    <t xml:space="preserve">   Договор 5377634 от 09.03.22 Поставка технического спирта 60 дал</t>
  </si>
  <si>
    <t xml:space="preserve">   Договор 5378726 от 09.03.22 Поставка технического спирта 40 дал</t>
  </si>
  <si>
    <t xml:space="preserve">   Договор 5336469 от 02.02.22 Поставка спирт пищевой люкс 20 дал</t>
  </si>
  <si>
    <t xml:space="preserve">   Договор 5310153 от 11.01.22 Поставка спирт пищевой люкс 500 дал</t>
  </si>
  <si>
    <t xml:space="preserve">   Договор 5395113 от 24.03.22 Поставка технического спирта 100 дал</t>
  </si>
  <si>
    <t xml:space="preserve">   Договор 5304491 от 06.01.22 Поставка технического спирта 80 ДАЛ</t>
  </si>
  <si>
    <t xml:space="preserve">   Договор 5379640 от 10.03.22 Поставка технического спирта 20 дал</t>
  </si>
  <si>
    <t xml:space="preserve">   Договор 5368205 от 28.02.22 Поставка технического спирта 30 дал</t>
  </si>
  <si>
    <t xml:space="preserve">   Договор 5281650 от 16.12.21 Поставка спирт пищевой люкс 1490 дал</t>
  </si>
  <si>
    <t xml:space="preserve">   Договор 5311893 от 12.01.22 Поставка спирт пищевой ЛЮКС 500 ДАЛ</t>
  </si>
  <si>
    <t>MChJ LEKINTERKAPS</t>
  </si>
  <si>
    <t xml:space="preserve">   Договор 5339491 от 04.02.22 Поставка спирт пищевой ЛЮКС 500 ДАЛ</t>
  </si>
  <si>
    <t>MCHJ LIFE SCIENCE AND TECHNOLOGY</t>
  </si>
  <si>
    <t xml:space="preserve">   Договор 5337966 от 03.02.22 Поставка технического спирта-150дал</t>
  </si>
  <si>
    <t xml:space="preserve">   Договор 5339483 от 04.02.22 Поставка технического спирта 50 ДАЛ</t>
  </si>
  <si>
    <t xml:space="preserve">   Договор 5315186 от 14.01.22 Поставка спирт пищевой люкс 500 дал</t>
  </si>
  <si>
    <t xml:space="preserve">   Договор 5322853 от 20.01.22 Поставка спирт пищевой люкс 1000 дал</t>
  </si>
  <si>
    <t xml:space="preserve">   Договор 5327760 от 26.01.22 Поставка спирт пищевой Люкс 100 дал</t>
  </si>
  <si>
    <t xml:space="preserve">   Договор 5339495 от 04.02.22 Поставка спирт пищевой ЛЮКС 920 ДАЛ</t>
  </si>
  <si>
    <t xml:space="preserve">   Договор 5344425 от 09.02.2022 Поставка спирт пищевой ЛЬФА 80  ДАЛ</t>
  </si>
  <si>
    <t xml:space="preserve">   Договор 5344428 от 09.02.22 Поставка спирт пищевой Альфа 200 дал</t>
  </si>
  <si>
    <t xml:space="preserve">   Договор 5369027 от 01.03.22 Поставка спирт пищевой ЛЮКС 400 ДАЛ</t>
  </si>
  <si>
    <t xml:space="preserve">   Договор 5374133 от 04.03.22 Поставка спирт пищевой Альфа 330 дал</t>
  </si>
  <si>
    <t xml:space="preserve">   Договор 5377677 от 09.03.22 Поставка спирт пищевой Альфа 470 дал</t>
  </si>
  <si>
    <t xml:space="preserve">   Договор 5381617 от 11.03.22 Поставка спирт пищевой Альфа 900 дал</t>
  </si>
  <si>
    <t xml:space="preserve">   Договор 5393842 от 24.03.22 Поставка спирт пищевой Альфа 150 дал</t>
  </si>
  <si>
    <t xml:space="preserve">   Договор 5400551 от 29.03.22 Поставка спирт пищевой Альфа 200 дал</t>
  </si>
  <si>
    <t xml:space="preserve">   Договор 5389827 от 17.03.22 Поставка спирт пищевой Альфа 150 дал</t>
  </si>
  <si>
    <t xml:space="preserve">   Договор 5292851 от 24.12.21 Поставка спирт пищевой альфа 480 дал</t>
  </si>
  <si>
    <t xml:space="preserve">   Договор 5292853 от 24.12.21 Поставка спирт пищевой альфа 280 дал</t>
  </si>
  <si>
    <t xml:space="preserve">   Договор 5294615 от 27.12.21 Поставка спирт пищевой алфа 480 дал</t>
  </si>
  <si>
    <t xml:space="preserve">   Договор 5294616 от 27.12.21 Поставка спирт пищевой альфа 480 дал</t>
  </si>
  <si>
    <t xml:space="preserve">   Договор 5298533 от 29.12.21 Поставка спирт пищевой альфа 480 дал</t>
  </si>
  <si>
    <t xml:space="preserve">   Договор 5298534 от 29.12.21 Поставка спирт пищевой альфа 480 дал</t>
  </si>
  <si>
    <t xml:space="preserve">   Договор 5300379 от 30.12.21 Поставка спирт пищевой альфа 480 дал</t>
  </si>
  <si>
    <t xml:space="preserve">   Договор 5300380 от 30.12.21 Поставка спирт пищевой альфа 480 дал</t>
  </si>
  <si>
    <t xml:space="preserve">   Договор 5300381 от 30.12.21 Поставка спирт пищевой альфа 480 дал</t>
  </si>
  <si>
    <t xml:space="preserve">   Договор 5300382 от 30.12.21 Поставка спирт пищевой альфа 480 дал</t>
  </si>
  <si>
    <t xml:space="preserve">   Договор 5325189 от 24.01.22 Поставка спирт пищевой люкс 480 дал</t>
  </si>
  <si>
    <t xml:space="preserve">   Договор 5325190 от 24.01.22 Поставка спирт пищевой люкс 480 дал</t>
  </si>
  <si>
    <t xml:space="preserve">   Договор 5325192 от 24.01.22 Поставка спирт пищевой Альфа 480 дал</t>
  </si>
  <si>
    <t xml:space="preserve">   Договор 5325193 от 24.01.22 Поставка спирт пищевой Альфа 480 дал</t>
  </si>
  <si>
    <t xml:space="preserve">   Договор 5326251 от 24.01.22 Поставка спирт пищевой Альфа 200 дал</t>
  </si>
  <si>
    <t xml:space="preserve">   Договор 5329820 от 27.01.22 Поставка спирт пищевой Альфа 480 дал</t>
  </si>
  <si>
    <t xml:space="preserve">   Договор 5329821 от 27.01.22 Поставка спирт пищевой Альфа</t>
  </si>
  <si>
    <t xml:space="preserve">   Договор 5331632 от 28.01.22 Поставка спирт пищевой ЛЮКС 480 ДАЛ</t>
  </si>
  <si>
    <t xml:space="preserve">   Договор 5331633 от 28.01.22 Поставка спирт пищевой ЛЮКС 480 ДАЛ</t>
  </si>
  <si>
    <t xml:space="preserve">   Договор 5331635 от 28.01.22 Поставка спирт пищевой АЛЬФА 480 ДАЛ</t>
  </si>
  <si>
    <t xml:space="preserve">   Договор 5331636 от 28.01.22 Поставка спирт пищевой АЛЬФА</t>
  </si>
  <si>
    <t xml:space="preserve">   Договор 5332592 от 28.01.22 Поставка спирт пищевой ЛЮКС 480 ДАЛ</t>
  </si>
  <si>
    <t xml:space="preserve">   Договор 5332593 от 28.01.22 Поставка спирт пищевой ЛЮКС 480 ДАЛ</t>
  </si>
  <si>
    <t xml:space="preserve">   Договор 5332594 от 28.01.22 Поставка спирт пищевой ЛЮКС 480 ДАЛ</t>
  </si>
  <si>
    <t xml:space="preserve">   Договор 5333317 от 31.01.22 Поставка спирт пищевой ЛЮКС 960 ДАЛ</t>
  </si>
  <si>
    <t xml:space="preserve">   Договор 5333318 от 31.01.22 Поставка спирт пищевой ДЮКС 960 ДАЛ</t>
  </si>
  <si>
    <t xml:space="preserve">   Договор 5333319 от 31.01.22 Поставка спирт пищевой ЛЮКС 960 ДАЛ</t>
  </si>
  <si>
    <t xml:space="preserve">   Договор 5333320 от 31.01.22 Поставка спирт пищевой ЛЮКС 960 ДАЛ</t>
  </si>
  <si>
    <t xml:space="preserve">   Договор 5333322 от 31.01.22 Поставка спирт пищевой АЛЬФА 480 ДАЛ</t>
  </si>
  <si>
    <t xml:space="preserve">   Договор 5333323 от 31.01.22 Поставка спирт пищевой АЛЬФА 480 ДАЛ</t>
  </si>
  <si>
    <t xml:space="preserve">   Договор 5333324 от 31.01.22 Поставка спирт пищевой АЛЬФА 480 ДАЛ</t>
  </si>
  <si>
    <t xml:space="preserve">   Договор 5333325 от 31.01.22 Поставка спирт пищевой АЛЬФА 480</t>
  </si>
  <si>
    <t xml:space="preserve">   Договор 5369029 от 01.03.22 Поставка спирт пищевой ЛЮКС 480 ДАЛ</t>
  </si>
  <si>
    <t xml:space="preserve">   Договор 5370784 от 02.03.22 Поставка спирт пищевой Люкс 480 дал</t>
  </si>
  <si>
    <t xml:space="preserve">   Договор 5382771 от 11.03.22 Поставка спирт пищевой АЛЬФА 480 ДАЛ</t>
  </si>
  <si>
    <t xml:space="preserve">   Договор 5383759 от 14.03.22 Поставка спирт пищевой Альфа 960 дал</t>
  </si>
  <si>
    <t xml:space="preserve">   Договор 5387839 от 16.03.22 Поставка спирт пищевой Люкс 480 дал</t>
  </si>
  <si>
    <t xml:space="preserve">   Договор 5393846 от 24.03.22 Поставка спирт пищевой Альфа 480 дал</t>
  </si>
  <si>
    <t xml:space="preserve">   Договор 5393848 от 24.03.22 Поставка спирт пищевой Альфа 480 дал</t>
  </si>
  <si>
    <t xml:space="preserve">   Договор 5393849 от 24.03.22 Поставка спирт пищевой Альфа 480 дал</t>
  </si>
  <si>
    <t xml:space="preserve">   Договор 55332591 от 28.01.22 Поставка спирт пищевой ЛЮКС 480 ДАЛ</t>
  </si>
  <si>
    <t xml:space="preserve">   Договор 5342819 от 08.02.22 Поставка спирт пищевой альфа 1370 дал</t>
  </si>
  <si>
    <t xml:space="preserve">   Договор 5344426 от 09.02.22 Поставка спирт пищевой Альфа 230 дал</t>
  </si>
  <si>
    <t xml:space="preserve">   Договор 344-юрс от 30.12.21 Поставка Пар товарный 10 Гкалл</t>
  </si>
  <si>
    <t>MCHJ MNTYB</t>
  </si>
  <si>
    <t xml:space="preserve">   Договор 5339492 от 04.02.22 Поставка спирт пищевой-100дал</t>
  </si>
  <si>
    <t xml:space="preserve">   Договор 5359883 от 22.02.22 Поставка спирт пищевой альфа 200 дал</t>
  </si>
  <si>
    <t xml:space="preserve">   Договор 5379687 от 10.03.22 Поставка спирт пищевой альфа 200 дал</t>
  </si>
  <si>
    <t xml:space="preserve">   Договор 5396117 от 25.03.22 Поставка спирт пищевой 200 дал Альфа</t>
  </si>
  <si>
    <t xml:space="preserve">   Договор 5328828 от 26.01.22 Поставка технического спирта 100 дал</t>
  </si>
  <si>
    <t xml:space="preserve">   Договор 5347099 от 10.02.22 Поставка спирт пищевой Альфа 200 дал</t>
  </si>
  <si>
    <t xml:space="preserve">   Договор 5310136 от 11.01.22 Поставка технического спирта</t>
  </si>
  <si>
    <t>MChJ NUTRIMED</t>
  </si>
  <si>
    <t xml:space="preserve">   Договор 5389826 от 17.03.22 Поставка спирт пищевой Альфа 40 дал</t>
  </si>
  <si>
    <t xml:space="preserve">   Договор 5289663 от 22.12.22 Поставка Жидкой барды 100 тн</t>
  </si>
  <si>
    <t xml:space="preserve">   Договор 5300832 от 30.12.21 Поставка Жидкой барды 100 тн</t>
  </si>
  <si>
    <t xml:space="preserve">   Договор 5324060 от 21.01.2022  Поставка Жидкой барды 100 тн</t>
  </si>
  <si>
    <t xml:space="preserve">   Договор 5358547 от 21.02.22 Поставка Жидкой барды 100</t>
  </si>
  <si>
    <t xml:space="preserve">   Договор 5371214 от 24.03.22 Поставка Жидкой барды 100</t>
  </si>
  <si>
    <t xml:space="preserve">   Договор 5393203 от 18.03.22 Поставка Жидкой барды 100</t>
  </si>
  <si>
    <t xml:space="preserve">   Договор 5353002 от 16.02.22 Поставка спирт пищевой Альфа 1000 дал</t>
  </si>
  <si>
    <t xml:space="preserve">   Договор 5342815 от 08.02.22 Поставка спирт пищевой  альфа 30 дал</t>
  </si>
  <si>
    <t xml:space="preserve">   Договор 5298982 от 29.12.21 Поставка Жидкой барды 100 тн</t>
  </si>
  <si>
    <t xml:space="preserve">   Договор 5315618 от 14.01.21 Поставка Жидкой барды 100 тн</t>
  </si>
  <si>
    <t xml:space="preserve">   Договор 5325695 от 24.01.22 Поставка Жидкой барды 100 тн</t>
  </si>
  <si>
    <t xml:space="preserve">   Договор 5343243 от 08.02.22 Поставка Жидкой барды 100 тн</t>
  </si>
  <si>
    <t xml:space="preserve">   Договор 5317717 от 17.01.22 Поставка спирт пищевой люкс 500 дал</t>
  </si>
  <si>
    <t xml:space="preserve">   Договор 5397366 от 25.03.22 Поставка спирт пищевой Альфа 400 дал</t>
  </si>
  <si>
    <t xml:space="preserve">   Договор 95334382 от 31.01.22 Поставка спирт пищевой Альфа 450 дал</t>
  </si>
  <si>
    <t xml:space="preserve">   Договор 5321863 от 20.01.22 Поставка технического спирта 200 ДАЛ</t>
  </si>
  <si>
    <t>MCHJ PAXTAKOR GOLD TEXTILE</t>
  </si>
  <si>
    <t xml:space="preserve">   Договор 5311880 от 12.01.22 Поставка технического спирта-50дал</t>
  </si>
  <si>
    <t xml:space="preserve">   Договор 5335089 от 01.02.22 Поставка технического спирта 100 дал</t>
  </si>
  <si>
    <t>MCHJ POYTAXT DORI-DARMON</t>
  </si>
  <si>
    <t xml:space="preserve">   Договор 5336468 от 02.02.22 Поставка спирт пищевой люкс-100дал</t>
  </si>
  <si>
    <t xml:space="preserve">   Договор 5304508 от 06.01.22 Поставка спирт пищевой ЛЮКС 3030 ДАЛ</t>
  </si>
  <si>
    <t xml:space="preserve">   Договор 5305235 от 07.01.22 Поставка спирт пищевой ЛЮКС 90 ДАЛ</t>
  </si>
  <si>
    <t xml:space="preserve">   Договор 5341162 от 07.02.22 Поставка спирт пищевой люкс 3120 дал</t>
  </si>
  <si>
    <t xml:space="preserve">   Договор 5374131 от 04.03.22 Поставка спирт пищевой Альфа 3120 дал</t>
  </si>
  <si>
    <t xml:space="preserve">   Договор 5347779 от 11.02.22 Поставка технического спирта  120 дал</t>
  </si>
  <si>
    <t xml:space="preserve">   Договор 5398340 от 28.03.22 Поставка технического спирта 120 ДАЛ</t>
  </si>
  <si>
    <t xml:space="preserve">   Договор 5362620 от 23.02.22 Поставка технического спирта 140 дал</t>
  </si>
  <si>
    <t xml:space="preserve">   Договор 5350488 от 14.02.22 Поставка технического спирта 100</t>
  </si>
  <si>
    <t xml:space="preserve">   Договор 5308445 от 10.01.22 Поставка спирт пищевой ЛЮКС 2100 ДАЛ</t>
  </si>
  <si>
    <t xml:space="preserve">   Договор 5311896 от 12.01.22 Поставка спирт пищевой ЛЮКС 1120 ДАЛ</t>
  </si>
  <si>
    <t xml:space="preserve">   Договор 5333316 от 31.01.22 Поставка спирт пищевой ЛЮКС 3220 ДАЛ</t>
  </si>
  <si>
    <t xml:space="preserve">   Договор 5344434 от 09.02.22 Поставка спирт пищевой альфа 460 дал</t>
  </si>
  <si>
    <t xml:space="preserve">   Договор 5346132 от 10.02.22 Поставка спирт пищевой Альфа 2760 дал</t>
  </si>
  <si>
    <t xml:space="preserve">   Договор 5347798 от 11.02.22 Поставка спирт пищевой Альфа 2070 дал</t>
  </si>
  <si>
    <t xml:space="preserve">   Договор 5354629 от 17.02.22 Поставка спирт пищевой Альфа 1150 дал</t>
  </si>
  <si>
    <t xml:space="preserve">   Договор 5358105 от 21.02.22 Поставка спирт пищевой альфа 3220 дал</t>
  </si>
  <si>
    <t xml:space="preserve">   Договор 5359886 от 22.02.22 Поставка спирт пищевой альфа 140 дал</t>
  </si>
  <si>
    <t xml:space="preserve">   Договор 5361707 от 23.02.22 Поставка спирт пищевой Альфа 1750 дал</t>
  </si>
  <si>
    <t xml:space="preserve">   Договор 5363508 от 24.02.22 Поставка спирт пищевой Альфа 850 дал</t>
  </si>
  <si>
    <t xml:space="preserve">   Договор 5365388 от 25.02.22 Поставка спирт пищевой Альфа 460 дал</t>
  </si>
  <si>
    <t xml:space="preserve">   Договор 5367160 от 28.02.22 Поставка спирт пищевой люкс 200 дал</t>
  </si>
  <si>
    <t xml:space="preserve">   Договор 5369030 от 01.03.22 Поставка спирт пищевой ЛЮКС 720 ДАЛ</t>
  </si>
  <si>
    <t xml:space="preserve">   Договор 5369608 от 01.03.22 Поставка спирт пищевой Люкс 130 дал</t>
  </si>
  <si>
    <t xml:space="preserve">   Договор 5370785 от 02.03.22 Поставка спирт пищевой Люкс 2020 дал</t>
  </si>
  <si>
    <t xml:space="preserve">   Договор 5372512 от 03.03.22 Поставка спирт пищевой Люкс 130 дал</t>
  </si>
  <si>
    <t xml:space="preserve">   Договор 5379686 от 10.03.22 Поставка спирт пищевой Альфа 3200 дал</t>
  </si>
  <si>
    <t xml:space="preserve">   Договор 5387837 от 16.03.22 Поставка спирт пищевой люкс 3200 дал</t>
  </si>
  <si>
    <t xml:space="preserve">   Договор 5389824 от 17.03.22 Поставка спирт пищевой Альфа 3200 дал</t>
  </si>
  <si>
    <t xml:space="preserve">   Договор 5397365 от 25.03.22 Поставка спирт пищевой Альфа 3200 дал</t>
  </si>
  <si>
    <t xml:space="preserve">   Договор 5397367 от 25.03.22 Поставка спирт пищевой Альфа 1400 дал</t>
  </si>
  <si>
    <t xml:space="preserve">   Договор 5399621 от 28.03.22 Поставка спирт пищевой Альфа 1800 дал</t>
  </si>
  <si>
    <t xml:space="preserve">   Договор 5400554 от 29.03.22 Поставка спирт пищевой Альфа 1750 дал</t>
  </si>
  <si>
    <t xml:space="preserve">   Договор 5401713 от 29.03.22 Поставка спирт пищевой Альфа 1450 дал</t>
  </si>
  <si>
    <t xml:space="preserve">   Договор 5310151 от 11.01.22 Поставка спирт пищевой Люкс 250дал</t>
  </si>
  <si>
    <t xml:space="preserve">   Договор 5370781 от 02.03.22 Поставка спирт пищевой Люкс 100 дал</t>
  </si>
  <si>
    <t xml:space="preserve">   Договор 5354627 от 17.02.22 Поставка спирт пищевой Альфа  300 дал</t>
  </si>
  <si>
    <t xml:space="preserve">   Договор 5306179 от 07.01.22 Поставка спирт пищевой ЛЮКС 3120 ДАЛ</t>
  </si>
  <si>
    <t xml:space="preserve">   Договор 5334380 от 31.01.22 Поставка спирт пищевой Альфа 3140 дал</t>
  </si>
  <si>
    <t xml:space="preserve">   Договор 5373445 от 03.03.22 Поставка спирт пищевой Люкс 3120 дал</t>
  </si>
  <si>
    <t xml:space="preserve">   Договор 5341158 от 07.02.22 Поставка спирт пищевой люкс 200 дал</t>
  </si>
  <si>
    <t xml:space="preserve">   Договор 5369609 от 01.03.22 Поставка спирт пищевой Альфа 200 дал</t>
  </si>
  <si>
    <t xml:space="preserve">   Договор 5387841 от 16.03.22 Поставка спирт пищевой Альфа</t>
  </si>
  <si>
    <t xml:space="preserve">   Договор 5340405 от 04.02.22 Поставка технического спирта 60 ДАЛ</t>
  </si>
  <si>
    <t xml:space="preserve">   Договор 5318515 от 18.01.22 Поставка спирт пищевой АЛФА 250 ДАЛ</t>
  </si>
  <si>
    <t xml:space="preserve">   Договор 5344431 от 09.02.22 Поставка спирт пищевой Альфа 30 дал</t>
  </si>
  <si>
    <t xml:space="preserve">   Договор 5375787 от 07.03.22 Поставка спирт пищевой Альфа 30 дал</t>
  </si>
  <si>
    <t xml:space="preserve">   Договор 5399625 от 28.03.22 Поставка спирт пищевой Альфа 30 дал</t>
  </si>
  <si>
    <t xml:space="preserve">   Договор 5381615 от 11.03.22 Поставка спирт пищевой Альфа 200 дал</t>
  </si>
  <si>
    <t xml:space="preserve">   Договор 5342808 от 08.02.22 Поставка спирт пищевой  альфа 30 дал</t>
  </si>
  <si>
    <t xml:space="preserve">   Договор 5312835 от 12.01.22 Поставка спирт пищевой ЛЮКС 70 ДАЛ</t>
  </si>
  <si>
    <t xml:space="preserve">   Договор 5312836 от 12.01.22 Поставка спирт пищевой ЛЮКС 70 ДАЛ</t>
  </si>
  <si>
    <t xml:space="preserve">   Договор 5339482 от 04.02.22 Поставка технического спирта 30 ДАЛ</t>
  </si>
  <si>
    <t xml:space="preserve">   Договор 5303601 от 06.01.22 Поставка спирт пищевой ЛЮКС 200 ДАЛ</t>
  </si>
  <si>
    <t xml:space="preserve">   Договор 5316805 от 17.01.22 Поставка спирт пищевой люкс 200 дал</t>
  </si>
  <si>
    <t xml:space="preserve">   Договор 5321875 от 20.01.22 Поставка спирт пищевой люкс 200 дал</t>
  </si>
  <si>
    <t xml:space="preserve">   Договор 5325186 от 24.01.22 Поставка спирт пищевой люкс 200 дал</t>
  </si>
  <si>
    <t xml:space="preserve">   Договор 5335096 от 01.02.22 Поставка спирт пищевой люкс 500 дал</t>
  </si>
  <si>
    <t xml:space="preserve">   Договор 5346128 от 10.02.22 Поставка спирт пищевой Альфа 200 дал</t>
  </si>
  <si>
    <t xml:space="preserve">   Договор 5363505 от 24.02.22 Поставка спирт пищевой Альфа 100 дал</t>
  </si>
  <si>
    <t xml:space="preserve">   Договор 5369026 от 01.03.22 Поставка спирт пищевой ЛЮКС 200 ДАЛ</t>
  </si>
  <si>
    <t xml:space="preserve">   Договор 5375786 от 07.03.22 Поставка спирт пищевой Альфа 180 дал</t>
  </si>
  <si>
    <t xml:space="preserve">   Договор 5385977 от 15.03.22 Поставка спирт пищевой Алшьфа 200 дал</t>
  </si>
  <si>
    <t xml:space="preserve">   Договор 5396116 от 25.03.22 Поставка спирт пищевой Алшьфа 100 дал</t>
  </si>
  <si>
    <t xml:space="preserve">   Договор 5401712 от 29.03.22 Поставка спирт пищевой Альфа 200 дал</t>
  </si>
  <si>
    <t xml:space="preserve">   Договор 5403971 от 30.03.22 Поставка технического спирта 200 дал</t>
  </si>
  <si>
    <t xml:space="preserve">   Договор 5331621 от 28.01.22 Поставка технического спирта 200 ДАЛ</t>
  </si>
  <si>
    <t xml:space="preserve">   Договор 5396057 от 25.03.22 Поставка технического спирта 200 дал</t>
  </si>
  <si>
    <t xml:space="preserve">   Договор 5312832 от 12.01.22 Поставка спирт пищевой ЛЮКС 60 ДАЛ</t>
  </si>
  <si>
    <t xml:space="preserve">   Договор 5319425 от 18.01.22 Поставка спирт пищевой ЛЮКС 110 ДАЛ</t>
  </si>
  <si>
    <t xml:space="preserve">   Договор 5306936 от 08.01.22 Поставка спирт пищевой ЛЮКС 3550 ДАЛ</t>
  </si>
  <si>
    <t xml:space="preserve">   Договор 5321186 от 19.01.22 Поставка спирт пищевой ЛЮКС 3550 ДАЛ</t>
  </si>
  <si>
    <t xml:space="preserve">   Договор 5326250 от 24.01.22 Поставка спирт пищевой ЛЮКС 2000 дал</t>
  </si>
  <si>
    <t xml:space="preserve">   Договор 5327761 от 26.01.22 Поставка спирт пищевой ЛЮКС 1550  дал</t>
  </si>
  <si>
    <t xml:space="preserve">   Договор 5337978 от 03.02.22 Поставка спирт пищевой Люкс 3550 дал</t>
  </si>
  <si>
    <t xml:space="preserve">   Договор 5363506 от 24.02.22 Поставка спирт пищевой Альфа 3550 дал</t>
  </si>
  <si>
    <t xml:space="preserve">   Договор 5396118 от 25.03.22 Поставка спирт пищевой Альфа 3550 дал</t>
  </si>
  <si>
    <t xml:space="preserve">   Договор 5316794 от 17.01.22 Поставка технического спирта 50 дал</t>
  </si>
  <si>
    <t xml:space="preserve">   Договор 5309378 от 10.01.22 Поставка технического спирта 1400 дал</t>
  </si>
  <si>
    <t xml:space="preserve">   Договор 5362621 от 23.02.22 Поставка технического спирта 10 дал</t>
  </si>
  <si>
    <t xml:space="preserve">   Договор 5363480 от 24.02.22 Поставка технического спирта 30 дал</t>
  </si>
  <si>
    <t xml:space="preserve">   Договор 5343241 от 08.02.22 Поставка Жидкой барды 100 тн</t>
  </si>
  <si>
    <t xml:space="preserve">   Договор 5372906 от 03.03.22 Поставка Жидкой барды 100 тн</t>
  </si>
  <si>
    <t xml:space="preserve">   Договор 5335097 от 01.02.22 Поставка спирт пищевой люкс 100 дал</t>
  </si>
  <si>
    <t xml:space="preserve">   Договор 5336465 от 02.02.22 Поставка спирт пищевой люкс 100 дал</t>
  </si>
  <si>
    <t>MCHJ TRANS-SNAB</t>
  </si>
  <si>
    <t xml:space="preserve">   Договор 5319414 от 18.01.22 Поставка технического спирта-10дал</t>
  </si>
  <si>
    <t xml:space="preserve">   Договор 351-юрс от 30.12.21 Поставка Пар товарный 1730 Гкалл</t>
  </si>
  <si>
    <t xml:space="preserve">   Договор 5321877 от 20.01.22 Поставка спирт пищевой 200 ДАЛ АЛЬФА</t>
  </si>
  <si>
    <t>MChJ VEGA SIRIUS TORG</t>
  </si>
  <si>
    <t xml:space="preserve">   Договор 688-юрс от 08.11.21 Поставка Пар товарный</t>
  </si>
  <si>
    <t xml:space="preserve">   Договор 5314362 от 13.01.22 Поставка технического спирта 200 ДАЛ</t>
  </si>
  <si>
    <t xml:space="preserve">   Договор 5318510 от 18.01.22 Поставка технического спирта 200 ДАЛ</t>
  </si>
  <si>
    <t xml:space="preserve">   Договор 5324537 от 21.01.22 Поставка спирт пищевой альфа 600 дал</t>
  </si>
  <si>
    <t xml:space="preserve">   Договор 5336456 от 02.02.22 Поставка технического спирта 150 дал</t>
  </si>
  <si>
    <t xml:space="preserve">   Договор 5370783 от 02.03.22 Поставка спирт пищевой Люкс 200 дал</t>
  </si>
  <si>
    <t xml:space="preserve">   Договор 5295098 от 27.12.21 Поставка Жидкой барды 500 тн</t>
  </si>
  <si>
    <t xml:space="preserve">   Договор 5318890 от 18.01.22 Поставка Жидкой барды 500 тн</t>
  </si>
  <si>
    <t xml:space="preserve">   Договор 5332130 от 28.01.22 Поставка Жидкой барды 600 тн</t>
  </si>
  <si>
    <t xml:space="preserve">   Договор 5351704 от 15.02.22 Поставка Жидкой барды 400 тн</t>
  </si>
  <si>
    <t xml:space="preserve">   Договор 5360330 от 22.02.22 Поставка Жидкой барды 600 тн</t>
  </si>
  <si>
    <t xml:space="preserve">   Договор 5378100 от 09.03.22 Поставка Жидкой барды 600 тн</t>
  </si>
  <si>
    <t xml:space="preserve">   Договор 5345415 от 09.02.22 Поставка технического спирта 40 дал</t>
  </si>
  <si>
    <t xml:space="preserve">   Договор 5341164 от 07.02.22 Поставка спирт пищевой люкс 300 дал</t>
  </si>
  <si>
    <t xml:space="preserve">   Договор 5327748 от 26.01.22 Поставка технического спирта 80 дал</t>
  </si>
  <si>
    <t xml:space="preserve">   Договор 5305236 от 07.01.22 Поставка спирт пищевой ЛЮКС 1160 ДАЛ</t>
  </si>
  <si>
    <t xml:space="preserve">   Договор 5346134 от 10.02.22 Поставка спирт пищевой Альфа 380 дал</t>
  </si>
  <si>
    <t xml:space="preserve">   Договор 5347796 от 11.02.22 Поставка спирт пищевой Альфа 780 дал</t>
  </si>
  <si>
    <t xml:space="preserve">   Договор 5377633 от 09.03.22 Поставка технического спирта 200 дал</t>
  </si>
  <si>
    <t xml:space="preserve">   Договор 5316809 от 17.01.22 Поставка спирт пищевой люкс 540 дал</t>
  </si>
  <si>
    <t xml:space="preserve">   Договор 5317718 от 17.01.22 Поставка спирт пищевой люкс-760дал</t>
  </si>
  <si>
    <t xml:space="preserve">   Договор 5325188 от 24.01.22 Поставка спирт пищевой люкс 1150 дал</t>
  </si>
  <si>
    <t xml:space="preserve">   Договор 5335099 от 01.02.22 Поставка спирт пищевой Люкс 1200 дал</t>
  </si>
  <si>
    <t xml:space="preserve">   Договор 5336471 от 02.02.22 Поставка спирт пищевой люкс 30 дал</t>
  </si>
  <si>
    <t xml:space="preserve">   Договор 5337979 от 03.02.22 Поставка спирт пищевой люкс 630 дал</t>
  </si>
  <si>
    <t xml:space="preserve">   Договор 5346131 от 10.02.22 Поставка спирт пищевой Альфа 300 дал</t>
  </si>
  <si>
    <t xml:space="preserve">   Договор 5341160 от 07.02.22 Поставка спирт пищевой люкс 50 дал</t>
  </si>
  <si>
    <t xml:space="preserve">   Договор 5325187 от 24.01.22 Поставка спирт пищевой люкс 500 дал</t>
  </si>
  <si>
    <t xml:space="preserve">   Договор 5361704 от 23.02.22 Поставка спирт пищевой Альфа 500 дал</t>
  </si>
  <si>
    <t xml:space="preserve">   Договор 5387840 от 16.03.22 Поставка спирт пищевой Люкс 210 дал</t>
  </si>
  <si>
    <t xml:space="preserve">   Договор 5389823 от 17.03.22 Поставка спирт пищевой Люкс 290 дал</t>
  </si>
  <si>
    <t xml:space="preserve">   Договор 24 от 01.01.22 ЭАФ(вторичное)</t>
  </si>
  <si>
    <t xml:space="preserve">   Договор 25 от 19.01.22 Сивушная царга 200 декалитр</t>
  </si>
  <si>
    <t xml:space="preserve">   Договор 5303603 от 06.01.22 Поставка спирт пищевой ЛЮКС 100 ДАЛ</t>
  </si>
  <si>
    <t xml:space="preserve">   Договор 5325191 от 24.01.12 Поставка спирт пищевой Альфа 100 дал</t>
  </si>
  <si>
    <t xml:space="preserve">   Договор 5335100 от 01.02.22 Поставка спирт пищевой Люкс 100 дал</t>
  </si>
  <si>
    <t xml:space="preserve">   Договор 5341163 от 07.02.22 Поставка спирт пищевой люкс 100 дал</t>
  </si>
  <si>
    <t xml:space="preserve">   Договор 5358103 от 21.02.22 Поставка спирт пищевой альфа 100 дал</t>
  </si>
  <si>
    <t xml:space="preserve">   Договор 5383754 от 14.03.22 Поставка спирт пищевой Альфа 100 дал</t>
  </si>
  <si>
    <t xml:space="preserve">   Договор 5300833 от 30.12.21 Поставка Жидкой барды 1200 дал</t>
  </si>
  <si>
    <t xml:space="preserve">   Договор 5302981 от 05.01.21 Поставка Жидкой барды 300 тн</t>
  </si>
  <si>
    <t xml:space="preserve">   Договор 5304051 от 06.01.21 Поставка Жидкой барды 100 тн</t>
  </si>
  <si>
    <t xml:space="preserve">   Договор 5308929 от 10.01.22 Поставка Жидкой барды 800 тн</t>
  </si>
  <si>
    <t xml:space="preserve">   Договор 5309518 от 10.01.21 Поставка Жидкой барды 300 тн</t>
  </si>
  <si>
    <t xml:space="preserve">   Договор 5310643 от 11.01.22 Поставка Жидкой барды 500 тн</t>
  </si>
  <si>
    <t xml:space="preserve">   Договор 5312336 от 12.01.22 Поставка Жидкой барды 500 тн</t>
  </si>
  <si>
    <t xml:space="preserve">   Договор 5313900 от 13.01.22 Поставка Жидкой барды 500 тн</t>
  </si>
  <si>
    <t xml:space="preserve">   Договор 5315619 от 14.01.21 Поставка Жидкой барды 700 тн</t>
  </si>
  <si>
    <t xml:space="preserve">   Договор 5317224 от 17.01.21 Поставка Жидкой барды 500 тн</t>
  </si>
  <si>
    <t xml:space="preserve">   Договор 5320671 от 19.01.21 Поставка Жидкой барды 300 тн</t>
  </si>
  <si>
    <t xml:space="preserve">   Договор 5322367 от 20.01.22 Поставка Жидкой барды 500 тн</t>
  </si>
  <si>
    <t xml:space="preserve">   Договор 5324061 от 21.01.22 Поставка Жидкой барды  600 тн</t>
  </si>
  <si>
    <t xml:space="preserve">   Договор 5324642 от 21.01.22 Поставка Жидкой барды  600 тн</t>
  </si>
  <si>
    <t xml:space="preserve">   Договор 5326419 от 24.01.20 Поставка Жидкой барды 500 тн</t>
  </si>
  <si>
    <t xml:space="preserve">   Договор 5330309 от 27.01.22 Поставка Жидкой барды 500 тн</t>
  </si>
  <si>
    <t xml:space="preserve">   Договор 5332131 от 28.01.22 Поставка Жидкой барды 400 тн</t>
  </si>
  <si>
    <t xml:space="preserve">   Договор 5332736 от 28.01.22 Поставка Жидкой барды 900 тн</t>
  </si>
  <si>
    <t xml:space="preserve">   Договор 5333875 от 31.01.22 Поставка Жидкой барды 2000 тн</t>
  </si>
  <si>
    <t xml:space="preserve">   Договор 5334507 от 31.01.22 Поставка Жидкой барды 300 тн</t>
  </si>
  <si>
    <t xml:space="preserve">   Договор 5335560 от 01.02.22 Поставка Жидкой барды 100 тн</t>
  </si>
  <si>
    <t xml:space="preserve">   Договор 5336883 от 02.02.22 Поставка Жидкой барды 400 тн</t>
  </si>
  <si>
    <t xml:space="preserve">   Договор 5338428 от 03.02.22 Поставка Жидкой барды 500 тн</t>
  </si>
  <si>
    <t xml:space="preserve">   Договор 5339968 от 04.02.22 Поставка Жидкой барды 400 тн</t>
  </si>
  <si>
    <t xml:space="preserve">   Договор 5341612 от 07.02.22 Поставка Жидкой барды 400 тн</t>
  </si>
  <si>
    <t xml:space="preserve">   Договор 5344856 от 09.02.22 Поставка Жидкой барды 300 тн</t>
  </si>
  <si>
    <t xml:space="preserve">   Договор 5346568 от 10.02.22 Поставка Жидкой барды 300 тн</t>
  </si>
  <si>
    <t xml:space="preserve">   Договор 5348243 от 11.02.22 Поставка Жидкой барды 300 тн</t>
  </si>
  <si>
    <t xml:space="preserve">   Договор 5349938 от 14.02.22 Поставка Жидкой барды 400 тн</t>
  </si>
  <si>
    <t xml:space="preserve">   Договор 5353453 от 16.02.22 Поставка Жидкой барды 200 тн</t>
  </si>
  <si>
    <t xml:space="preserve">   Договор 5355052 от 17.02.22 Поставка Жидкой барды 500 тн</t>
  </si>
  <si>
    <t xml:space="preserve">   Договор 5355657 от 17.02.22 Поставка Жидкой барды 400 тн</t>
  </si>
  <si>
    <t xml:space="preserve">   Договор 5356790 от 18.02.22 Поставка Жидкой барды 500 тн</t>
  </si>
  <si>
    <t xml:space="preserve">   Договор 5357435 от 18.02.22 Поставка Жидкой барды 500 тн</t>
  </si>
  <si>
    <t xml:space="preserve">   Договор 5358548 от 21.02.2022 Поставка Жидкой барды 100 тн</t>
  </si>
  <si>
    <t xml:space="preserve">   Договор 5360331 от 22.02.2022 Поставка Жидкой барды 100 тн</t>
  </si>
  <si>
    <t xml:space="preserve">   Договор 5362093 от 23.02.2022 Поставка Жидкой барды 600 тн</t>
  </si>
  <si>
    <t xml:space="preserve">   Договор 5363977 от 24.02.20 Поставка Жидкой барды 600 тн</t>
  </si>
  <si>
    <t xml:space="preserve">   Договор 5364661 от 24.02.22 Поставка Жидкой барды 600 тн</t>
  </si>
  <si>
    <t xml:space="preserve">   Договор 5365830 от 25.02.22 Поставка Жидкой барды 300 тн</t>
  </si>
  <si>
    <t xml:space="preserve">   Договор 5366444 от 25.02.22 Поставка Жидкой барды 800 тн</t>
  </si>
  <si>
    <t xml:space="preserve">   Договор 5367616 от 28.02.22 Поставка Жидкой барды 600 тн</t>
  </si>
  <si>
    <t xml:space="preserve">   Договор 5369170 от 01.03.22 Поставка Жидкой барды 400 тн</t>
  </si>
  <si>
    <t xml:space="preserve">   Договор 5371215 от 02.03.22 Поставка Жидкой барды 300 тн</t>
  </si>
  <si>
    <t xml:space="preserve">   Договор 5372907 от 03.03.21 Поставка Жидкой барды 300 тн</t>
  </si>
  <si>
    <t xml:space="preserve">   Договор 5374555 от 04.03.21 Поставка Жидкой барды 400 тн</t>
  </si>
  <si>
    <t xml:space="preserve">   Договор 5376260 от 07.03.21 Поставка Жидкой барды 100  тн</t>
  </si>
  <si>
    <t xml:space="preserve">   Договор 5378869 от 09.03.21 Поставка Жидкой барды 400  тн</t>
  </si>
  <si>
    <t xml:space="preserve">   Договор 5382036 от 11.03.21 Поставка Жидкой барды 500  тн</t>
  </si>
  <si>
    <t xml:space="preserve">   Договор 5384285 от 14.03.22 Поставка Жидкой барды 800  тн</t>
  </si>
  <si>
    <t xml:space="preserve">   Договор 5386440 от 15.03.22 Поставка Жидкой барды 300  тн</t>
  </si>
  <si>
    <t xml:space="preserve">   Договор 5388353 от 16.03.22 Поставка Жидкой барды 300  тн</t>
  </si>
  <si>
    <t xml:space="preserve">   Договор 5390374 от 17.03.22 Поставка Жидкой барды 900  тн</t>
  </si>
  <si>
    <t xml:space="preserve">   Договор 5391142 от 17.03.22 Поставка Жидкой барды 500 тн</t>
  </si>
  <si>
    <t xml:space="preserve">   Договор 5392365 от 18.03.22 Поставка Жидкой барды 1000 тн</t>
  </si>
  <si>
    <t xml:space="preserve">   Договор 5393204 от 18.03.22 Поставка Жидкой барды 400 тн</t>
  </si>
  <si>
    <t xml:space="preserve">   Договор 5394291 от 24.03.22 Поставка Жидкой барды 200 тн</t>
  </si>
  <si>
    <t xml:space="preserve">   Договор 5396623 от 25.03.22 Поставка Жидкой барды 1000 тн</t>
  </si>
  <si>
    <t xml:space="preserve">   Договор 5397482 от 25.03.22 Поставка Жидкой барды 500 тн</t>
  </si>
  <si>
    <t xml:space="preserve">   Договор 5401066 от 29.03.22 Поставка Жидкой барды 500 тн</t>
  </si>
  <si>
    <t xml:space="preserve">   Договор 5403181 от 30.03.22 Поставка Жидкой барды 400 тн</t>
  </si>
  <si>
    <t xml:space="preserve">   Договор 5404129 от 30.03.22 Поставка Жидкой барды 1000 тн</t>
  </si>
  <si>
    <t xml:space="preserve">   Договор 5341166 от 07.02.22 Поставка спирт пищевой люкс 300 дал</t>
  </si>
  <si>
    <t xml:space="preserve">   Договор 5317719 от 17.01.22 Поставка спирт пищевой люкс-370дал</t>
  </si>
  <si>
    <t xml:space="preserve">   Договор 5302821 от 05.01.22 Поставка спирт пищевой 10 дал</t>
  </si>
  <si>
    <t xml:space="preserve">   Договор 5311890 от 12.01.22 Поставка спирт пищевой ЛЮКС 20 ДАЛ</t>
  </si>
  <si>
    <t xml:space="preserve">   Договор 5318518 от 18.01.22 Поставка спирт пищевой АЛЬФА 20 ДАЛ</t>
  </si>
  <si>
    <t xml:space="preserve">   Договор 5325185 от 24.01.22 Поставка спирт пищевой люкс 130 дал</t>
  </si>
  <si>
    <t xml:space="preserve">   Договор 5354625 от 17.02.22 Поставка спирт пищевой Альфа 30 дал</t>
  </si>
  <si>
    <t xml:space="preserve">   Договор 5383755 от 14.03.22 Поставка спирт пищевой Альфа 20 дал</t>
  </si>
  <si>
    <t xml:space="preserve">   Договор 5344430 от 09.02.22 Поставка спирт пищевой Альфа 200 дал</t>
  </si>
  <si>
    <t xml:space="preserve">   Договор 5306937 от 08.01.22 Поставка спирт пищевой 100 ДАЛ</t>
  </si>
  <si>
    <t xml:space="preserve">   Договор 5385976 от 15.03.22 Поставка спирт пищевой Альфа 80 дал</t>
  </si>
  <si>
    <t xml:space="preserve">   Договор 5360901 от 22.02.22 Поставка технического спирта 500 дал</t>
  </si>
  <si>
    <t xml:space="preserve">   Договор 20 от 05.01.22 Поставка Сивушное масло 345.4</t>
  </si>
  <si>
    <t xml:space="preserve">   Договор 5320183 от 19.01.22 Поставка спирт пищевой АЛЬФА 150 ДАЛ</t>
  </si>
  <si>
    <t xml:space="preserve">   Договор 5356335 от 18.02.22 Поставка спирт пищевой Альфа 500 дал</t>
  </si>
  <si>
    <t>XK Nigina Gold</t>
  </si>
  <si>
    <t xml:space="preserve">   Договор 5341165 от 07.02.22 Поставка спирт пищевой люкс 100 дал</t>
  </si>
  <si>
    <t xml:space="preserve">   Договор 5292848 от 24.12.21 Поставка спирт пищевой люкс 1000 дал</t>
  </si>
  <si>
    <t xml:space="preserve">   Договор 5322854 от 20.01.22 Поставка спирт пищевой люкс 1000 дал</t>
  </si>
  <si>
    <t xml:space="preserve">   Договор 5332596 от 28.01.22 Поставка спирт пищевой АЛЬФА 1000 ДАЛ</t>
  </si>
  <si>
    <t xml:space="preserve">   Договор 5365390 от 25.02.22 Поставка спирт пищевой Альфа 1000 дал</t>
  </si>
  <si>
    <t xml:space="preserve">   Договор 5311894 от 12.01.22 Поставка спирт пищевой ЛЮКС 250 ДАЛ</t>
  </si>
  <si>
    <t xml:space="preserve">   Договор 5312834 от 12.01.22 Поставка спирт пищевой ЛЮКС 250 ДАЛ</t>
  </si>
  <si>
    <t xml:space="preserve">   Договор 5313477 от 13.01.22 Поставка спирт пищевой ЛЮКС 250 ДАЛ</t>
  </si>
  <si>
    <t xml:space="preserve">   Договор 5318517 от 18.01.22 Поставка спирт пищевой Альфа 500 дал</t>
  </si>
  <si>
    <t xml:space="preserve">   Договор 5381620 от 11.03.22 Поставка спирт пищевой альфа 500 дал</t>
  </si>
  <si>
    <t xml:space="preserve">   Договор 5387838 от 16.03.22 Поставка спирт пищевой Люкс 500 дал</t>
  </si>
  <si>
    <t xml:space="preserve">   Договор 95344433 от 09.02.22 Поставка спирт пищевой Альфа 250 дал</t>
  </si>
  <si>
    <t xml:space="preserve">   Договор 350-юрс от 30.12.21 Поставка Пар товарный 2355 Гкал</t>
  </si>
  <si>
    <t xml:space="preserve">   Договор 5304507 от 06.01.22 Поставка спирт пищевой ЛЮКС 1540 ДАЛ</t>
  </si>
  <si>
    <t xml:space="preserve">   Договор 5310154 от 11.01.22 Поставка спирт пищевой люкс 1050 дал</t>
  </si>
  <si>
    <t xml:space="preserve">   Договор 5311892 от 12.01.22 Поставка спирт пищевой ЛЮКС 490 ДАЛ</t>
  </si>
  <si>
    <t xml:space="preserve">   Договор 5313478 от 13.01.22 Поставка спирт пищевой ЛЮКС 1370 ДАЛ</t>
  </si>
  <si>
    <t xml:space="preserve">   Договор 5315184 от 14.01.22 Поставка спирт пищевой ЛЮКС 180 ДАЛ</t>
  </si>
  <si>
    <t xml:space="preserve">   Договор 5326252 от 24.01.22 Поставка спирт пищевой Альфа 1550 дал</t>
  </si>
  <si>
    <t xml:space="preserve">   Договор 5326253 от 24.01.22 Поставка спирт пищевой Альфа</t>
  </si>
  <si>
    <t xml:space="preserve">   Договор 5335098 от 01.02.22 Поставка спирт пищевой люкс 1550 дал</t>
  </si>
  <si>
    <t xml:space="preserve">   Договор 5339493 от 04.02.22 Поставка спирт пищевой ЛЮКС 1550 ДАЛ</t>
  </si>
  <si>
    <t xml:space="preserve">   Договор 5339494 от 04.02.22 Поставка спирт пищевой ЛЮКС 1550 ДАЛ</t>
  </si>
  <si>
    <t xml:space="preserve">   Договор 5347797 от 11.02.22 Поставка спирт пищевой Альфа 1550 дал</t>
  </si>
  <si>
    <t xml:space="preserve">   Договор 5353001 от 16.02.22 Поставка спирт пищевой Альфа 1550 дал</t>
  </si>
  <si>
    <t xml:space="preserve">   Договор 5359884 от 22.02.22 Поставка спирт пищевой альфа 1550 дал</t>
  </si>
  <si>
    <t xml:space="preserve">   Договор 5359885 от 22.02.22 Поставка спирт пищевой альфа 1550 дал</t>
  </si>
  <si>
    <t xml:space="preserve">   Договор 5374132 от 04.03.22 Поставка спирт пищевой Альфа 1550 дал</t>
  </si>
  <si>
    <t xml:space="preserve">   Договор 5379689 от 10.03.22 Поставка спирт пищевой Альфа 1230 дал</t>
  </si>
  <si>
    <t xml:space="preserve">   Договор 5381618 от 11.03.22 Поставка спирт пищевой Альфа 320 дал</t>
  </si>
  <si>
    <t xml:space="preserve">   Договор 5383760 от 14.03.22 Поставка спирт пищевой Альфа 940 дал</t>
  </si>
  <si>
    <t xml:space="preserve">   Договор 5389825 от 17.03.22 Поставка спирт пищевой Альфа 610 дал</t>
  </si>
  <si>
    <t xml:space="preserve">   Договор 5400553 от 29.03.22 Поставка спирт пищевой Альфа 1540 дал</t>
  </si>
  <si>
    <t xml:space="preserve">   Договор 5401714 от 29.03.22 Поставка спирт пищевой Альфа 2860 дал</t>
  </si>
  <si>
    <t xml:space="preserve">   Договор 5308927 от 10.01.22 Поставка Жидкой барды 100 тн</t>
  </si>
  <si>
    <t>EDUCATIONAL LABOUR CENTER mas‘uliyati cheklangan jamiyati</t>
  </si>
  <si>
    <t xml:space="preserve">   Договор 83311 от 11.02.22 обучение</t>
  </si>
  <si>
    <t>GREEN ECO ENGINEERING mas`uliyati cheklangan jamiyati</t>
  </si>
  <si>
    <t xml:space="preserve">   Договор 29 от 21.10.21 Проект ЗВОС и ЗЭП разработка</t>
  </si>
  <si>
    <t>SATO HOTEL mas'uliyati cheklangan jamiyati</t>
  </si>
  <si>
    <t xml:space="preserve">   Договор 11-153юрс от 19.02.22 Услуги  прочие</t>
  </si>
  <si>
    <t>Узагросугурта Государственная акционерная страховая компания дирекция Ташкентс</t>
  </si>
  <si>
    <t xml:space="preserve">   Договор 09-14-005800015 от 17.01.22 Страхование гражданской ответственности работодателя</t>
  </si>
  <si>
    <t xml:space="preserve">   Государственные закупки по ЗРУ-684 (053)</t>
  </si>
  <si>
    <t xml:space="preserve">   Договор РКП5345530 от 09.02.22 Услуги по тарирование</t>
  </si>
  <si>
    <t xml:space="preserve">   Договор 3155009 от 17.02.22 услуги связи</t>
  </si>
  <si>
    <t xml:space="preserve">   Договор КБМ-24 от 04.03.22 обучение по Корп.управл</t>
  </si>
  <si>
    <t xml:space="preserve">   Договор  22-103-55280 от 01,02,2022 Поверка СИ</t>
  </si>
  <si>
    <t xml:space="preserve">   Договор 22-001-62420 от 18.03.22 Поверка СИ</t>
  </si>
  <si>
    <t xml:space="preserve">   Договор 2022-1 ТС от 05.01.22 лабораторные исследования</t>
  </si>
  <si>
    <t xml:space="preserve">   Договор 9 от 17.01.22 Хим и бак.анализ воды</t>
  </si>
  <si>
    <t xml:space="preserve">   Договор 10097-2022-2 от 11.01.22 Организация торгов E-auksion.uz</t>
  </si>
  <si>
    <t xml:space="preserve">   Договор 2 от 04.01.22 Анализ пшеницы</t>
  </si>
  <si>
    <t xml:space="preserve">   Договор 26-176 от 15.03.22 Инспекционный контроль на спирт.</t>
  </si>
  <si>
    <t xml:space="preserve">   Договор 26-177 от 15.03.22 Инспекционный контроль на спирт.</t>
  </si>
  <si>
    <t xml:space="preserve">   Договор 26-178 от 15.03.22 Инспекционный контроль на спирт.</t>
  </si>
  <si>
    <t xml:space="preserve">   Договор 34--0080 от 08.02.22 Экспертиза код ТН ВЭД</t>
  </si>
  <si>
    <t>DUK O'ZGASHKLITI Ташкентский обл.филиал</t>
  </si>
  <si>
    <t xml:space="preserve">   Договор 13/2-1894 от  15,11,21 Опл на усл. Геодиз.работы</t>
  </si>
  <si>
    <t xml:space="preserve">   Договор 59-12-21 от 09.12.21 Услуги по разраб.нормат.актов</t>
  </si>
  <si>
    <t xml:space="preserve">   Договор 60/12-21 от 09.12.21 Экспертиза сметной документации</t>
  </si>
  <si>
    <t xml:space="preserve">   Договор 2165122-89-юрс от 27.01.22 Экологическая экспертиза ЗВОС</t>
  </si>
  <si>
    <t xml:space="preserve">   Договор 10-8 от 05.01.22 Обработка мусора 360 кв.м</t>
  </si>
  <si>
    <t>DUK"O'ZBEKISTON RESPUBLIKASI MARKAZIY BANKINING RESPUBLIKA INKASSATSIYA XIZMATI"</t>
  </si>
  <si>
    <t xml:space="preserve">   Договор 99/22-122юрс от 01.02.22 Услуги инкассации</t>
  </si>
  <si>
    <t>MChJ "ASR-XXI"</t>
  </si>
  <si>
    <t xml:space="preserve">   Договор 7-2022 от 04.03.22 Деклорирование товара</t>
  </si>
  <si>
    <t xml:space="preserve">   Договор 3053-2022-IJRO от 25.01.22 услуги по E-Kalit ежемесячное</t>
  </si>
  <si>
    <t xml:space="preserve">   Договор 100282.1.1 от 03.02.22  техобслуживание компрессорных установок</t>
  </si>
  <si>
    <t xml:space="preserve">   Договор 721511 от 17.02.22 Автоуслуги</t>
  </si>
  <si>
    <t>MCHJ ELITE ENGINEERING BUSINESS</t>
  </si>
  <si>
    <t xml:space="preserve">   Договор 326 от 01.12.21 Разработка проекта. электроэнабжения</t>
  </si>
  <si>
    <t xml:space="preserve">   Oferta от 06.01.20 Публичная оферта</t>
  </si>
  <si>
    <t xml:space="preserve">   Договор FS-22-77 от 12.01.22 Технолог.сопровожд.прогрммного продукта</t>
  </si>
  <si>
    <t>MChJ GAROV-TARAQQIYOT NKM</t>
  </si>
  <si>
    <t xml:space="preserve">   Договор GY1-1571 от 23.02.22 услуги по ККМ SIMURG 001</t>
  </si>
  <si>
    <t xml:space="preserve">   Договор 2021-11-01-ТО от 21.02.22 Услуги для расходомера</t>
  </si>
  <si>
    <t>MCHJ IDEAL SERVICE STAFF</t>
  </si>
  <si>
    <t xml:space="preserve">   Договор 23-S от 27.01.22 Ремонт и замена запч.автотранспорта</t>
  </si>
  <si>
    <t xml:space="preserve">   Договор 106409.1.1 от 07.02.22 Оценка имущества</t>
  </si>
  <si>
    <t xml:space="preserve">   Договор 104500.1.1 от 07.02.22 Техническое обслуживание Лифтов</t>
  </si>
  <si>
    <t>MCHJ LOK TEX SERVIS</t>
  </si>
  <si>
    <t xml:space="preserve">   Договор 86071 от 13.02.22 Текуший ремонт тепловоза  ТГМ-23</t>
  </si>
  <si>
    <t>MCHJ NEFTEGAZ GLOBAL NORM</t>
  </si>
  <si>
    <t xml:space="preserve">   Договор 3300333 от 18.12.21 Обследование.диагностика топ.расход</t>
  </si>
  <si>
    <t xml:space="preserve">   Договор ОП-001169 от 13.12.21 Подписка газету Налоговые и таможенные вести</t>
  </si>
  <si>
    <t>MCHJ SILVER AZIA GROUP</t>
  </si>
  <si>
    <t xml:space="preserve">   Договор 099140 от 04.02.22 Тех.обслуживания теплавоза</t>
  </si>
  <si>
    <t xml:space="preserve">   Договор 34 от 06.01.22 Услуги СЭС</t>
  </si>
  <si>
    <t>OATB HAMKORBANK Yangiyo`l  f-аl</t>
  </si>
  <si>
    <t xml:space="preserve">   Договор 61876859-0978-01 от 04.02.22 КРЕДИТ ИПОТЕЧНЫЙ</t>
  </si>
  <si>
    <t xml:space="preserve">   Договор 40-123юрс от 01.02.22 Пожарная безопасность</t>
  </si>
  <si>
    <t xml:space="preserve">   Договор 38 от 20.01.22 Услуги статистики</t>
  </si>
  <si>
    <t xml:space="preserve">   Договор 114692.1.1 от 14.02.21 Трансформация фин.отчетов</t>
  </si>
  <si>
    <t xml:space="preserve">   Договор 102733.1.1 от 05.02.22 Тех.обслуга счетчика воды</t>
  </si>
  <si>
    <t xml:space="preserve">   Договор  154629 от 17.03.21 поверка весов</t>
  </si>
  <si>
    <t xml:space="preserve">   Договор 154553 от 17.03.21 поверка весов</t>
  </si>
  <si>
    <t xml:space="preserve">   Договор 155157от 18.03.21 поверка весов</t>
  </si>
  <si>
    <t xml:space="preserve">   Договор 155164 от 18.03.21 поверка весов</t>
  </si>
  <si>
    <t xml:space="preserve">   Договор 2-20 от 03.01.22 Дезинфекция</t>
  </si>
  <si>
    <t>БК №788 MChJ FINANCE BROKER</t>
  </si>
  <si>
    <t xml:space="preserve">   Договор 14-46 от 14.01.22 брокерское вознаграждение</t>
  </si>
  <si>
    <t xml:space="preserve">   Договор 21110200097 от 05.01.22 Инспекционный контроль пшеницы</t>
  </si>
  <si>
    <t xml:space="preserve">   Договор 2-1049-1420 от 25.02.22 услуги ж/д</t>
  </si>
  <si>
    <t xml:space="preserve">   Договор B-XIF2-120 от 24.03.22 учеба дочери Рахимбаев Ш.-РМЦ</t>
  </si>
  <si>
    <t xml:space="preserve">   Договор КФУ-3-20 от 16.02.22 учеба сына Кодырова К.</t>
  </si>
  <si>
    <t xml:space="preserve">   Счет-Договор</t>
  </si>
  <si>
    <t>ООО TEXNOPROMEKSPERTIZA</t>
  </si>
  <si>
    <t xml:space="preserve">   Договор 081-ИПБ от 24.11.21 Экспертиза по идентификация опасных произ.объектов</t>
  </si>
  <si>
    <t>Узбекистон почтаси Гульбахор ПАБ</t>
  </si>
  <si>
    <t xml:space="preserve">   Договор 30-462юрс от 23.08.21 почтовые расходы</t>
  </si>
  <si>
    <t xml:space="preserve">за  1 квартал 2022 год </t>
  </si>
  <si>
    <t>№ договора</t>
  </si>
  <si>
    <t>Категория</t>
  </si>
  <si>
    <t>Исполнитель</t>
  </si>
  <si>
    <t>Дата договора</t>
  </si>
  <si>
    <t>Тип прямых закупок</t>
  </si>
  <si>
    <t>22-001-63952</t>
  </si>
  <si>
    <t>Услуги в области архитектуры и инженерно-технического проектирования, технических испытаний, исследований и анализа</t>
  </si>
  <si>
    <t>Ўзбекистон миллий метрология институти давлат корхонаси</t>
  </si>
  <si>
    <t>Единый поставщик</t>
  </si>
  <si>
    <t>№91</t>
  </si>
  <si>
    <t>Продукция и услуги сельского хозяйства и охоты</t>
  </si>
  <si>
    <t>ОБЩЕСТВО С ОГРАНИЧЕННОЙ ОТВЕТСТВЕННОСТЬЮ "TOSHKENT RIZQ BARAKA"</t>
  </si>
  <si>
    <t>Прямые закупки</t>
  </si>
  <si>
    <t>№17</t>
  </si>
  <si>
    <t>"AGRO SAVDO XOLDING" MAS`ULIYATI CHEKLANGAN JAMIYAT</t>
  </si>
  <si>
    <t>№ 22-001-62420</t>
  </si>
  <si>
    <t>№ 31-1017</t>
  </si>
  <si>
    <t>Электроэнергия, газ, пар и кондиционирование воздуха</t>
  </si>
  <si>
    <t>Тошкент ХЭТК АЖ</t>
  </si>
  <si>
    <t>№ 78</t>
  </si>
  <si>
    <t>№26/178</t>
  </si>
  <si>
    <t>ГОСУДАРСТВЕННОЕ УНИТАРНОЕ ПРЕДПРИЯТИЕ "O’ZBEKISTON ILMIY-SINOV VA SIFAT NAZORATI MARKAZI "</t>
  </si>
  <si>
    <t>№26/177</t>
  </si>
  <si>
    <t>№26/176</t>
  </si>
  <si>
    <t>№7/03 ПШ</t>
  </si>
  <si>
    <t>ОБЩЕСТВО С ОГРАНИЧЕННОЙ ОТВЕТСТВЕННОСТЬЮ "ASIA METALL BUSINESS"</t>
  </si>
  <si>
    <t>№07/2022</t>
  </si>
  <si>
    <t>Услуги вспомогательные, связанные с услугами финансового посредничества и страхования</t>
  </si>
  <si>
    <t>"ASR-XXI" MAS`ULIYATI CHEKLANGAN JAMIYAT</t>
  </si>
  <si>
    <t>ЗРУ-684, 61-статья</t>
  </si>
  <si>
    <t>№ 9</t>
  </si>
  <si>
    <t>Услуги издательские</t>
  </si>
  <si>
    <t>"O`ZBEKISTON POCHTASI" AKSIYADORLIK JAMIYATI</t>
  </si>
  <si>
    <t>№ 24</t>
  </si>
  <si>
    <t>Услуги в области образования</t>
  </si>
  <si>
    <t>Иктисодий тараккиёт ва камбагалликни кискартириш вазирлиги хузуридаги Бизнес ва тадбиркорлик олий мактаби</t>
  </si>
  <si>
    <t>№ FY1-1571</t>
  </si>
  <si>
    <t>Машины и оборудование, не включенные в другие группировки</t>
  </si>
  <si>
    <t>"GAROV-TARAQQIYOT NKM" MAS‘ULIYATI CHEKLANGAN JAMIYATI</t>
  </si>
  <si>
    <t>№3155009</t>
  </si>
  <si>
    <t>Услуги телекоммуникационные</t>
  </si>
  <si>
    <t>"O`ZBEKTELEKOM " AKSIYADORLIK JAMIYATI</t>
  </si>
  <si>
    <t>Услуги по предоставлению мест для временного проживания</t>
  </si>
  <si>
    <t>"SATO HOTEL" MAS‘ULIYATI CHEKLANGAN JAMIYATI</t>
  </si>
  <si>
    <t>№89-1207</t>
  </si>
  <si>
    <t>Вещества химические и продукты химические</t>
  </si>
  <si>
    <t>"OLMALIQ KON-METALLURGIYA KOMBINATI" AKSIYADORLIK JAMIYATI</t>
  </si>
  <si>
    <t>№3/233-2022</t>
  </si>
  <si>
    <t>SANOAT XAVFSIZLIGI</t>
  </si>
  <si>
    <t>Т- 193</t>
  </si>
  <si>
    <t>Услуги в области административного, хозяйственного и прочего вспомогательного обслуживания</t>
  </si>
  <si>
    <t>№34/0080</t>
  </si>
  <si>
    <t>Услуги профессиональные, научные и технические, прочие</t>
  </si>
  <si>
    <t>№ 23/S</t>
  </si>
  <si>
    <t>Услуги по оптовой и розничной торговле и услуги по ремонту автотранспортных средств и мотоциклов</t>
  </si>
  <si>
    <t>ОБЩЕСТВО С ОГРАНИЧЕННОЙ ОТВЕТСТВЕННОСТЬЮ "IDEAL SERVICE STAFF"</t>
  </si>
  <si>
    <t>№ 22-103-55280</t>
  </si>
  <si>
    <t>№ 34</t>
  </si>
  <si>
    <t>Услуги в области здравоохранения</t>
  </si>
  <si>
    <t>Ўзбекистон Республикаси Президенти Администрацияси &amp;#1203;узуридаги Тиббиёт бош бошкармаси Санитария-эпидемиология назорати бошкармаси</t>
  </si>
  <si>
    <t>№ 10</t>
  </si>
  <si>
    <t>№ 1</t>
  </si>
  <si>
    <t>WHEAT EXPORTS-INVEST</t>
  </si>
  <si>
    <t>№ 12/01</t>
  </si>
  <si>
    <t>ТОО LES Group</t>
  </si>
  <si>
    <t>500 008,05 USD</t>
  </si>
  <si>
    <t>№ 2</t>
  </si>
  <si>
    <t>№ 5</t>
  </si>
  <si>
    <t>Услуги библиотек, архивов, музеев и прочие услуги в области культуры</t>
  </si>
  <si>
    <t>Янгийўл туман шахсий таркиб &amp;#1203;ужжатлари давлат архиви</t>
  </si>
  <si>
    <t>№ 3053-2022/IJRO</t>
  </si>
  <si>
    <t>Продукты программные и услуги по разработке программного обеспечения; консультационные и аналогичные услуги в области информационных технологий</t>
  </si>
  <si>
    <t>ООО UNICON-SOFT</t>
  </si>
  <si>
    <t>УЧРЕЖДЕНИЕ "TOSHKENT VILOYATI YANGIYO`L SHAHAR SANITARIYA-EPIDEMIOLOGIK OSOYISHTALIK VA JAMOAT SALOMATLIGI BO`LIMI"</t>
  </si>
  <si>
    <t>№ 09-14/005800015</t>
  </si>
  <si>
    <t>Услуги по страхованию, перестрахованию и негосударственному пенсионному обеспечению, кроме обязательного социального обеспечения</t>
  </si>
  <si>
    <t>ЎЗАГРОСУГУРТА АКСИЯДОРЛИК ЖАМИЯТИ ТОШКЕНТ ВИЛОЯТИ ФИЛИАЛИ</t>
  </si>
  <si>
    <t>№ Ю-8</t>
  </si>
  <si>
    <t>Услуги по сбору, обработке и удалению отходов; услуги по утилизации отходов</t>
  </si>
  <si>
    <t>Тошкент вилояти "Тоза худуд" Янгийул филиали</t>
  </si>
  <si>
    <t>№32</t>
  </si>
  <si>
    <t>Кокс и нефтепродукты</t>
  </si>
  <si>
    <t>OOO Chirciq GTS</t>
  </si>
  <si>
    <t>Услуги по обслуживанию зданий и территорий</t>
  </si>
  <si>
    <t>ХЖАЛИК ХИСОБИДАГИ ДЕЗИНФЕКЦИЯ СТАНЦИЯСИ</t>
  </si>
  <si>
    <t>№ 2022-1ТС</t>
  </si>
  <si>
    <t>VETERINARIYA DORI VOSITALARI OZUQABOP QO'SHIMCHALAR SIFATI VA MUOMALASI NAZORATI BO'YICHA DAVLAT ILMIY MARKAZI</t>
  </si>
  <si>
    <t>855 633,02</t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</si>
</sst>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0.00;[Red]\-#,##0.00"/>
    <numFmt numFmtId="166" formatCode="#,##0.00_ ;[Red]\-#,##0.00\ "/>
    <numFmt numFmtId="167" formatCode="#,##0.00\ &quot;&quot;;\-#,##0.00\ &quot;&quot;"/>
  </numFmts>
  <fonts count="40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sz val="12"/>
      <color theme="1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sz val="12"/>
      <color rgb="FF000000"/>
      <name val="Tahoma"/>
      <family val="2"/>
      <charset val="204"/>
    </font>
    <font>
      <b/>
      <sz val="15"/>
      <color rgb="FF000000"/>
      <name val="Tahoma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1"/>
      <color rgb="FF0000FF"/>
      <name val="Calibri"/>
      <family val="2"/>
      <charset val="204"/>
      <scheme val="minor"/>
    </font>
    <font>
      <b/>
      <i/>
      <sz val="11"/>
      <color rgb="FF0000FF"/>
      <name val="Calibri"/>
      <family val="2"/>
      <charset val="204"/>
      <scheme val="minor"/>
    </font>
    <font>
      <i/>
      <sz val="9"/>
      <color rgb="FF0000FF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0"/>
      <color rgb="FFFF0000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1"/>
      <color rgb="FFFFFFFF"/>
      <name val="Open Sans"/>
    </font>
    <font>
      <sz val="11"/>
      <color rgb="FF000000"/>
      <name val="Open Sans"/>
    </font>
    <font>
      <b/>
      <sz val="11"/>
      <color rgb="FF000000"/>
      <name val="Open Sans"/>
    </font>
    <font>
      <sz val="11"/>
      <color rgb="FF000000"/>
      <name val="Icomoon"/>
    </font>
    <font>
      <b/>
      <sz val="20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8"/>
      <color rgb="FF262626"/>
      <name val="Roboto-Regular"/>
      <charset val="1"/>
    </font>
    <font>
      <sz val="8"/>
      <color rgb="FF262626"/>
      <name val="Roboto-Regular"/>
      <charset val="1"/>
    </font>
    <font>
      <sz val="8"/>
      <color rgb="FF000000"/>
      <name val="Roboto-Regular"/>
      <charset val="1"/>
    </font>
    <font>
      <b/>
      <sz val="16"/>
      <color rgb="FF262626"/>
      <name val="Times New Roman"/>
      <family val="1"/>
      <charset val="204"/>
    </font>
    <font>
      <sz val="11"/>
      <color rgb="FF3C8E9D"/>
      <name val="Open Sans"/>
    </font>
    <font>
      <b/>
      <sz val="11"/>
      <name val="Open Sans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FA9BC"/>
        <bgColor indexed="64"/>
      </patternFill>
    </fill>
    <fill>
      <patternFill patternType="solid">
        <fgColor rgb="FFF2F4F8"/>
        <bgColor indexed="64"/>
      </patternFill>
    </fill>
    <fill>
      <patternFill patternType="solid">
        <fgColor rgb="FFFCFDFF"/>
        <bgColor indexed="64"/>
      </patternFill>
    </fill>
    <fill>
      <patternFill patternType="solid">
        <fgColor rgb="FFEEEEEE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DDDDDD"/>
      </right>
      <top/>
      <bottom/>
      <diagonal/>
    </border>
  </borders>
  <cellStyleXfs count="3">
    <xf numFmtId="0" fontId="0" fillId="0" borderId="0"/>
    <xf numFmtId="164" fontId="11" fillId="0" borderId="0" applyFont="0" applyFill="0" applyBorder="0" applyAlignment="0" applyProtection="0"/>
    <xf numFmtId="0" fontId="16" fillId="0" borderId="0"/>
  </cellStyleXfs>
  <cellXfs count="275">
    <xf numFmtId="0" fontId="0" fillId="0" borderId="0" xfId="0"/>
    <xf numFmtId="0" fontId="1" fillId="0" borderId="0" xfId="0" applyFont="1" applyAlignment="1">
      <alignment horizontal="centerContinuous" vertical="top" wrapText="1"/>
    </xf>
    <xf numFmtId="0" fontId="1" fillId="0" borderId="0" xfId="0" applyFont="1" applyAlignment="1">
      <alignment horizontal="centerContinuous" vertical="top"/>
    </xf>
    <xf numFmtId="0" fontId="2" fillId="0" borderId="0" xfId="0" applyFont="1" applyAlignment="1"/>
    <xf numFmtId="0" fontId="2" fillId="0" borderId="1" xfId="0" applyFont="1" applyBorder="1" applyAlignment="1">
      <alignment vertical="top" wrapText="1"/>
    </xf>
    <xf numFmtId="165" fontId="2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vertical="top" wrapText="1"/>
    </xf>
    <xf numFmtId="165" fontId="3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vertical="top"/>
    </xf>
    <xf numFmtId="4" fontId="5" fillId="0" borderId="1" xfId="0" applyNumberFormat="1" applyFont="1" applyBorder="1" applyAlignment="1"/>
    <xf numFmtId="4" fontId="3" fillId="0" borderId="1" xfId="0" applyNumberFormat="1" applyFont="1" applyBorder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0" fillId="0" borderId="0" xfId="0" applyFont="1" applyAlignment="1"/>
    <xf numFmtId="4" fontId="2" fillId="0" borderId="1" xfId="0" applyNumberFormat="1" applyFont="1" applyBorder="1" applyAlignment="1"/>
    <xf numFmtId="4" fontId="3" fillId="0" borderId="1" xfId="0" applyNumberFormat="1" applyFont="1" applyBorder="1" applyAlignment="1"/>
    <xf numFmtId="0" fontId="4" fillId="0" borderId="0" xfId="0" applyFont="1" applyAlignment="1">
      <alignment horizontal="centerContinuous"/>
    </xf>
    <xf numFmtId="0" fontId="0" fillId="0" borderId="0" xfId="0" applyFont="1" applyAlignment="1">
      <alignment vertical="top"/>
    </xf>
    <xf numFmtId="0" fontId="2" fillId="0" borderId="0" xfId="0" applyFont="1" applyAlignment="1">
      <alignment horizontal="centerContinuous" vertical="top" wrapText="1"/>
    </xf>
    <xf numFmtId="0" fontId="2" fillId="0" borderId="0" xfId="0" applyFont="1" applyAlignment="1">
      <alignment horizontal="centerContinuous" vertical="top"/>
    </xf>
    <xf numFmtId="0" fontId="5" fillId="0" borderId="0" xfId="0" applyFont="1" applyAlignment="1">
      <alignment horizontal="centerContinuous"/>
    </xf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6" fillId="0" borderId="1" xfId="0" applyFont="1" applyBorder="1" applyAlignment="1">
      <alignment vertical="top"/>
    </xf>
    <xf numFmtId="4" fontId="6" fillId="0" borderId="1" xfId="0" applyNumberFormat="1" applyFont="1" applyBorder="1" applyAlignment="1"/>
    <xf numFmtId="0" fontId="6" fillId="0" borderId="1" xfId="0" applyFont="1" applyBorder="1" applyAlignment="1"/>
    <xf numFmtId="4" fontId="6" fillId="0" borderId="0" xfId="0" applyNumberFormat="1" applyFont="1" applyAlignment="1"/>
    <xf numFmtId="4" fontId="3" fillId="0" borderId="0" xfId="0" applyNumberFormat="1" applyFont="1" applyAlignment="1"/>
    <xf numFmtId="0" fontId="8" fillId="0" borderId="0" xfId="0" applyFont="1" applyAlignment="1"/>
    <xf numFmtId="0" fontId="2" fillId="2" borderId="1" xfId="0" applyFont="1" applyFill="1" applyBorder="1" applyAlignment="1">
      <alignment horizontal="centerContinuous" vertical="top"/>
    </xf>
    <xf numFmtId="0" fontId="5" fillId="2" borderId="1" xfId="0" applyFont="1" applyFill="1" applyBorder="1" applyAlignment="1">
      <alignment horizontal="center"/>
    </xf>
    <xf numFmtId="0" fontId="6" fillId="0" borderId="0" xfId="0" applyFont="1" applyFill="1" applyAlignment="1">
      <alignment vertical="top"/>
    </xf>
    <xf numFmtId="0" fontId="6" fillId="0" borderId="0" xfId="0" applyFont="1" applyFill="1" applyAlignment="1"/>
    <xf numFmtId="0" fontId="5" fillId="0" borderId="0" xfId="0" applyFont="1" applyFill="1" applyAlignment="1"/>
    <xf numFmtId="0" fontId="3" fillId="0" borderId="1" xfId="0" applyFont="1" applyFill="1" applyBorder="1" applyAlignment="1">
      <alignment vertical="top" wrapText="1"/>
    </xf>
    <xf numFmtId="165" fontId="3" fillId="0" borderId="1" xfId="0" applyNumberFormat="1" applyFont="1" applyFill="1" applyBorder="1" applyAlignment="1">
      <alignment horizontal="right"/>
    </xf>
    <xf numFmtId="0" fontId="3" fillId="0" borderId="0" xfId="0" applyFont="1" applyFill="1" applyAlignment="1"/>
    <xf numFmtId="0" fontId="6" fillId="0" borderId="1" xfId="0" applyFont="1" applyFill="1" applyBorder="1" applyAlignment="1">
      <alignment vertical="top"/>
    </xf>
    <xf numFmtId="4" fontId="6" fillId="0" borderId="1" xfId="0" applyNumberFormat="1" applyFont="1" applyFill="1" applyBorder="1" applyAlignment="1"/>
    <xf numFmtId="0" fontId="2" fillId="0" borderId="1" xfId="0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vertical="top" wrapText="1"/>
    </xf>
    <xf numFmtId="0" fontId="2" fillId="0" borderId="0" xfId="0" applyFont="1" applyFill="1" applyAlignment="1"/>
    <xf numFmtId="0" fontId="10" fillId="0" borderId="1" xfId="0" applyFont="1" applyFill="1" applyBorder="1" applyAlignment="1">
      <alignment vertical="top" wrapText="1"/>
    </xf>
    <xf numFmtId="166" fontId="5" fillId="0" borderId="1" xfId="0" applyNumberFormat="1" applyFont="1" applyBorder="1" applyAlignment="1"/>
    <xf numFmtId="0" fontId="1" fillId="2" borderId="1" xfId="0" applyFont="1" applyFill="1" applyBorder="1" applyAlignment="1">
      <alignment horizontal="centerContinuous" vertical="top"/>
    </xf>
    <xf numFmtId="0" fontId="4" fillId="2" borderId="1" xfId="0" applyFont="1" applyFill="1" applyBorder="1" applyAlignment="1">
      <alignment horizontal="center"/>
    </xf>
    <xf numFmtId="4" fontId="0" fillId="0" borderId="0" xfId="0" applyNumberFormat="1"/>
    <xf numFmtId="0" fontId="6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 vertical="top"/>
    </xf>
    <xf numFmtId="0" fontId="4" fillId="0" borderId="0" xfId="0" applyFont="1" applyAlignment="1">
      <alignment vertical="top"/>
    </xf>
    <xf numFmtId="4" fontId="0" fillId="0" borderId="1" xfId="0" applyNumberFormat="1" applyFont="1" applyBorder="1" applyAlignment="1"/>
    <xf numFmtId="4" fontId="4" fillId="0" borderId="1" xfId="0" applyNumberFormat="1" applyFont="1" applyBorder="1" applyAlignment="1"/>
    <xf numFmtId="0" fontId="0" fillId="0" borderId="0" xfId="0" applyFont="1" applyAlignment="1">
      <alignment vertical="top" wrapText="1"/>
    </xf>
    <xf numFmtId="0" fontId="13" fillId="0" borderId="0" xfId="0" applyFont="1" applyAlignment="1">
      <alignment horizontal="centerContinuous" vertical="top" wrapText="1"/>
    </xf>
    <xf numFmtId="0" fontId="4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4" fontId="0" fillId="0" borderId="1" xfId="1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4" fontId="5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4" fontId="0" fillId="0" borderId="0" xfId="0" applyNumberFormat="1" applyFont="1" applyAlignment="1"/>
    <xf numFmtId="4" fontId="9" fillId="0" borderId="0" xfId="0" applyNumberFormat="1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1" xfId="0" applyBorder="1"/>
    <xf numFmtId="3" fontId="0" fillId="0" borderId="1" xfId="0" applyNumberFormat="1" applyBorder="1"/>
    <xf numFmtId="3" fontId="0" fillId="0" borderId="1" xfId="1" applyNumberFormat="1" applyFont="1" applyBorder="1"/>
    <xf numFmtId="4" fontId="8" fillId="0" borderId="0" xfId="0" applyNumberFormat="1" applyFont="1" applyAlignment="1"/>
    <xf numFmtId="4" fontId="14" fillId="0" borderId="0" xfId="0" applyNumberFormat="1" applyFont="1" applyAlignment="1">
      <alignment horizontal="centerContinuous"/>
    </xf>
    <xf numFmtId="4" fontId="6" fillId="0" borderId="0" xfId="0" applyNumberFormat="1" applyFont="1" applyAlignment="1">
      <alignment horizontal="centerContinuous"/>
    </xf>
    <xf numFmtId="4" fontId="0" fillId="0" borderId="0" xfId="0" applyNumberFormat="1" applyFont="1" applyAlignment="1">
      <alignment horizontal="centerContinuous"/>
    </xf>
    <xf numFmtId="0" fontId="0" fillId="0" borderId="0" xfId="0" applyAlignment="1">
      <alignment vertical="top" wrapText="1"/>
    </xf>
    <xf numFmtId="4" fontId="4" fillId="2" borderId="1" xfId="0" applyNumberFormat="1" applyFont="1" applyFill="1" applyBorder="1"/>
    <xf numFmtId="0" fontId="15" fillId="0" borderId="0" xfId="0" applyFont="1"/>
    <xf numFmtId="0" fontId="16" fillId="0" borderId="0" xfId="2"/>
    <xf numFmtId="4" fontId="16" fillId="0" borderId="0" xfId="2" applyNumberFormat="1"/>
    <xf numFmtId="4" fontId="0" fillId="3" borderId="1" xfId="0" applyNumberFormat="1" applyFill="1" applyBorder="1"/>
    <xf numFmtId="0" fontId="16" fillId="0" borderId="0" xfId="2" applyAlignment="1">
      <alignment wrapText="1"/>
    </xf>
    <xf numFmtId="166" fontId="6" fillId="0" borderId="1" xfId="0" applyNumberFormat="1" applyFont="1" applyBorder="1" applyAlignment="1"/>
    <xf numFmtId="4" fontId="19" fillId="0" borderId="0" xfId="0" applyNumberFormat="1" applyFont="1" applyAlignment="1"/>
    <xf numFmtId="0" fontId="16" fillId="2" borderId="1" xfId="2" applyFill="1" applyBorder="1" applyAlignment="1">
      <alignment wrapText="1"/>
    </xf>
    <xf numFmtId="0" fontId="16" fillId="2" borderId="1" xfId="2" applyFill="1" applyBorder="1"/>
    <xf numFmtId="4" fontId="16" fillId="2" borderId="1" xfId="2" applyNumberFormat="1" applyFill="1" applyBorder="1"/>
    <xf numFmtId="0" fontId="20" fillId="2" borderId="1" xfId="2" applyFont="1" applyFill="1" applyBorder="1"/>
    <xf numFmtId="0" fontId="20" fillId="2" borderId="1" xfId="2" applyFont="1" applyFill="1" applyBorder="1" applyAlignment="1">
      <alignment wrapText="1"/>
    </xf>
    <xf numFmtId="4" fontId="20" fillId="2" borderId="1" xfId="2" applyNumberFormat="1" applyFont="1" applyFill="1" applyBorder="1"/>
    <xf numFmtId="0" fontId="4" fillId="0" borderId="0" xfId="0" applyFont="1"/>
    <xf numFmtId="4" fontId="0" fillId="0" borderId="1" xfId="0" applyNumberFormat="1" applyBorder="1" applyAlignment="1">
      <alignment wrapText="1"/>
    </xf>
    <xf numFmtId="0" fontId="15" fillId="0" borderId="0" xfId="0" applyFont="1" applyAlignment="1">
      <alignment horizontal="right" vertical="top"/>
    </xf>
    <xf numFmtId="0" fontId="5" fillId="0" borderId="1" xfId="0" applyFont="1" applyFill="1" applyBorder="1" applyAlignment="1">
      <alignment vertical="top"/>
    </xf>
    <xf numFmtId="4" fontId="5" fillId="0" borderId="1" xfId="0" applyNumberFormat="1" applyFont="1" applyFill="1" applyBorder="1" applyAlignment="1"/>
    <xf numFmtId="4" fontId="4" fillId="5" borderId="1" xfId="0" applyNumberFormat="1" applyFont="1" applyFill="1" applyBorder="1" applyAlignment="1"/>
    <xf numFmtId="0" fontId="4" fillId="5" borderId="1" xfId="0" applyFont="1" applyFill="1" applyBorder="1" applyAlignment="1">
      <alignment vertical="top"/>
    </xf>
    <xf numFmtId="4" fontId="21" fillId="0" borderId="0" xfId="2" applyNumberFormat="1" applyFont="1"/>
    <xf numFmtId="4" fontId="21" fillId="0" borderId="0" xfId="2" applyNumberFormat="1" applyFont="1" applyAlignment="1">
      <alignment vertical="top"/>
    </xf>
    <xf numFmtId="3" fontId="20" fillId="2" borderId="1" xfId="2" applyNumberFormat="1" applyFont="1" applyFill="1" applyBorder="1"/>
    <xf numFmtId="0" fontId="9" fillId="0" borderId="0" xfId="0" applyFont="1" applyAlignment="1">
      <alignment horizontal="center" vertical="center"/>
    </xf>
    <xf numFmtId="4" fontId="0" fillId="0" borderId="0" xfId="0" applyNumberFormat="1" applyAlignment="1">
      <alignment vertical="center"/>
    </xf>
    <xf numFmtId="4" fontId="0" fillId="5" borderId="1" xfId="0" applyNumberForma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/>
    </xf>
    <xf numFmtId="4" fontId="6" fillId="0" borderId="1" xfId="1" applyNumberFormat="1" applyFont="1" applyBorder="1" applyAlignment="1"/>
    <xf numFmtId="3" fontId="4" fillId="2" borderId="1" xfId="0" applyNumberFormat="1" applyFont="1" applyFill="1" applyBorder="1"/>
    <xf numFmtId="0" fontId="15" fillId="0" borderId="0" xfId="0" applyFont="1" applyAlignment="1">
      <alignment horizontal="center" vertical="top" wrapText="1"/>
    </xf>
    <xf numFmtId="0" fontId="16" fillId="4" borderId="2" xfId="2" applyFill="1" applyBorder="1"/>
    <xf numFmtId="0" fontId="16" fillId="4" borderId="2" xfId="2" applyFill="1" applyBorder="1" applyAlignment="1">
      <alignment wrapText="1"/>
    </xf>
    <xf numFmtId="4" fontId="16" fillId="4" borderId="2" xfId="2" applyNumberFormat="1" applyFill="1" applyBorder="1"/>
    <xf numFmtId="4" fontId="22" fillId="0" borderId="1" xfId="0" applyNumberFormat="1" applyFont="1" applyBorder="1"/>
    <xf numFmtId="4" fontId="22" fillId="0" borderId="1" xfId="0" applyNumberFormat="1" applyFont="1" applyBorder="1" applyAlignment="1">
      <alignment horizontal="center" vertical="center"/>
    </xf>
    <xf numFmtId="4" fontId="22" fillId="0" borderId="1" xfId="1" applyNumberFormat="1" applyFont="1" applyBorder="1"/>
    <xf numFmtId="4" fontId="22" fillId="0" borderId="0" xfId="0" applyNumberFormat="1" applyFont="1"/>
    <xf numFmtId="0" fontId="23" fillId="0" borderId="0" xfId="0" applyFont="1" applyAlignment="1"/>
    <xf numFmtId="4" fontId="2" fillId="0" borderId="1" xfId="0" applyNumberFormat="1" applyFont="1" applyBorder="1" applyAlignment="1">
      <alignment horizontal="right"/>
    </xf>
    <xf numFmtId="164" fontId="6" fillId="0" borderId="1" xfId="1" applyFont="1" applyFill="1" applyBorder="1" applyAlignment="1">
      <alignment horizontal="right"/>
    </xf>
    <xf numFmtId="0" fontId="5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vertical="top" wrapText="1"/>
    </xf>
    <xf numFmtId="4" fontId="4" fillId="2" borderId="1" xfId="0" applyNumberFormat="1" applyFont="1" applyFill="1" applyBorder="1" applyAlignment="1"/>
    <xf numFmtId="4" fontId="12" fillId="0" borderId="1" xfId="0" applyNumberFormat="1" applyFont="1" applyBorder="1" applyAlignment="1">
      <alignment vertical="top" wrapText="1"/>
    </xf>
    <xf numFmtId="4" fontId="20" fillId="0" borderId="0" xfId="2" applyNumberFormat="1" applyFont="1"/>
    <xf numFmtId="4" fontId="16" fillId="0" borderId="1" xfId="2" applyNumberFormat="1" applyFont="1" applyFill="1" applyBorder="1"/>
    <xf numFmtId="0" fontId="16" fillId="0" borderId="1" xfId="2" applyFont="1" applyFill="1" applyBorder="1"/>
    <xf numFmtId="0" fontId="16" fillId="0" borderId="1" xfId="2" applyFont="1" applyFill="1" applyBorder="1" applyAlignment="1">
      <alignment wrapText="1"/>
    </xf>
    <xf numFmtId="0" fontId="16" fillId="0" borderId="0" xfId="2" applyFont="1" applyFill="1"/>
    <xf numFmtId="3" fontId="16" fillId="0" borderId="1" xfId="2" applyNumberFormat="1" applyFont="1" applyFill="1" applyBorder="1"/>
    <xf numFmtId="0" fontId="16" fillId="0" borderId="1" xfId="2" applyBorder="1"/>
    <xf numFmtId="0" fontId="16" fillId="0" borderId="1" xfId="2" applyBorder="1" applyAlignment="1">
      <alignment wrapText="1"/>
    </xf>
    <xf numFmtId="4" fontId="16" fillId="0" borderId="1" xfId="2" applyNumberFormat="1" applyBorder="1"/>
    <xf numFmtId="4" fontId="0" fillId="3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24" fillId="0" borderId="0" xfId="0" applyFont="1" applyFill="1" applyAlignment="1"/>
    <xf numFmtId="0" fontId="3" fillId="2" borderId="1" xfId="0" applyFont="1" applyFill="1" applyBorder="1" applyAlignment="1">
      <alignment horizontal="centerContinuous" vertical="top"/>
    </xf>
    <xf numFmtId="0" fontId="6" fillId="2" borderId="1" xfId="0" applyFont="1" applyFill="1" applyBorder="1" applyAlignment="1">
      <alignment horizontal="center"/>
    </xf>
    <xf numFmtId="4" fontId="25" fillId="0" borderId="0" xfId="0" applyNumberFormat="1" applyFont="1" applyAlignment="1">
      <alignment horizontal="centerContinuous"/>
    </xf>
    <xf numFmtId="0" fontId="25" fillId="0" borderId="0" xfId="0" applyFont="1" applyAlignment="1"/>
    <xf numFmtId="4" fontId="6" fillId="2" borderId="1" xfId="0" applyNumberFormat="1" applyFont="1" applyFill="1" applyBorder="1" applyAlignment="1">
      <alignment horizontal="center" vertical="center"/>
    </xf>
    <xf numFmtId="0" fontId="16" fillId="0" borderId="0" xfId="2" applyAlignment="1">
      <alignment vertical="center" wrapText="1"/>
    </xf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49" fontId="4" fillId="2" borderId="5" xfId="0" applyNumberFormat="1" applyFont="1" applyFill="1" applyBorder="1" applyAlignment="1">
      <alignment horizontal="left"/>
    </xf>
    <xf numFmtId="0" fontId="4" fillId="2" borderId="5" xfId="0" applyFont="1" applyFill="1" applyBorder="1" applyAlignment="1">
      <alignment horizontal="left" vertical="distributed"/>
    </xf>
    <xf numFmtId="4" fontId="4" fillId="2" borderId="5" xfId="0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0" fillId="0" borderId="5" xfId="0" applyBorder="1"/>
    <xf numFmtId="0" fontId="0" fillId="0" borderId="5" xfId="0" applyBorder="1" applyAlignment="1">
      <alignment wrapText="1"/>
    </xf>
    <xf numFmtId="0" fontId="15" fillId="0" borderId="5" xfId="0" applyFont="1" applyBorder="1"/>
    <xf numFmtId="4" fontId="15" fillId="0" borderId="5" xfId="0" applyNumberFormat="1" applyFont="1" applyBorder="1"/>
    <xf numFmtId="0" fontId="0" fillId="0" borderId="0" xfId="0" applyFill="1"/>
    <xf numFmtId="4" fontId="0" fillId="0" borderId="0" xfId="0" applyNumberFormat="1" applyFill="1"/>
    <xf numFmtId="0" fontId="0" fillId="0" borderId="0" xfId="0" applyFill="1" applyAlignment="1">
      <alignment horizontal="center" vertical="center"/>
    </xf>
    <xf numFmtId="0" fontId="15" fillId="0" borderId="0" xfId="0" applyFont="1" applyFill="1"/>
    <xf numFmtId="0" fontId="26" fillId="0" borderId="8" xfId="0" applyFont="1" applyFill="1" applyBorder="1" applyAlignment="1">
      <alignment horizontal="center" vertical="center" wrapText="1"/>
    </xf>
    <xf numFmtId="4" fontId="15" fillId="0" borderId="0" xfId="0" applyNumberFormat="1" applyFont="1" applyFill="1"/>
    <xf numFmtId="0" fontId="15" fillId="0" borderId="1" xfId="0" applyFont="1" applyBorder="1"/>
    <xf numFmtId="4" fontId="15" fillId="0" borderId="1" xfId="0" applyNumberFormat="1" applyFont="1" applyBorder="1"/>
    <xf numFmtId="0" fontId="15" fillId="0" borderId="1" xfId="0" applyFont="1" applyBorder="1" applyAlignment="1">
      <alignment horizontal="center" vertical="center"/>
    </xf>
    <xf numFmtId="3" fontId="0" fillId="0" borderId="0" xfId="0" applyNumberFormat="1"/>
    <xf numFmtId="0" fontId="2" fillId="0" borderId="0" xfId="0" applyFont="1" applyFill="1" applyAlignment="1">
      <alignment horizontal="centerContinuous" vertical="top" wrapText="1"/>
    </xf>
    <xf numFmtId="0" fontId="5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 vertical="top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Continuous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4" fontId="4" fillId="0" borderId="1" xfId="0" applyNumberFormat="1" applyFont="1" applyFill="1" applyBorder="1" applyAlignment="1"/>
    <xf numFmtId="0" fontId="4" fillId="2" borderId="0" xfId="0" applyFont="1" applyFill="1" applyAlignment="1">
      <alignment vertical="top"/>
    </xf>
    <xf numFmtId="4" fontId="4" fillId="2" borderId="0" xfId="0" applyNumberFormat="1" applyFont="1" applyFill="1" applyAlignment="1"/>
    <xf numFmtId="0" fontId="0" fillId="0" borderId="5" xfId="0" applyBorder="1" applyAlignment="1">
      <alignment horizontal="center" vertical="center"/>
    </xf>
    <xf numFmtId="0" fontId="28" fillId="7" borderId="5" xfId="0" applyFont="1" applyFill="1" applyBorder="1" applyAlignment="1">
      <alignment horizontal="center" vertical="center" wrapText="1"/>
    </xf>
    <xf numFmtId="0" fontId="29" fillId="8" borderId="5" xfId="0" applyFont="1" applyFill="1" applyBorder="1" applyAlignment="1">
      <alignment horizontal="center" vertical="center" wrapText="1"/>
    </xf>
    <xf numFmtId="14" fontId="29" fillId="8" borderId="5" xfId="0" applyNumberFormat="1" applyFont="1" applyFill="1" applyBorder="1" applyAlignment="1">
      <alignment horizontal="center" vertical="center" wrapText="1"/>
    </xf>
    <xf numFmtId="0" fontId="30" fillId="8" borderId="5" xfId="0" applyFont="1" applyFill="1" applyBorder="1" applyAlignment="1">
      <alignment horizontal="center" vertical="center" wrapText="1"/>
    </xf>
    <xf numFmtId="0" fontId="29" fillId="8" borderId="5" xfId="0" applyFont="1" applyFill="1" applyBorder="1" applyAlignment="1">
      <alignment vertical="center" wrapText="1"/>
    </xf>
    <xf numFmtId="0" fontId="29" fillId="9" borderId="5" xfId="0" applyFont="1" applyFill="1" applyBorder="1" applyAlignment="1">
      <alignment horizontal="center" vertical="center" wrapText="1"/>
    </xf>
    <xf numFmtId="14" fontId="29" fillId="9" borderId="5" xfId="0" applyNumberFormat="1" applyFont="1" applyFill="1" applyBorder="1" applyAlignment="1">
      <alignment horizontal="center" vertical="center" wrapText="1"/>
    </xf>
    <xf numFmtId="0" fontId="30" fillId="9" borderId="5" xfId="0" applyFont="1" applyFill="1" applyBorder="1" applyAlignment="1">
      <alignment horizontal="center" vertical="center" wrapText="1"/>
    </xf>
    <xf numFmtId="0" fontId="29" fillId="9" borderId="5" xfId="0" applyFont="1" applyFill="1" applyBorder="1" applyAlignment="1">
      <alignment vertical="center" wrapText="1"/>
    </xf>
    <xf numFmtId="0" fontId="29" fillId="10" borderId="5" xfId="0" applyFont="1" applyFill="1" applyBorder="1" applyAlignment="1">
      <alignment horizontal="center" vertical="center" wrapText="1"/>
    </xf>
    <xf numFmtId="14" fontId="29" fillId="10" borderId="5" xfId="0" applyNumberFormat="1" applyFont="1" applyFill="1" applyBorder="1" applyAlignment="1">
      <alignment horizontal="center" vertical="center" wrapText="1"/>
    </xf>
    <xf numFmtId="0" fontId="30" fillId="10" borderId="5" xfId="0" applyFont="1" applyFill="1" applyBorder="1" applyAlignment="1">
      <alignment horizontal="center" vertical="center" wrapText="1"/>
    </xf>
    <xf numFmtId="0" fontId="29" fillId="10" borderId="5" xfId="0" applyFont="1" applyFill="1" applyBorder="1" applyAlignment="1">
      <alignment vertical="center" wrapText="1"/>
    </xf>
    <xf numFmtId="0" fontId="31" fillId="8" borderId="0" xfId="0" applyFont="1" applyFill="1" applyBorder="1" applyAlignment="1">
      <alignment vertical="center" wrapText="1"/>
    </xf>
    <xf numFmtId="0" fontId="31" fillId="9" borderId="0" xfId="0" applyFont="1" applyFill="1" applyBorder="1" applyAlignment="1">
      <alignment vertical="center" wrapText="1"/>
    </xf>
    <xf numFmtId="0" fontId="31" fillId="8" borderId="0" xfId="0" applyFont="1" applyFill="1" applyAlignment="1">
      <alignment horizontal="center" vertical="center" wrapText="1"/>
    </xf>
    <xf numFmtId="0" fontId="31" fillId="9" borderId="0" xfId="0" applyFont="1" applyFill="1" applyAlignment="1">
      <alignment horizontal="center" vertical="center" wrapText="1"/>
    </xf>
    <xf numFmtId="0" fontId="0" fillId="6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distributed"/>
    </xf>
    <xf numFmtId="0" fontId="0" fillId="0" borderId="5" xfId="0" applyBorder="1" applyAlignment="1">
      <alignment horizontal="center"/>
    </xf>
    <xf numFmtId="22" fontId="0" fillId="0" borderId="5" xfId="0" applyNumberFormat="1" applyBorder="1" applyAlignment="1">
      <alignment horizontal="center"/>
    </xf>
    <xf numFmtId="0" fontId="4" fillId="2" borderId="0" xfId="0" applyFont="1" applyFill="1"/>
    <xf numFmtId="4" fontId="0" fillId="0" borderId="5" xfId="0" applyNumberFormat="1" applyBorder="1" applyAlignment="1">
      <alignment horizontal="center"/>
    </xf>
    <xf numFmtId="0" fontId="34" fillId="0" borderId="5" xfId="0" applyFont="1" applyFill="1" applyBorder="1" applyAlignment="1">
      <alignment horizontal="center" vertical="center" wrapText="1"/>
    </xf>
    <xf numFmtId="0" fontId="35" fillId="0" borderId="5" xfId="0" applyFont="1" applyFill="1" applyBorder="1" applyAlignment="1">
      <alignment vertical="top" wrapText="1"/>
    </xf>
    <xf numFmtId="167" fontId="35" fillId="0" borderId="5" xfId="0" applyNumberFormat="1" applyFont="1" applyFill="1" applyBorder="1" applyAlignment="1">
      <alignment horizontal="center" vertical="top" wrapText="1"/>
    </xf>
    <xf numFmtId="0" fontId="35" fillId="0" borderId="5" xfId="0" applyFont="1" applyFill="1" applyBorder="1" applyAlignment="1">
      <alignment horizontal="center" vertical="top" wrapText="1"/>
    </xf>
    <xf numFmtId="167" fontId="35" fillId="0" borderId="5" xfId="0" applyNumberFormat="1" applyFont="1" applyFill="1" applyBorder="1" applyAlignment="1">
      <alignment horizontal="center" vertical="center" wrapText="1"/>
    </xf>
    <xf numFmtId="0" fontId="36" fillId="0" borderId="5" xfId="0" applyFont="1" applyFill="1" applyBorder="1" applyAlignment="1">
      <alignment horizontal="left" vertical="center" wrapText="1"/>
    </xf>
    <xf numFmtId="0" fontId="36" fillId="0" borderId="5" xfId="0" applyFont="1" applyFill="1" applyBorder="1" applyAlignment="1">
      <alignment vertical="center" wrapText="1"/>
    </xf>
    <xf numFmtId="0" fontId="33" fillId="2" borderId="5" xfId="0" applyFont="1" applyFill="1" applyBorder="1" applyAlignment="1">
      <alignment horizontal="left" vertical="top"/>
    </xf>
    <xf numFmtId="0" fontId="34" fillId="2" borderId="5" xfId="0" applyFont="1" applyFill="1" applyBorder="1" applyAlignment="1">
      <alignment horizontal="left" vertical="top" wrapText="1"/>
    </xf>
    <xf numFmtId="0" fontId="34" fillId="2" borderId="5" xfId="0" applyFont="1" applyFill="1" applyBorder="1" applyAlignment="1">
      <alignment horizontal="center" vertical="top" wrapText="1"/>
    </xf>
    <xf numFmtId="0" fontId="34" fillId="2" borderId="5" xfId="0" applyFont="1" applyFill="1" applyBorder="1" applyAlignment="1">
      <alignment horizontal="center" vertical="center" wrapText="1"/>
    </xf>
    <xf numFmtId="0" fontId="35" fillId="0" borderId="5" xfId="0" applyFont="1" applyFill="1" applyBorder="1" applyAlignment="1">
      <alignment horizontal="center" vertical="center" wrapText="1"/>
    </xf>
    <xf numFmtId="0" fontId="36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3" fillId="2" borderId="5" xfId="0" applyFont="1" applyFill="1" applyBorder="1" applyAlignment="1">
      <alignment horizontal="center" vertical="center"/>
    </xf>
    <xf numFmtId="4" fontId="36" fillId="0" borderId="5" xfId="0" applyNumberFormat="1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35" fillId="0" borderId="10" xfId="0" applyFont="1" applyFill="1" applyBorder="1" applyAlignment="1">
      <alignment vertical="top" wrapText="1"/>
    </xf>
    <xf numFmtId="167" fontId="35" fillId="0" borderId="10" xfId="0" applyNumberFormat="1" applyFont="1" applyFill="1" applyBorder="1" applyAlignment="1">
      <alignment vertical="top" wrapText="1"/>
    </xf>
    <xf numFmtId="0" fontId="36" fillId="0" borderId="10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35" fillId="0" borderId="0" xfId="0" applyFont="1" applyFill="1" applyBorder="1" applyAlignment="1">
      <alignment vertical="top" wrapText="1"/>
    </xf>
    <xf numFmtId="167" fontId="35" fillId="0" borderId="0" xfId="0" applyNumberFormat="1" applyFont="1" applyFill="1" applyBorder="1" applyAlignment="1">
      <alignment vertical="top" wrapText="1"/>
    </xf>
    <xf numFmtId="0" fontId="36" fillId="0" borderId="0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center"/>
    </xf>
    <xf numFmtId="0" fontId="35" fillId="0" borderId="13" xfId="0" applyFont="1" applyFill="1" applyBorder="1" applyAlignment="1">
      <alignment vertical="top" wrapText="1"/>
    </xf>
    <xf numFmtId="167" fontId="35" fillId="0" borderId="13" xfId="0" applyNumberFormat="1" applyFont="1" applyFill="1" applyBorder="1" applyAlignment="1">
      <alignment vertical="top" wrapText="1"/>
    </xf>
    <xf numFmtId="0" fontId="36" fillId="0" borderId="13" xfId="0" applyFont="1" applyFill="1" applyBorder="1" applyAlignment="1">
      <alignment horizontal="left" vertical="center" wrapText="1"/>
    </xf>
    <xf numFmtId="0" fontId="35" fillId="0" borderId="9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wrapText="1"/>
    </xf>
    <xf numFmtId="0" fontId="35" fillId="0" borderId="12" xfId="0" applyFont="1" applyFill="1" applyBorder="1" applyAlignment="1">
      <alignment horizontal="center" wrapText="1"/>
    </xf>
    <xf numFmtId="0" fontId="36" fillId="0" borderId="1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6" fillId="0" borderId="13" xfId="0" applyFont="1" applyFill="1" applyBorder="1" applyAlignment="1">
      <alignment horizontal="center" vertical="center" wrapText="1"/>
    </xf>
    <xf numFmtId="4" fontId="36" fillId="0" borderId="10" xfId="0" applyNumberFormat="1" applyFont="1" applyFill="1" applyBorder="1" applyAlignment="1">
      <alignment horizontal="right" vertical="center" wrapText="1"/>
    </xf>
    <xf numFmtId="4" fontId="36" fillId="0" borderId="6" xfId="0" applyNumberFormat="1" applyFont="1" applyFill="1" applyBorder="1" applyAlignment="1">
      <alignment horizontal="right" vertical="center" wrapText="1"/>
    </xf>
    <xf numFmtId="4" fontId="36" fillId="0" borderId="0" xfId="0" applyNumberFormat="1" applyFont="1" applyFill="1" applyBorder="1" applyAlignment="1">
      <alignment horizontal="right" vertical="center" wrapText="1"/>
    </xf>
    <xf numFmtId="4" fontId="36" fillId="0" borderId="7" xfId="0" applyNumberFormat="1" applyFont="1" applyFill="1" applyBorder="1" applyAlignment="1">
      <alignment horizontal="right" vertical="center" wrapText="1"/>
    </xf>
    <xf numFmtId="4" fontId="36" fillId="0" borderId="13" xfId="0" applyNumberFormat="1" applyFont="1" applyFill="1" applyBorder="1" applyAlignment="1">
      <alignment horizontal="right" vertical="center" wrapText="1"/>
    </xf>
    <xf numFmtId="4" fontId="36" fillId="0" borderId="14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/>
    <xf numFmtId="0" fontId="1" fillId="2" borderId="1" xfId="0" applyFont="1" applyFill="1" applyBorder="1" applyAlignment="1">
      <alignment horizontal="centerContinuous" vertical="top" wrapText="1"/>
    </xf>
    <xf numFmtId="4" fontId="4" fillId="2" borderId="1" xfId="0" applyNumberFormat="1" applyFont="1" applyFill="1" applyBorder="1" applyAlignment="1">
      <alignment horizontal="center"/>
    </xf>
    <xf numFmtId="4" fontId="0" fillId="0" borderId="3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15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0" fontId="32" fillId="0" borderId="5" xfId="0" applyFont="1" applyBorder="1" applyAlignment="1">
      <alignment horizontal="center"/>
    </xf>
    <xf numFmtId="4" fontId="5" fillId="2" borderId="1" xfId="0" applyNumberFormat="1" applyFont="1" applyFill="1" applyBorder="1" applyAlignment="1"/>
    <xf numFmtId="0" fontId="5" fillId="5" borderId="1" xfId="0" applyFont="1" applyFill="1" applyBorder="1" applyAlignment="1">
      <alignment vertical="top" wrapText="1"/>
    </xf>
    <xf numFmtId="4" fontId="5" fillId="5" borderId="1" xfId="0" applyNumberFormat="1" applyFont="1" applyFill="1" applyBorder="1" applyAlignment="1"/>
    <xf numFmtId="4" fontId="36" fillId="0" borderId="5" xfId="0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vertical="top"/>
    </xf>
    <xf numFmtId="0" fontId="28" fillId="7" borderId="0" xfId="0" applyFont="1" applyFill="1" applyAlignment="1">
      <alignment horizontal="center" vertical="center" wrapText="1"/>
    </xf>
    <xf numFmtId="0" fontId="38" fillId="8" borderId="15" xfId="0" applyFont="1" applyFill="1" applyBorder="1" applyAlignment="1">
      <alignment horizontal="center" vertical="center" wrapText="1"/>
    </xf>
    <xf numFmtId="0" fontId="29" fillId="8" borderId="15" xfId="0" applyFont="1" applyFill="1" applyBorder="1" applyAlignment="1">
      <alignment horizontal="center" vertical="center" wrapText="1"/>
    </xf>
    <xf numFmtId="14" fontId="39" fillId="8" borderId="15" xfId="0" applyNumberFormat="1" applyFont="1" applyFill="1" applyBorder="1" applyAlignment="1">
      <alignment horizontal="center" vertical="center" wrapText="1"/>
    </xf>
    <xf numFmtId="0" fontId="38" fillId="9" borderId="15" xfId="0" applyFont="1" applyFill="1" applyBorder="1" applyAlignment="1">
      <alignment horizontal="center" vertical="center" wrapText="1"/>
    </xf>
    <xf numFmtId="0" fontId="29" fillId="9" borderId="15" xfId="0" applyFont="1" applyFill="1" applyBorder="1" applyAlignment="1">
      <alignment horizontal="center" vertical="center" wrapText="1"/>
    </xf>
    <xf numFmtId="14" fontId="39" fillId="9" borderId="15" xfId="0" applyNumberFormat="1" applyFont="1" applyFill="1" applyBorder="1" applyAlignment="1">
      <alignment horizontal="center" vertical="center" wrapText="1"/>
    </xf>
    <xf numFmtId="4" fontId="29" fillId="8" borderId="5" xfId="0" applyNumberFormat="1" applyFont="1" applyFill="1" applyBorder="1" applyAlignment="1">
      <alignment horizontal="right" vertical="center" wrapText="1"/>
    </xf>
    <xf numFmtId="4" fontId="29" fillId="9" borderId="5" xfId="0" applyNumberFormat="1" applyFont="1" applyFill="1" applyBorder="1" applyAlignment="1">
      <alignment horizontal="right" vertical="center" wrapText="1"/>
    </xf>
    <xf numFmtId="4" fontId="29" fillId="10" borderId="5" xfId="0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center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</xdr:rowOff>
    </xdr:from>
    <xdr:to>
      <xdr:col>3</xdr:col>
      <xdr:colOff>533788</xdr:colOff>
      <xdr:row>3</xdr:row>
      <xdr:rowOff>142972</xdr:rowOff>
    </xdr:to>
    <xdr:pic>
      <xdr:nvPicPr>
        <xdr:cNvPr id="3" name="Рисунок 2" descr="Снимок cooper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9050"/>
          <a:ext cx="2781688" cy="695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hyperlink" Target="http://emilliydokon.uzex.uz/ru/offers/item/6613173" TargetMode="External"/><Relationship Id="rId18" Type="http://schemas.openxmlformats.org/officeDocument/2006/relationships/hyperlink" Target="http://emilliydokon.uzex.uz/ru/Lots/item/5089805" TargetMode="External"/><Relationship Id="rId26" Type="http://schemas.openxmlformats.org/officeDocument/2006/relationships/hyperlink" Target="http://emilliydokon.uzex.uz/ru/Lots/item/5077150" TargetMode="External"/><Relationship Id="rId39" Type="http://schemas.openxmlformats.org/officeDocument/2006/relationships/hyperlink" Target="http://emilliydokon.uzex.uz/ru/Download/word/1726194" TargetMode="External"/><Relationship Id="rId21" Type="http://schemas.openxmlformats.org/officeDocument/2006/relationships/hyperlink" Target="http://emilliydokon.uzex.uz/ru/offers/item/6586739" TargetMode="External"/><Relationship Id="rId34" Type="http://schemas.openxmlformats.org/officeDocument/2006/relationships/hyperlink" Target="http://emilliydokon.uzex.uz/ru/Lots/item/5076809" TargetMode="External"/><Relationship Id="rId42" Type="http://schemas.openxmlformats.org/officeDocument/2006/relationships/hyperlink" Target="http://emilliydokon.uzex.uz/ru/Lots/item/5075902" TargetMode="External"/><Relationship Id="rId47" Type="http://schemas.openxmlformats.org/officeDocument/2006/relationships/hyperlink" Target="http://emilliydokon.uzex.uz/ru/Download/word/1724504" TargetMode="External"/><Relationship Id="rId50" Type="http://schemas.openxmlformats.org/officeDocument/2006/relationships/hyperlink" Target="http://emilliydokon.uzex.uz/ru/Lots/item/5064573" TargetMode="External"/><Relationship Id="rId55" Type="http://schemas.openxmlformats.org/officeDocument/2006/relationships/hyperlink" Target="http://emilliydokon.uzex.uz/ru/Download/word/1960057" TargetMode="External"/><Relationship Id="rId7" Type="http://schemas.openxmlformats.org/officeDocument/2006/relationships/hyperlink" Target="http://emilliydokon.uzex.uz/ru/Download/word/1855672" TargetMode="External"/><Relationship Id="rId12" Type="http://schemas.openxmlformats.org/officeDocument/2006/relationships/hyperlink" Target="http://emilliydokon.uzex.uz/ru/offers/item/6613205" TargetMode="External"/><Relationship Id="rId17" Type="http://schemas.openxmlformats.org/officeDocument/2006/relationships/hyperlink" Target="http://emilliydokon.uzex.uz/ru/offers/item/6613163" TargetMode="External"/><Relationship Id="rId25" Type="http://schemas.openxmlformats.org/officeDocument/2006/relationships/hyperlink" Target="http://emilliydokon.uzex.uz/ru/offers/item/6537317" TargetMode="External"/><Relationship Id="rId33" Type="http://schemas.openxmlformats.org/officeDocument/2006/relationships/hyperlink" Target="http://emilliydokon.uzex.uz/ru/offers/item/6535247" TargetMode="External"/><Relationship Id="rId38" Type="http://schemas.openxmlformats.org/officeDocument/2006/relationships/hyperlink" Target="http://emilliydokon.uzex.uz/ru/Lots/item/5076076" TargetMode="External"/><Relationship Id="rId46" Type="http://schemas.openxmlformats.org/officeDocument/2006/relationships/hyperlink" Target="http://emilliydokon.uzex.uz/ru/Lots/item/5075899" TargetMode="External"/><Relationship Id="rId2" Type="http://schemas.openxmlformats.org/officeDocument/2006/relationships/hyperlink" Target="http://emilliydokon.uzex.uz/ru/Lots/item/5092041" TargetMode="External"/><Relationship Id="rId16" Type="http://schemas.openxmlformats.org/officeDocument/2006/relationships/hyperlink" Target="http://emilliydokon.uzex.uz/ru/offers/item/6613173" TargetMode="External"/><Relationship Id="rId20" Type="http://schemas.openxmlformats.org/officeDocument/2006/relationships/hyperlink" Target="http://emilliydokon.uzex.uz/ru/offers/item/6613163" TargetMode="External"/><Relationship Id="rId29" Type="http://schemas.openxmlformats.org/officeDocument/2006/relationships/hyperlink" Target="http://emilliydokon.uzex.uz/ru/offers/item/6535247" TargetMode="External"/><Relationship Id="rId41" Type="http://schemas.openxmlformats.org/officeDocument/2006/relationships/hyperlink" Target="http://emilliydokon.uzex.uz/ru/offers/item/6531370" TargetMode="External"/><Relationship Id="rId54" Type="http://schemas.openxmlformats.org/officeDocument/2006/relationships/hyperlink" Target="http://emilliydokon.uzex.uz/ru/Lots/item/5102092" TargetMode="External"/><Relationship Id="rId1" Type="http://schemas.openxmlformats.org/officeDocument/2006/relationships/hyperlink" Target="http://emilliydokon.uzex.uz/ru/offers/item/6625400" TargetMode="External"/><Relationship Id="rId6" Type="http://schemas.openxmlformats.org/officeDocument/2006/relationships/hyperlink" Target="http://emilliydokon.uzex.uz/ru/Lots/item/5090066" TargetMode="External"/><Relationship Id="rId11" Type="http://schemas.openxmlformats.org/officeDocument/2006/relationships/hyperlink" Target="http://emilliydokon.uzex.uz/ru/Download/word/1853942" TargetMode="External"/><Relationship Id="rId24" Type="http://schemas.openxmlformats.org/officeDocument/2006/relationships/hyperlink" Target="http://emilliydokon.uzex.uz/ru/offers/item/6586739" TargetMode="External"/><Relationship Id="rId32" Type="http://schemas.openxmlformats.org/officeDocument/2006/relationships/hyperlink" Target="http://emilliydokon.uzex.uz/ru/offers/item/6535247" TargetMode="External"/><Relationship Id="rId37" Type="http://schemas.openxmlformats.org/officeDocument/2006/relationships/hyperlink" Target="http://emilliydokon.uzex.uz/ru/offers/item/6531358" TargetMode="External"/><Relationship Id="rId40" Type="http://schemas.openxmlformats.org/officeDocument/2006/relationships/hyperlink" Target="http://emilliydokon.uzex.uz/ru/offers/item/6531358" TargetMode="External"/><Relationship Id="rId45" Type="http://schemas.openxmlformats.org/officeDocument/2006/relationships/hyperlink" Target="http://emilliydokon.uzex.uz/ru/offers/item/6531392" TargetMode="External"/><Relationship Id="rId53" Type="http://schemas.openxmlformats.org/officeDocument/2006/relationships/hyperlink" Target="http://emilliydokon.uzex.uz/ru/offers/item/6683736" TargetMode="External"/><Relationship Id="rId5" Type="http://schemas.openxmlformats.org/officeDocument/2006/relationships/hyperlink" Target="http://emilliydokon.uzex.uz/ru/offers/item/6613190" TargetMode="External"/><Relationship Id="rId15" Type="http://schemas.openxmlformats.org/officeDocument/2006/relationships/hyperlink" Target="http://emilliydokon.uzex.uz/ru/Download/word/1853941" TargetMode="External"/><Relationship Id="rId23" Type="http://schemas.openxmlformats.org/officeDocument/2006/relationships/hyperlink" Target="http://emilliydokon.uzex.uz/ru/Download/word/1814941" TargetMode="External"/><Relationship Id="rId28" Type="http://schemas.openxmlformats.org/officeDocument/2006/relationships/hyperlink" Target="http://emilliydokon.uzex.uz/ru/offers/item/6537317" TargetMode="External"/><Relationship Id="rId36" Type="http://schemas.openxmlformats.org/officeDocument/2006/relationships/hyperlink" Target="http://emilliydokon.uzex.uz/ru/offers/item/6535247" TargetMode="External"/><Relationship Id="rId49" Type="http://schemas.openxmlformats.org/officeDocument/2006/relationships/hyperlink" Target="http://emilliydokon.uzex.uz/ru/offers/item/6464427" TargetMode="External"/><Relationship Id="rId57" Type="http://schemas.openxmlformats.org/officeDocument/2006/relationships/printerSettings" Target="../printerSettings/printerSettings10.bin"/><Relationship Id="rId10" Type="http://schemas.openxmlformats.org/officeDocument/2006/relationships/hyperlink" Target="http://emilliydokon.uzex.uz/ru/Lots/item/5089809" TargetMode="External"/><Relationship Id="rId19" Type="http://schemas.openxmlformats.org/officeDocument/2006/relationships/hyperlink" Target="http://emilliydokon.uzex.uz/ru/Download/word/1853932" TargetMode="External"/><Relationship Id="rId31" Type="http://schemas.openxmlformats.org/officeDocument/2006/relationships/hyperlink" Target="http://emilliydokon.uzex.uz/ru/Download/word/1736075" TargetMode="External"/><Relationship Id="rId44" Type="http://schemas.openxmlformats.org/officeDocument/2006/relationships/hyperlink" Target="http://emilliydokon.uzex.uz/ru/offers/item/6531370" TargetMode="External"/><Relationship Id="rId52" Type="http://schemas.openxmlformats.org/officeDocument/2006/relationships/hyperlink" Target="http://emilliydokon.uzex.uz/ru/offers/item/6464427" TargetMode="External"/><Relationship Id="rId4" Type="http://schemas.openxmlformats.org/officeDocument/2006/relationships/hyperlink" Target="http://emilliydokon.uzex.uz/ru/offers/item/6625400" TargetMode="External"/><Relationship Id="rId9" Type="http://schemas.openxmlformats.org/officeDocument/2006/relationships/hyperlink" Target="http://emilliydokon.uzex.uz/ru/offers/item/6613205" TargetMode="External"/><Relationship Id="rId14" Type="http://schemas.openxmlformats.org/officeDocument/2006/relationships/hyperlink" Target="http://emilliydokon.uzex.uz/ru/Lots/item/5089808" TargetMode="External"/><Relationship Id="rId22" Type="http://schemas.openxmlformats.org/officeDocument/2006/relationships/hyperlink" Target="http://emilliydokon.uzex.uz/ru/Lots/item/5085166" TargetMode="External"/><Relationship Id="rId27" Type="http://schemas.openxmlformats.org/officeDocument/2006/relationships/hyperlink" Target="http://emilliydokon.uzex.uz/ru/Download/word/1737608" TargetMode="External"/><Relationship Id="rId30" Type="http://schemas.openxmlformats.org/officeDocument/2006/relationships/hyperlink" Target="http://emilliydokon.uzex.uz/ru/Lots/item/5077036" TargetMode="External"/><Relationship Id="rId35" Type="http://schemas.openxmlformats.org/officeDocument/2006/relationships/hyperlink" Target="http://emilliydokon.uzex.uz/ru/Download/word/1734202" TargetMode="External"/><Relationship Id="rId43" Type="http://schemas.openxmlformats.org/officeDocument/2006/relationships/hyperlink" Target="http://emilliydokon.uzex.uz/ru/Download/word/1724515" TargetMode="External"/><Relationship Id="rId48" Type="http://schemas.openxmlformats.org/officeDocument/2006/relationships/hyperlink" Target="http://emilliydokon.uzex.uz/ru/offers/item/6531392" TargetMode="External"/><Relationship Id="rId56" Type="http://schemas.openxmlformats.org/officeDocument/2006/relationships/hyperlink" Target="http://emilliydokon.uzex.uz/ru/offers/item/6683736" TargetMode="External"/><Relationship Id="rId8" Type="http://schemas.openxmlformats.org/officeDocument/2006/relationships/hyperlink" Target="http://emilliydokon.uzex.uz/ru/offers/item/6613190" TargetMode="External"/><Relationship Id="rId51" Type="http://schemas.openxmlformats.org/officeDocument/2006/relationships/hyperlink" Target="http://emilliydokon.uzex.uz/ru/Download/word/1620694" TargetMode="External"/><Relationship Id="rId3" Type="http://schemas.openxmlformats.org/officeDocument/2006/relationships/hyperlink" Target="http://emilliydokon.uzex.uz/ru/Download/word/1871444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exarid.uzex.uz/ru-RU/competitive/resultitem/9119482/" TargetMode="External"/><Relationship Id="rId2" Type="http://schemas.openxmlformats.org/officeDocument/2006/relationships/hyperlink" Target="https://exarid.uzex.uz/ru-RU/competitive/resultitem/9122932/" TargetMode="External"/><Relationship Id="rId1" Type="http://schemas.openxmlformats.org/officeDocument/2006/relationships/hyperlink" Target="https://exarid.uzex.uz/ru-RU/competitive/resultitem/9125058/" TargetMode="External"/><Relationship Id="rId5" Type="http://schemas.openxmlformats.org/officeDocument/2006/relationships/printerSettings" Target="../printerSettings/printerSettings11.bin"/><Relationship Id="rId4" Type="http://schemas.openxmlformats.org/officeDocument/2006/relationships/hyperlink" Target="https://exarid.uzex.uz/ru-RU/competitive/resultitem/9113660/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://exarid.uzex.uz/ru/adv/lot2/655735" TargetMode="External"/><Relationship Id="rId13" Type="http://schemas.openxmlformats.org/officeDocument/2006/relationships/hyperlink" Target="http://exarid.uzex.uz/ru/adv/lot2/655149" TargetMode="External"/><Relationship Id="rId18" Type="http://schemas.openxmlformats.org/officeDocument/2006/relationships/hyperlink" Target="http://exarid.uzex.uz/ru/adv/lot2/649452" TargetMode="External"/><Relationship Id="rId26" Type="http://schemas.openxmlformats.org/officeDocument/2006/relationships/hyperlink" Target="http://exarid.uzex.uz/ru/adv/lot2/646186" TargetMode="External"/><Relationship Id="rId3" Type="http://schemas.openxmlformats.org/officeDocument/2006/relationships/hyperlink" Target="http://exarid.uzex.uz/ru/adv/lot2/659059" TargetMode="External"/><Relationship Id="rId21" Type="http://schemas.openxmlformats.org/officeDocument/2006/relationships/hyperlink" Target="http://exarid.uzex.uz/ru/adv/lot2/648229" TargetMode="External"/><Relationship Id="rId34" Type="http://schemas.openxmlformats.org/officeDocument/2006/relationships/hyperlink" Target="http://exarid.uzex.uz/ru/adv/lot2/643074" TargetMode="External"/><Relationship Id="rId7" Type="http://schemas.openxmlformats.org/officeDocument/2006/relationships/hyperlink" Target="http://exarid.uzex.uz/ru/adv/lot2/655784" TargetMode="External"/><Relationship Id="rId12" Type="http://schemas.openxmlformats.org/officeDocument/2006/relationships/hyperlink" Target="http://exarid.uzex.uz/ru/adv/lot2/655208" TargetMode="External"/><Relationship Id="rId17" Type="http://schemas.openxmlformats.org/officeDocument/2006/relationships/hyperlink" Target="http://exarid.uzex.uz/ru/adv/lot2/652200" TargetMode="External"/><Relationship Id="rId25" Type="http://schemas.openxmlformats.org/officeDocument/2006/relationships/hyperlink" Target="http://exarid.uzex.uz/ru/adv/lot2/646548" TargetMode="External"/><Relationship Id="rId33" Type="http://schemas.openxmlformats.org/officeDocument/2006/relationships/hyperlink" Target="http://exarid.uzex.uz/ru/adv/lot2/643134" TargetMode="External"/><Relationship Id="rId38" Type="http://schemas.openxmlformats.org/officeDocument/2006/relationships/printerSettings" Target="../printerSettings/printerSettings12.bin"/><Relationship Id="rId2" Type="http://schemas.openxmlformats.org/officeDocument/2006/relationships/hyperlink" Target="http://exarid.uzex.uz/ru/adv/lot2/659280" TargetMode="External"/><Relationship Id="rId16" Type="http://schemas.openxmlformats.org/officeDocument/2006/relationships/hyperlink" Target="http://exarid.uzex.uz/ru/adv/lot2/652276" TargetMode="External"/><Relationship Id="rId20" Type="http://schemas.openxmlformats.org/officeDocument/2006/relationships/hyperlink" Target="http://exarid.uzex.uz/ru/adv/lot2/649268" TargetMode="External"/><Relationship Id="rId29" Type="http://schemas.openxmlformats.org/officeDocument/2006/relationships/hyperlink" Target="http://exarid.uzex.uz/ru/adv/lot2/646091" TargetMode="External"/><Relationship Id="rId1" Type="http://schemas.openxmlformats.org/officeDocument/2006/relationships/hyperlink" Target="http://exarid.uzex.uz/ru/adv/getadvlisttouser?page=15" TargetMode="External"/><Relationship Id="rId6" Type="http://schemas.openxmlformats.org/officeDocument/2006/relationships/hyperlink" Target="http://exarid.uzex.uz/ru/adv/lot2/657013" TargetMode="External"/><Relationship Id="rId11" Type="http://schemas.openxmlformats.org/officeDocument/2006/relationships/hyperlink" Target="http://exarid.uzex.uz/ru/adv/lot2/655226" TargetMode="External"/><Relationship Id="rId24" Type="http://schemas.openxmlformats.org/officeDocument/2006/relationships/hyperlink" Target="http://exarid.uzex.uz/ru/adv/lot2/646660" TargetMode="External"/><Relationship Id="rId32" Type="http://schemas.openxmlformats.org/officeDocument/2006/relationships/hyperlink" Target="http://exarid.uzex.uz/ru/adv/lot2/644040" TargetMode="External"/><Relationship Id="rId37" Type="http://schemas.openxmlformats.org/officeDocument/2006/relationships/hyperlink" Target="http://exarid.uzex.uz/ru/adv/lot2/642036" TargetMode="External"/><Relationship Id="rId5" Type="http://schemas.openxmlformats.org/officeDocument/2006/relationships/hyperlink" Target="http://exarid.uzex.uz/ru/adv/lot2/658588" TargetMode="External"/><Relationship Id="rId15" Type="http://schemas.openxmlformats.org/officeDocument/2006/relationships/hyperlink" Target="http://exarid.uzex.uz/ru/adv/lot2/653986" TargetMode="External"/><Relationship Id="rId23" Type="http://schemas.openxmlformats.org/officeDocument/2006/relationships/hyperlink" Target="http://exarid.uzex.uz/ru/adv/lot2/647379" TargetMode="External"/><Relationship Id="rId28" Type="http://schemas.openxmlformats.org/officeDocument/2006/relationships/hyperlink" Target="http://exarid.uzex.uz/ru/adv/lot2/646094" TargetMode="External"/><Relationship Id="rId36" Type="http://schemas.openxmlformats.org/officeDocument/2006/relationships/hyperlink" Target="http://exarid.uzex.uz/ru/adv/lot2/642484" TargetMode="External"/><Relationship Id="rId10" Type="http://schemas.openxmlformats.org/officeDocument/2006/relationships/hyperlink" Target="http://exarid.uzex.uz/ru/adv/lot2/655664" TargetMode="External"/><Relationship Id="rId19" Type="http://schemas.openxmlformats.org/officeDocument/2006/relationships/hyperlink" Target="http://exarid.uzex.uz/ru/adv/lot2/649278" TargetMode="External"/><Relationship Id="rId31" Type="http://schemas.openxmlformats.org/officeDocument/2006/relationships/hyperlink" Target="http://exarid.uzex.uz/ru/adv/lot2/644629" TargetMode="External"/><Relationship Id="rId4" Type="http://schemas.openxmlformats.org/officeDocument/2006/relationships/hyperlink" Target="http://exarid.uzex.uz/ru/adv/lot2/659058" TargetMode="External"/><Relationship Id="rId9" Type="http://schemas.openxmlformats.org/officeDocument/2006/relationships/hyperlink" Target="http://exarid.uzex.uz/ru/adv/lot2/655724" TargetMode="External"/><Relationship Id="rId14" Type="http://schemas.openxmlformats.org/officeDocument/2006/relationships/hyperlink" Target="http://exarid.uzex.uz/ru/adv/lot2/654128" TargetMode="External"/><Relationship Id="rId22" Type="http://schemas.openxmlformats.org/officeDocument/2006/relationships/hyperlink" Target="http://exarid.uzex.uz/ru/adv/lot2/648226" TargetMode="External"/><Relationship Id="rId27" Type="http://schemas.openxmlformats.org/officeDocument/2006/relationships/hyperlink" Target="http://exarid.uzex.uz/ru/adv/lot2/646165" TargetMode="External"/><Relationship Id="rId30" Type="http://schemas.openxmlformats.org/officeDocument/2006/relationships/hyperlink" Target="http://exarid.uzex.uz/ru/adv/lot2/644632" TargetMode="External"/><Relationship Id="rId35" Type="http://schemas.openxmlformats.org/officeDocument/2006/relationships/hyperlink" Target="http://exarid.uzex.uz/ru/adv/lot2/642924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exarid.uzex.uz/ru/trade/lot/1363755" TargetMode="External"/><Relationship Id="rId2" Type="http://schemas.openxmlformats.org/officeDocument/2006/relationships/hyperlink" Target="http://exarid.uzex.uz/ru/profile/word/224104" TargetMode="External"/><Relationship Id="rId1" Type="http://schemas.openxmlformats.org/officeDocument/2006/relationships/hyperlink" Target="http://exarid.uzex.uz/ru/trade/lot/1363617" TargetMode="Externa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http://exarid.uzex.uz/ru/profile/word/224089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https://cooperation.uz/cooper/brands/view/20770" TargetMode="External"/><Relationship Id="rId13" Type="http://schemas.openxmlformats.org/officeDocument/2006/relationships/hyperlink" Target="http://www.cooperation.uz/cooper/brands/view/1468" TargetMode="External"/><Relationship Id="rId18" Type="http://schemas.openxmlformats.org/officeDocument/2006/relationships/hyperlink" Target="http://www.cooperation.uz/cooper/brands/view/1381" TargetMode="External"/><Relationship Id="rId3" Type="http://schemas.openxmlformats.org/officeDocument/2006/relationships/hyperlink" Target="https://cooperation.uz/cooper/brands/view/2094" TargetMode="External"/><Relationship Id="rId21" Type="http://schemas.openxmlformats.org/officeDocument/2006/relationships/hyperlink" Target="https://cooperation.uz/customer/contracts/completed?page=9&amp;per-page=10&amp;sort=producer_id" TargetMode="External"/><Relationship Id="rId7" Type="http://schemas.openxmlformats.org/officeDocument/2006/relationships/hyperlink" Target="https://cooperation.uz/cooper/brands/view/29248" TargetMode="External"/><Relationship Id="rId12" Type="http://schemas.openxmlformats.org/officeDocument/2006/relationships/hyperlink" Target="http://www.cooperation.uz/cooper/brands/view/1381" TargetMode="External"/><Relationship Id="rId17" Type="http://schemas.openxmlformats.org/officeDocument/2006/relationships/hyperlink" Target="http://www.cooperation.uz/cooper/brands/view/1381" TargetMode="External"/><Relationship Id="rId2" Type="http://schemas.openxmlformats.org/officeDocument/2006/relationships/hyperlink" Target="https://cooperation.uz/cooper/brands/view/2094" TargetMode="External"/><Relationship Id="rId16" Type="http://schemas.openxmlformats.org/officeDocument/2006/relationships/hyperlink" Target="http://www.cooperation.uz/cooper/brands/view/1381" TargetMode="External"/><Relationship Id="rId20" Type="http://schemas.openxmlformats.org/officeDocument/2006/relationships/hyperlink" Target="https://cooperation.uz/customer/contracts/completed?page=9&amp;per-page=10&amp;sort=created_at" TargetMode="External"/><Relationship Id="rId1" Type="http://schemas.openxmlformats.org/officeDocument/2006/relationships/hyperlink" Target="http://www.cooperation.uz/customer/contracts/view/50041" TargetMode="External"/><Relationship Id="rId6" Type="http://schemas.openxmlformats.org/officeDocument/2006/relationships/hyperlink" Target="https://cooperation.uz/cooper/brands/view/43" TargetMode="External"/><Relationship Id="rId11" Type="http://schemas.openxmlformats.org/officeDocument/2006/relationships/hyperlink" Target="http://www.cooperation.uz/cooper/brands/view/1381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https://cooperation.uz/cooper/brands/view/10895" TargetMode="External"/><Relationship Id="rId15" Type="http://schemas.openxmlformats.org/officeDocument/2006/relationships/hyperlink" Target="http://www.cooperation.uz/cooper/brands/view/1381" TargetMode="External"/><Relationship Id="rId23" Type="http://schemas.openxmlformats.org/officeDocument/2006/relationships/printerSettings" Target="../printerSettings/printerSettings16.bin"/><Relationship Id="rId10" Type="http://schemas.openxmlformats.org/officeDocument/2006/relationships/hyperlink" Target="http://www.cooperation.uz/cooper/brands/view/1468" TargetMode="External"/><Relationship Id="rId19" Type="http://schemas.openxmlformats.org/officeDocument/2006/relationships/hyperlink" Target="https://cooperation.uz/customer/contracts/completed?page=9&amp;per-page=10&amp;sort=-id" TargetMode="External"/><Relationship Id="rId4" Type="http://schemas.openxmlformats.org/officeDocument/2006/relationships/hyperlink" Target="https://cooperation.uz/cooper/brands/view/10895" TargetMode="External"/><Relationship Id="rId9" Type="http://schemas.openxmlformats.org/officeDocument/2006/relationships/hyperlink" Target="https://cooperation.uz/cooper/brands/view/20770" TargetMode="External"/><Relationship Id="rId14" Type="http://schemas.openxmlformats.org/officeDocument/2006/relationships/hyperlink" Target="http://www.cooperation.uz/cooper/brands/view/1381" TargetMode="External"/><Relationship Id="rId22" Type="http://schemas.openxmlformats.org/officeDocument/2006/relationships/hyperlink" Target="https://cooperation.uz/customer/contracts/completed?page=9&amp;per-page=10&amp;sort=contract_pric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73"/>
  <sheetViews>
    <sheetView workbookViewId="0">
      <pane ySplit="5" topLeftCell="A228" activePane="bottomLeft" state="frozen"/>
      <selection pane="bottomLeft" activeCell="J279" sqref="J279"/>
    </sheetView>
  </sheetViews>
  <sheetFormatPr defaultRowHeight="12"/>
  <cols>
    <col min="1" max="1" width="63.5703125" style="32" customWidth="1"/>
    <col min="2" max="2" width="24.28515625" style="33" customWidth="1"/>
    <col min="3" max="5" width="9.140625" style="33"/>
    <col min="6" max="6" width="13.42578125" style="33" bestFit="1" customWidth="1"/>
    <col min="7" max="16384" width="9.140625" style="33"/>
  </cols>
  <sheetData>
    <row r="1" spans="1:2">
      <c r="B1" s="133" t="s">
        <v>54</v>
      </c>
    </row>
    <row r="2" spans="1:2" s="34" customFormat="1">
      <c r="A2" s="160" t="s">
        <v>0</v>
      </c>
      <c r="B2" s="161"/>
    </row>
    <row r="3" spans="1:2" s="34" customFormat="1">
      <c r="A3" s="162" t="s">
        <v>1358</v>
      </c>
      <c r="B3" s="161"/>
    </row>
    <row r="4" spans="1:2">
      <c r="A4" s="50"/>
      <c r="B4" s="49"/>
    </row>
    <row r="5" spans="1:2">
      <c r="A5" s="134" t="s">
        <v>1</v>
      </c>
      <c r="B5" s="135" t="s">
        <v>2</v>
      </c>
    </row>
    <row r="6" spans="1:2">
      <c r="A6" s="40" t="s">
        <v>137</v>
      </c>
      <c r="B6" s="41">
        <v>8500800</v>
      </c>
    </row>
    <row r="7" spans="1:2">
      <c r="A7" s="35" t="s">
        <v>1359</v>
      </c>
      <c r="B7" s="36">
        <v>2772000</v>
      </c>
    </row>
    <row r="8" spans="1:2" s="37" customFormat="1">
      <c r="A8" s="35" t="s">
        <v>1360</v>
      </c>
      <c r="B8" s="36">
        <v>2402400</v>
      </c>
    </row>
    <row r="9" spans="1:2">
      <c r="A9" s="35" t="s">
        <v>1361</v>
      </c>
      <c r="B9" s="36">
        <v>3326400</v>
      </c>
    </row>
    <row r="10" spans="1:2" s="37" customFormat="1">
      <c r="A10" s="40" t="s">
        <v>622</v>
      </c>
      <c r="B10" s="41">
        <v>12225000000</v>
      </c>
    </row>
    <row r="11" spans="1:2">
      <c r="A11" s="35" t="s">
        <v>1362</v>
      </c>
      <c r="B11" s="36">
        <v>6000000000</v>
      </c>
    </row>
    <row r="12" spans="1:2" s="37" customFormat="1">
      <c r="A12" s="35" t="s">
        <v>1363</v>
      </c>
      <c r="B12" s="36">
        <v>2225000000</v>
      </c>
    </row>
    <row r="13" spans="1:2">
      <c r="A13" s="35" t="s">
        <v>1364</v>
      </c>
      <c r="B13" s="36">
        <v>4000000000</v>
      </c>
    </row>
    <row r="14" spans="1:2" s="37" customFormat="1">
      <c r="A14" s="40" t="s">
        <v>1365</v>
      </c>
      <c r="B14" s="41">
        <v>8400000</v>
      </c>
    </row>
    <row r="15" spans="1:2">
      <c r="A15" s="35" t="s">
        <v>1366</v>
      </c>
      <c r="B15" s="36">
        <v>7000000</v>
      </c>
    </row>
    <row r="16" spans="1:2">
      <c r="A16" s="35" t="s">
        <v>1367</v>
      </c>
      <c r="B16" s="36">
        <v>1400000</v>
      </c>
    </row>
    <row r="17" spans="1:2">
      <c r="A17" s="40" t="s">
        <v>1368</v>
      </c>
      <c r="B17" s="41">
        <v>201500</v>
      </c>
    </row>
    <row r="18" spans="1:2">
      <c r="A18" s="35" t="s">
        <v>1369</v>
      </c>
      <c r="B18" s="36">
        <v>201500</v>
      </c>
    </row>
    <row r="19" spans="1:2">
      <c r="A19" s="40" t="s">
        <v>249</v>
      </c>
      <c r="B19" s="41">
        <v>4360000</v>
      </c>
    </row>
    <row r="20" spans="1:2" s="37" customFormat="1">
      <c r="A20" s="35" t="s">
        <v>1370</v>
      </c>
      <c r="B20" s="36">
        <v>4360000</v>
      </c>
    </row>
    <row r="21" spans="1:2">
      <c r="A21" s="40" t="s">
        <v>242</v>
      </c>
      <c r="B21" s="41">
        <v>12650000</v>
      </c>
    </row>
    <row r="22" spans="1:2" s="37" customFormat="1">
      <c r="A22" s="35" t="s">
        <v>1371</v>
      </c>
      <c r="B22" s="36">
        <v>6050000</v>
      </c>
    </row>
    <row r="23" spans="1:2">
      <c r="A23" s="35" t="s">
        <v>1372</v>
      </c>
      <c r="B23" s="36">
        <v>6600000</v>
      </c>
    </row>
    <row r="24" spans="1:2" s="37" customFormat="1">
      <c r="A24" s="40" t="s">
        <v>1373</v>
      </c>
      <c r="B24" s="41">
        <v>3772575</v>
      </c>
    </row>
    <row r="25" spans="1:2">
      <c r="A25" s="35" t="s">
        <v>1374</v>
      </c>
      <c r="B25" s="36">
        <v>3105000</v>
      </c>
    </row>
    <row r="26" spans="1:2" s="37" customFormat="1">
      <c r="A26" s="35" t="s">
        <v>1375</v>
      </c>
      <c r="B26" s="36">
        <v>222525</v>
      </c>
    </row>
    <row r="27" spans="1:2">
      <c r="A27" s="35" t="s">
        <v>1376</v>
      </c>
      <c r="B27" s="36">
        <v>445050</v>
      </c>
    </row>
    <row r="28" spans="1:2" s="37" customFormat="1">
      <c r="A28" s="40" t="s">
        <v>1377</v>
      </c>
      <c r="B28" s="41">
        <v>5540060</v>
      </c>
    </row>
    <row r="29" spans="1:2">
      <c r="A29" s="35" t="s">
        <v>1378</v>
      </c>
      <c r="B29" s="36">
        <v>1140020</v>
      </c>
    </row>
    <row r="30" spans="1:2">
      <c r="A30" s="35" t="s">
        <v>1379</v>
      </c>
      <c r="B30" s="36">
        <v>4400040</v>
      </c>
    </row>
    <row r="31" spans="1:2" s="37" customFormat="1">
      <c r="A31" s="40" t="s">
        <v>1380</v>
      </c>
      <c r="B31" s="41">
        <v>7588360000</v>
      </c>
    </row>
    <row r="32" spans="1:2">
      <c r="A32" s="35" t="s">
        <v>1381</v>
      </c>
      <c r="B32" s="36">
        <v>1580000000</v>
      </c>
    </row>
    <row r="33" spans="1:2" s="37" customFormat="1">
      <c r="A33" s="35" t="s">
        <v>1382</v>
      </c>
      <c r="B33" s="36">
        <v>1975000000</v>
      </c>
    </row>
    <row r="34" spans="1:2">
      <c r="A34" s="35" t="s">
        <v>1383</v>
      </c>
      <c r="B34" s="36">
        <v>1983360000</v>
      </c>
    </row>
    <row r="35" spans="1:2">
      <c r="A35" s="35" t="s">
        <v>1384</v>
      </c>
      <c r="B35" s="36">
        <v>2050000000</v>
      </c>
    </row>
    <row r="36" spans="1:2" s="37" customFormat="1">
      <c r="A36" s="40" t="s">
        <v>1385</v>
      </c>
      <c r="B36" s="41">
        <v>290000000</v>
      </c>
    </row>
    <row r="37" spans="1:2">
      <c r="A37" s="35" t="s">
        <v>1386</v>
      </c>
      <c r="B37" s="36">
        <v>110000000</v>
      </c>
    </row>
    <row r="38" spans="1:2" ht="16.5" customHeight="1">
      <c r="A38" s="35" t="s">
        <v>1387</v>
      </c>
      <c r="B38" s="36">
        <v>180000000</v>
      </c>
    </row>
    <row r="39" spans="1:2" s="37" customFormat="1">
      <c r="A39" s="40" t="s">
        <v>1388</v>
      </c>
      <c r="B39" s="41">
        <v>1960000</v>
      </c>
    </row>
    <row r="40" spans="1:2">
      <c r="A40" s="35" t="s">
        <v>1389</v>
      </c>
      <c r="B40" s="36">
        <v>1960000</v>
      </c>
    </row>
    <row r="41" spans="1:2" s="37" customFormat="1">
      <c r="A41" s="40" t="s">
        <v>21</v>
      </c>
      <c r="B41" s="41">
        <v>147518610.03999999</v>
      </c>
    </row>
    <row r="42" spans="1:2">
      <c r="A42" s="35" t="s">
        <v>1390</v>
      </c>
      <c r="B42" s="36">
        <v>53566659.009999998</v>
      </c>
    </row>
    <row r="43" spans="1:2" s="37" customFormat="1">
      <c r="A43" s="35" t="s">
        <v>1391</v>
      </c>
      <c r="B43" s="36">
        <v>29371953.030000001</v>
      </c>
    </row>
    <row r="44" spans="1:2">
      <c r="A44" s="35" t="s">
        <v>1392</v>
      </c>
      <c r="B44" s="36">
        <v>64579998</v>
      </c>
    </row>
    <row r="45" spans="1:2" s="37" customFormat="1">
      <c r="A45" s="40" t="s">
        <v>374</v>
      </c>
      <c r="B45" s="41">
        <v>10165576</v>
      </c>
    </row>
    <row r="46" spans="1:2">
      <c r="A46" s="35" t="s">
        <v>1393</v>
      </c>
      <c r="B46" s="36">
        <v>10165576</v>
      </c>
    </row>
    <row r="47" spans="1:2" s="37" customFormat="1">
      <c r="A47" s="40" t="s">
        <v>154</v>
      </c>
      <c r="B47" s="41">
        <v>6283200</v>
      </c>
    </row>
    <row r="48" spans="1:2">
      <c r="A48" s="35" t="s">
        <v>1394</v>
      </c>
      <c r="B48" s="36">
        <v>6283200</v>
      </c>
    </row>
    <row r="49" spans="1:2" s="37" customFormat="1">
      <c r="A49" s="40" t="s">
        <v>178</v>
      </c>
      <c r="B49" s="41">
        <v>1369643777.6199999</v>
      </c>
    </row>
    <row r="50" spans="1:2">
      <c r="A50" s="35" t="s">
        <v>623</v>
      </c>
      <c r="B50" s="36">
        <v>375837097.62</v>
      </c>
    </row>
    <row r="51" spans="1:2" s="37" customFormat="1">
      <c r="A51" s="35" t="s">
        <v>1395</v>
      </c>
      <c r="B51" s="36">
        <v>423806680</v>
      </c>
    </row>
    <row r="52" spans="1:2">
      <c r="A52" s="35" t="s">
        <v>1396</v>
      </c>
      <c r="B52" s="36">
        <v>570000000</v>
      </c>
    </row>
    <row r="53" spans="1:2" s="37" customFormat="1">
      <c r="A53" s="40" t="s">
        <v>1397</v>
      </c>
      <c r="B53" s="41">
        <v>20485500</v>
      </c>
    </row>
    <row r="54" spans="1:2">
      <c r="A54" s="35" t="s">
        <v>1398</v>
      </c>
      <c r="B54" s="36">
        <v>120000</v>
      </c>
    </row>
    <row r="55" spans="1:2" s="37" customFormat="1">
      <c r="A55" s="35" t="s">
        <v>1399</v>
      </c>
      <c r="B55" s="36">
        <v>120000</v>
      </c>
    </row>
    <row r="56" spans="1:2">
      <c r="A56" s="35" t="s">
        <v>1400</v>
      </c>
      <c r="B56" s="36">
        <v>105000</v>
      </c>
    </row>
    <row r="57" spans="1:2" s="37" customFormat="1">
      <c r="A57" s="35" t="s">
        <v>1401</v>
      </c>
      <c r="B57" s="36">
        <v>96000</v>
      </c>
    </row>
    <row r="58" spans="1:2">
      <c r="A58" s="35" t="s">
        <v>1402</v>
      </c>
      <c r="B58" s="36">
        <v>384000</v>
      </c>
    </row>
    <row r="59" spans="1:2">
      <c r="A59" s="35" t="s">
        <v>1403</v>
      </c>
      <c r="B59" s="36">
        <v>63000</v>
      </c>
    </row>
    <row r="60" spans="1:2">
      <c r="A60" s="35" t="s">
        <v>1404</v>
      </c>
      <c r="B60" s="36">
        <v>595000</v>
      </c>
    </row>
    <row r="61" spans="1:2">
      <c r="A61" s="35" t="s">
        <v>1405</v>
      </c>
      <c r="B61" s="36">
        <v>33000</v>
      </c>
    </row>
    <row r="62" spans="1:2">
      <c r="A62" s="35" t="s">
        <v>1406</v>
      </c>
      <c r="B62" s="36">
        <v>344000</v>
      </c>
    </row>
    <row r="63" spans="1:2">
      <c r="A63" s="35" t="s">
        <v>1407</v>
      </c>
      <c r="B63" s="36">
        <v>324000</v>
      </c>
    </row>
    <row r="64" spans="1:2">
      <c r="A64" s="35" t="s">
        <v>1408</v>
      </c>
      <c r="B64" s="36">
        <v>30000</v>
      </c>
    </row>
    <row r="65" spans="1:2">
      <c r="A65" s="35" t="s">
        <v>1409</v>
      </c>
      <c r="B65" s="36">
        <v>138000</v>
      </c>
    </row>
    <row r="66" spans="1:2">
      <c r="A66" s="35" t="s">
        <v>1410</v>
      </c>
      <c r="B66" s="36">
        <v>325000</v>
      </c>
    </row>
    <row r="67" spans="1:2">
      <c r="A67" s="35" t="s">
        <v>1411</v>
      </c>
      <c r="B67" s="36">
        <v>273000</v>
      </c>
    </row>
    <row r="68" spans="1:2">
      <c r="A68" s="35" t="s">
        <v>1412</v>
      </c>
      <c r="B68" s="36">
        <v>700000</v>
      </c>
    </row>
    <row r="69" spans="1:2" s="37" customFormat="1">
      <c r="A69" s="35" t="s">
        <v>1413</v>
      </c>
      <c r="B69" s="36">
        <v>111000</v>
      </c>
    </row>
    <row r="70" spans="1:2">
      <c r="A70" s="35" t="s">
        <v>1414</v>
      </c>
      <c r="B70" s="36">
        <v>155000</v>
      </c>
    </row>
    <row r="71" spans="1:2" s="37" customFormat="1">
      <c r="A71" s="35" t="s">
        <v>1415</v>
      </c>
      <c r="B71" s="36">
        <v>145000</v>
      </c>
    </row>
    <row r="72" spans="1:2">
      <c r="A72" s="35" t="s">
        <v>1416</v>
      </c>
      <c r="B72" s="36">
        <v>24000</v>
      </c>
    </row>
    <row r="73" spans="1:2" s="37" customFormat="1">
      <c r="A73" s="35" t="s">
        <v>1417</v>
      </c>
      <c r="B73" s="36">
        <v>162500</v>
      </c>
    </row>
    <row r="74" spans="1:2">
      <c r="A74" s="35" t="s">
        <v>1418</v>
      </c>
      <c r="B74" s="36">
        <v>97500</v>
      </c>
    </row>
    <row r="75" spans="1:2">
      <c r="A75" s="35" t="s">
        <v>1419</v>
      </c>
      <c r="B75" s="36">
        <v>25500</v>
      </c>
    </row>
    <row r="76" spans="1:2">
      <c r="A76" s="35" t="s">
        <v>1420</v>
      </c>
      <c r="B76" s="36">
        <v>1190000</v>
      </c>
    </row>
    <row r="77" spans="1:2" s="37" customFormat="1">
      <c r="A77" s="35" t="s">
        <v>1421</v>
      </c>
      <c r="B77" s="36">
        <v>320000</v>
      </c>
    </row>
    <row r="78" spans="1:2">
      <c r="A78" s="35" t="s">
        <v>1422</v>
      </c>
      <c r="B78" s="36">
        <v>513000</v>
      </c>
    </row>
    <row r="79" spans="1:2" s="37" customFormat="1">
      <c r="A79" s="35" t="s">
        <v>1423</v>
      </c>
      <c r="B79" s="36">
        <v>220000</v>
      </c>
    </row>
    <row r="80" spans="1:2">
      <c r="A80" s="35" t="s">
        <v>1424</v>
      </c>
      <c r="B80" s="36">
        <v>252000</v>
      </c>
    </row>
    <row r="81" spans="1:2" s="37" customFormat="1">
      <c r="A81" s="35" t="s">
        <v>1425</v>
      </c>
      <c r="B81" s="36">
        <v>459000</v>
      </c>
    </row>
    <row r="82" spans="1:2">
      <c r="A82" s="35" t="s">
        <v>1426</v>
      </c>
      <c r="B82" s="36">
        <v>216000</v>
      </c>
    </row>
    <row r="83" spans="1:2" s="37" customFormat="1">
      <c r="A83" s="35" t="s">
        <v>1427</v>
      </c>
      <c r="B83" s="36">
        <v>486000</v>
      </c>
    </row>
    <row r="84" spans="1:2">
      <c r="A84" s="35" t="s">
        <v>1428</v>
      </c>
      <c r="B84" s="36">
        <v>125000</v>
      </c>
    </row>
    <row r="85" spans="1:2">
      <c r="A85" s="35" t="s">
        <v>1429</v>
      </c>
      <c r="B85" s="36">
        <v>190000</v>
      </c>
    </row>
    <row r="86" spans="1:2" s="37" customFormat="1">
      <c r="A86" s="35" t="s">
        <v>1430</v>
      </c>
      <c r="B86" s="36">
        <v>1224000</v>
      </c>
    </row>
    <row r="87" spans="1:2">
      <c r="A87" s="35" t="s">
        <v>1431</v>
      </c>
      <c r="B87" s="36">
        <v>608000</v>
      </c>
    </row>
    <row r="88" spans="1:2" s="37" customFormat="1">
      <c r="A88" s="35" t="s">
        <v>1432</v>
      </c>
      <c r="B88" s="36">
        <v>235000</v>
      </c>
    </row>
    <row r="89" spans="1:2">
      <c r="A89" s="35" t="s">
        <v>1433</v>
      </c>
      <c r="B89" s="36">
        <v>9600000</v>
      </c>
    </row>
    <row r="90" spans="1:2">
      <c r="A90" s="35" t="s">
        <v>1434</v>
      </c>
      <c r="B90" s="36">
        <v>477000</v>
      </c>
    </row>
    <row r="91" spans="1:2" s="37" customFormat="1">
      <c r="A91" s="40" t="s">
        <v>148</v>
      </c>
      <c r="B91" s="41">
        <v>2275000</v>
      </c>
    </row>
    <row r="92" spans="1:2">
      <c r="A92" s="35" t="s">
        <v>1435</v>
      </c>
      <c r="B92" s="36">
        <v>800000</v>
      </c>
    </row>
    <row r="93" spans="1:2" s="37" customFormat="1">
      <c r="A93" s="35" t="s">
        <v>1436</v>
      </c>
      <c r="B93" s="36">
        <v>675000</v>
      </c>
    </row>
    <row r="94" spans="1:2">
      <c r="A94" s="35" t="s">
        <v>1437</v>
      </c>
      <c r="B94" s="36">
        <v>800000</v>
      </c>
    </row>
    <row r="95" spans="1:2">
      <c r="A95" s="40" t="s">
        <v>149</v>
      </c>
      <c r="B95" s="41">
        <v>3120000</v>
      </c>
    </row>
    <row r="96" spans="1:2" ht="24">
      <c r="A96" s="35" t="s">
        <v>1438</v>
      </c>
      <c r="B96" s="36">
        <v>3120000</v>
      </c>
    </row>
    <row r="97" spans="1:2" s="37" customFormat="1">
      <c r="A97" s="40" t="s">
        <v>1439</v>
      </c>
      <c r="B97" s="41">
        <v>450000</v>
      </c>
    </row>
    <row r="98" spans="1:2">
      <c r="A98" s="35" t="s">
        <v>1440</v>
      </c>
      <c r="B98" s="36">
        <v>450000</v>
      </c>
    </row>
    <row r="99" spans="1:2" s="37" customFormat="1">
      <c r="A99" s="40" t="s">
        <v>624</v>
      </c>
      <c r="B99" s="41">
        <v>28800000</v>
      </c>
    </row>
    <row r="100" spans="1:2">
      <c r="A100" s="35" t="s">
        <v>1441</v>
      </c>
      <c r="B100" s="36">
        <v>7800000</v>
      </c>
    </row>
    <row r="101" spans="1:2" s="37" customFormat="1">
      <c r="A101" s="35" t="s">
        <v>1442</v>
      </c>
      <c r="B101" s="36">
        <v>21000000</v>
      </c>
    </row>
    <row r="102" spans="1:2">
      <c r="A102" s="40" t="s">
        <v>1443</v>
      </c>
      <c r="B102" s="41">
        <v>136950</v>
      </c>
    </row>
    <row r="103" spans="1:2">
      <c r="A103" s="35" t="s">
        <v>1444</v>
      </c>
      <c r="B103" s="36">
        <v>59150</v>
      </c>
    </row>
    <row r="104" spans="1:2" s="37" customFormat="1">
      <c r="A104" s="35" t="s">
        <v>1445</v>
      </c>
      <c r="B104" s="36">
        <v>77800</v>
      </c>
    </row>
    <row r="105" spans="1:2">
      <c r="A105" s="40" t="s">
        <v>1446</v>
      </c>
      <c r="B105" s="41">
        <v>2645000</v>
      </c>
    </row>
    <row r="106" spans="1:2" s="37" customFormat="1">
      <c r="A106" s="35" t="s">
        <v>1447</v>
      </c>
      <c r="B106" s="36">
        <v>1495000</v>
      </c>
    </row>
    <row r="107" spans="1:2">
      <c r="A107" s="35" t="s">
        <v>1448</v>
      </c>
      <c r="B107" s="36">
        <v>1150000</v>
      </c>
    </row>
    <row r="108" spans="1:2">
      <c r="A108" s="40" t="s">
        <v>250</v>
      </c>
      <c r="B108" s="41">
        <v>16064580</v>
      </c>
    </row>
    <row r="109" spans="1:2" s="37" customFormat="1">
      <c r="A109" s="35" t="s">
        <v>1449</v>
      </c>
      <c r="B109" s="36">
        <v>16064580</v>
      </c>
    </row>
    <row r="110" spans="1:2">
      <c r="A110" s="40" t="s">
        <v>251</v>
      </c>
      <c r="B110" s="41">
        <v>57615000</v>
      </c>
    </row>
    <row r="111" spans="1:2">
      <c r="A111" s="35" t="s">
        <v>1450</v>
      </c>
      <c r="B111" s="36">
        <v>57615000</v>
      </c>
    </row>
    <row r="112" spans="1:2">
      <c r="A112" s="40" t="s">
        <v>59</v>
      </c>
      <c r="B112" s="41">
        <v>9374000</v>
      </c>
    </row>
    <row r="113" spans="1:2">
      <c r="A113" s="35" t="s">
        <v>1451</v>
      </c>
      <c r="B113" s="36">
        <v>2700000</v>
      </c>
    </row>
    <row r="114" spans="1:2" s="37" customFormat="1">
      <c r="A114" s="35" t="s">
        <v>1452</v>
      </c>
      <c r="B114" s="36">
        <v>1274000</v>
      </c>
    </row>
    <row r="115" spans="1:2" ht="24">
      <c r="A115" s="35" t="s">
        <v>1453</v>
      </c>
      <c r="B115" s="36">
        <v>2700000</v>
      </c>
    </row>
    <row r="116" spans="1:2">
      <c r="A116" s="35" t="s">
        <v>1454</v>
      </c>
      <c r="B116" s="36">
        <v>2700000</v>
      </c>
    </row>
    <row r="117" spans="1:2" s="37" customFormat="1">
      <c r="A117" s="40" t="s">
        <v>1455</v>
      </c>
      <c r="B117" s="41">
        <v>5350999</v>
      </c>
    </row>
    <row r="118" spans="1:2">
      <c r="A118" s="35" t="s">
        <v>1456</v>
      </c>
      <c r="B118" s="36">
        <v>1693200</v>
      </c>
    </row>
    <row r="119" spans="1:2">
      <c r="A119" s="35" t="s">
        <v>1457</v>
      </c>
      <c r="B119" s="36">
        <v>154270</v>
      </c>
    </row>
    <row r="120" spans="1:2" s="37" customFormat="1">
      <c r="A120" s="35" t="s">
        <v>1458</v>
      </c>
      <c r="B120" s="36">
        <v>322110</v>
      </c>
    </row>
    <row r="121" spans="1:2">
      <c r="A121" s="35" t="s">
        <v>1459</v>
      </c>
      <c r="B121" s="36">
        <v>25710</v>
      </c>
    </row>
    <row r="122" spans="1:2">
      <c r="A122" s="35" t="s">
        <v>1460</v>
      </c>
      <c r="B122" s="36">
        <v>73850</v>
      </c>
    </row>
    <row r="123" spans="1:2">
      <c r="A123" s="35" t="s">
        <v>1461</v>
      </c>
      <c r="B123" s="36">
        <v>23961</v>
      </c>
    </row>
    <row r="124" spans="1:2" s="37" customFormat="1">
      <c r="A124" s="35" t="s">
        <v>1462</v>
      </c>
      <c r="B124" s="36">
        <v>88100</v>
      </c>
    </row>
    <row r="125" spans="1:2">
      <c r="A125" s="35" t="s">
        <v>1463</v>
      </c>
      <c r="B125" s="36">
        <v>86400</v>
      </c>
    </row>
    <row r="126" spans="1:2">
      <c r="A126" s="35" t="s">
        <v>1464</v>
      </c>
      <c r="B126" s="36">
        <v>105330</v>
      </c>
    </row>
    <row r="127" spans="1:2" s="37" customFormat="1">
      <c r="A127" s="35" t="s">
        <v>1465</v>
      </c>
      <c r="B127" s="36">
        <v>29775</v>
      </c>
    </row>
    <row r="128" spans="1:2">
      <c r="A128" s="35" t="s">
        <v>1466</v>
      </c>
      <c r="B128" s="36">
        <v>59460</v>
      </c>
    </row>
    <row r="129" spans="1:2">
      <c r="A129" s="35" t="s">
        <v>1467</v>
      </c>
      <c r="B129" s="36">
        <v>1413660</v>
      </c>
    </row>
    <row r="130" spans="1:2">
      <c r="A130" s="35" t="s">
        <v>1468</v>
      </c>
      <c r="B130" s="36">
        <v>25750</v>
      </c>
    </row>
    <row r="131" spans="1:2" s="37" customFormat="1">
      <c r="A131" s="35" t="s">
        <v>1469</v>
      </c>
      <c r="B131" s="36">
        <v>84444</v>
      </c>
    </row>
    <row r="132" spans="1:2">
      <c r="A132" s="35" t="s">
        <v>1470</v>
      </c>
      <c r="B132" s="36">
        <v>237820</v>
      </c>
    </row>
    <row r="133" spans="1:2" s="37" customFormat="1">
      <c r="A133" s="35" t="s">
        <v>1471</v>
      </c>
      <c r="B133" s="36">
        <v>19950</v>
      </c>
    </row>
    <row r="134" spans="1:2">
      <c r="A134" s="35" t="s">
        <v>1472</v>
      </c>
      <c r="B134" s="36">
        <v>60834</v>
      </c>
    </row>
    <row r="135" spans="1:2" s="37" customFormat="1">
      <c r="A135" s="35" t="s">
        <v>1473</v>
      </c>
      <c r="B135" s="36">
        <v>64775</v>
      </c>
    </row>
    <row r="136" spans="1:2">
      <c r="A136" s="35" t="s">
        <v>1474</v>
      </c>
      <c r="B136" s="36">
        <v>27875</v>
      </c>
    </row>
    <row r="137" spans="1:2">
      <c r="A137" s="35" t="s">
        <v>1475</v>
      </c>
      <c r="B137" s="36">
        <v>51000</v>
      </c>
    </row>
    <row r="138" spans="1:2" s="37" customFormat="1">
      <c r="A138" s="35" t="s">
        <v>1476</v>
      </c>
      <c r="B138" s="36">
        <v>70885</v>
      </c>
    </row>
    <row r="139" spans="1:2">
      <c r="A139" s="35" t="s">
        <v>1477</v>
      </c>
      <c r="B139" s="36">
        <v>499840</v>
      </c>
    </row>
    <row r="140" spans="1:2" s="37" customFormat="1">
      <c r="A140" s="35" t="s">
        <v>1478</v>
      </c>
      <c r="B140" s="36">
        <v>132000</v>
      </c>
    </row>
    <row r="141" spans="1:2">
      <c r="A141" s="40" t="s">
        <v>3</v>
      </c>
      <c r="B141" s="41">
        <v>6000000</v>
      </c>
    </row>
    <row r="142" spans="1:2">
      <c r="A142" s="35" t="s">
        <v>1479</v>
      </c>
      <c r="B142" s="36">
        <v>6000000</v>
      </c>
    </row>
    <row r="143" spans="1:2" s="37" customFormat="1">
      <c r="A143" s="40" t="s">
        <v>678</v>
      </c>
      <c r="B143" s="41">
        <v>1524439</v>
      </c>
    </row>
    <row r="144" spans="1:2">
      <c r="A144" s="35" t="s">
        <v>1480</v>
      </c>
      <c r="B144" s="36">
        <v>1524439</v>
      </c>
    </row>
    <row r="145" spans="1:2" s="37" customFormat="1">
      <c r="A145" s="40" t="s">
        <v>1481</v>
      </c>
      <c r="B145" s="41">
        <v>2300000</v>
      </c>
    </row>
    <row r="146" spans="1:2">
      <c r="A146" s="35" t="s">
        <v>1482</v>
      </c>
      <c r="B146" s="36">
        <v>2300000</v>
      </c>
    </row>
    <row r="147" spans="1:2">
      <c r="A147" s="40" t="s">
        <v>1483</v>
      </c>
      <c r="B147" s="41">
        <v>13092999</v>
      </c>
    </row>
    <row r="148" spans="1:2">
      <c r="A148" s="35" t="s">
        <v>1484</v>
      </c>
      <c r="B148" s="36">
        <v>1299999</v>
      </c>
    </row>
    <row r="149" spans="1:2">
      <c r="A149" s="35" t="s">
        <v>1485</v>
      </c>
      <c r="B149" s="36">
        <v>1998000</v>
      </c>
    </row>
    <row r="150" spans="1:2" s="37" customFormat="1">
      <c r="A150" s="35" t="s">
        <v>1486</v>
      </c>
      <c r="B150" s="36">
        <v>1300000</v>
      </c>
    </row>
    <row r="151" spans="1:2">
      <c r="A151" s="35" t="s">
        <v>1487</v>
      </c>
      <c r="B151" s="36">
        <v>8495000</v>
      </c>
    </row>
    <row r="152" spans="1:2">
      <c r="A152" s="40" t="s">
        <v>1488</v>
      </c>
      <c r="B152" s="41">
        <v>5972000</v>
      </c>
    </row>
    <row r="153" spans="1:2">
      <c r="A153" s="35" t="s">
        <v>1489</v>
      </c>
      <c r="B153" s="36">
        <v>5972000</v>
      </c>
    </row>
    <row r="154" spans="1:2">
      <c r="A154" s="40" t="s">
        <v>1490</v>
      </c>
      <c r="B154" s="41">
        <v>430000</v>
      </c>
    </row>
    <row r="155" spans="1:2">
      <c r="A155" s="35" t="s">
        <v>1491</v>
      </c>
      <c r="B155" s="36">
        <v>430000</v>
      </c>
    </row>
    <row r="156" spans="1:2">
      <c r="A156" s="40" t="s">
        <v>1492</v>
      </c>
      <c r="B156" s="41">
        <v>35052000</v>
      </c>
    </row>
    <row r="157" spans="1:2" s="37" customFormat="1">
      <c r="A157" s="35" t="s">
        <v>1493</v>
      </c>
      <c r="B157" s="36">
        <v>35052000</v>
      </c>
    </row>
    <row r="158" spans="1:2">
      <c r="A158" s="40" t="s">
        <v>139</v>
      </c>
      <c r="B158" s="41">
        <v>10908300</v>
      </c>
    </row>
    <row r="159" spans="1:2" s="37" customFormat="1">
      <c r="A159" s="35" t="s">
        <v>1494</v>
      </c>
      <c r="B159" s="36">
        <v>1172400</v>
      </c>
    </row>
    <row r="160" spans="1:2">
      <c r="A160" s="35" t="s">
        <v>1495</v>
      </c>
      <c r="B160" s="36">
        <v>5865000</v>
      </c>
    </row>
    <row r="161" spans="1:2" s="37" customFormat="1">
      <c r="A161" s="35" t="s">
        <v>1496</v>
      </c>
      <c r="B161" s="36">
        <v>3870900</v>
      </c>
    </row>
    <row r="162" spans="1:2">
      <c r="A162" s="40" t="s">
        <v>1497</v>
      </c>
      <c r="B162" s="41">
        <v>190630</v>
      </c>
    </row>
    <row r="163" spans="1:2" s="37" customFormat="1">
      <c r="A163" s="35" t="s">
        <v>1498</v>
      </c>
      <c r="B163" s="36">
        <v>21840</v>
      </c>
    </row>
    <row r="164" spans="1:2">
      <c r="A164" s="35" t="s">
        <v>1499</v>
      </c>
      <c r="B164" s="36">
        <v>6400</v>
      </c>
    </row>
    <row r="165" spans="1:2" s="37" customFormat="1">
      <c r="A165" s="35" t="s">
        <v>1500</v>
      </c>
      <c r="B165" s="36">
        <v>13230</v>
      </c>
    </row>
    <row r="166" spans="1:2">
      <c r="A166" s="35" t="s">
        <v>1501</v>
      </c>
      <c r="B166" s="36">
        <v>81640</v>
      </c>
    </row>
    <row r="167" spans="1:2" s="37" customFormat="1">
      <c r="A167" s="35" t="s">
        <v>1502</v>
      </c>
      <c r="B167" s="36">
        <v>55000</v>
      </c>
    </row>
    <row r="168" spans="1:2">
      <c r="A168" s="35" t="s">
        <v>1503</v>
      </c>
      <c r="B168" s="36">
        <v>12520</v>
      </c>
    </row>
    <row r="169" spans="1:2" s="37" customFormat="1">
      <c r="A169" s="40" t="s">
        <v>375</v>
      </c>
      <c r="B169" s="41">
        <v>13110000</v>
      </c>
    </row>
    <row r="170" spans="1:2">
      <c r="A170" s="35" t="s">
        <v>1504</v>
      </c>
      <c r="B170" s="36">
        <v>13110000</v>
      </c>
    </row>
    <row r="171" spans="1:2" s="37" customFormat="1">
      <c r="A171" s="40" t="s">
        <v>1505</v>
      </c>
      <c r="B171" s="41">
        <v>13066000</v>
      </c>
    </row>
    <row r="172" spans="1:2">
      <c r="A172" s="35" t="s">
        <v>1506</v>
      </c>
      <c r="B172" s="36">
        <v>13066000</v>
      </c>
    </row>
    <row r="173" spans="1:2">
      <c r="A173" s="40" t="s">
        <v>1507</v>
      </c>
      <c r="B173" s="41">
        <v>37334000</v>
      </c>
    </row>
    <row r="174" spans="1:2">
      <c r="A174" s="35" t="s">
        <v>1508</v>
      </c>
      <c r="B174" s="36">
        <v>37334000</v>
      </c>
    </row>
    <row r="175" spans="1:2">
      <c r="A175" s="40" t="s">
        <v>253</v>
      </c>
      <c r="B175" s="41">
        <v>48000000</v>
      </c>
    </row>
    <row r="176" spans="1:2">
      <c r="A176" s="35" t="s">
        <v>1509</v>
      </c>
      <c r="B176" s="36">
        <v>12000000</v>
      </c>
    </row>
    <row r="177" spans="1:2" s="37" customFormat="1">
      <c r="A177" s="35" t="s">
        <v>1510</v>
      </c>
      <c r="B177" s="36">
        <v>36000000</v>
      </c>
    </row>
    <row r="178" spans="1:2" s="37" customFormat="1">
      <c r="A178" s="40" t="s">
        <v>1511</v>
      </c>
      <c r="B178" s="41">
        <v>7265500</v>
      </c>
    </row>
    <row r="179" spans="1:2">
      <c r="A179" s="38" t="s">
        <v>1512</v>
      </c>
      <c r="B179" s="39">
        <v>560000</v>
      </c>
    </row>
    <row r="180" spans="1:2">
      <c r="A180" s="38" t="s">
        <v>1513</v>
      </c>
      <c r="B180" s="39">
        <v>600000</v>
      </c>
    </row>
    <row r="181" spans="1:2">
      <c r="A181" s="38" t="s">
        <v>1514</v>
      </c>
      <c r="B181" s="39">
        <v>1250000</v>
      </c>
    </row>
    <row r="182" spans="1:2">
      <c r="A182" s="38" t="s">
        <v>1515</v>
      </c>
      <c r="B182" s="39">
        <v>200000</v>
      </c>
    </row>
    <row r="183" spans="1:2">
      <c r="A183" s="38" t="s">
        <v>1516</v>
      </c>
      <c r="B183" s="39">
        <v>385000</v>
      </c>
    </row>
    <row r="184" spans="1:2">
      <c r="A184" s="38" t="s">
        <v>1517</v>
      </c>
      <c r="B184" s="39">
        <v>975000</v>
      </c>
    </row>
    <row r="185" spans="1:2">
      <c r="A185" s="38" t="s">
        <v>1518</v>
      </c>
      <c r="B185" s="39">
        <v>65000</v>
      </c>
    </row>
    <row r="186" spans="1:2">
      <c r="A186" s="38" t="s">
        <v>1519</v>
      </c>
      <c r="B186" s="39">
        <v>200000</v>
      </c>
    </row>
    <row r="187" spans="1:2">
      <c r="A187" s="38" t="s">
        <v>1520</v>
      </c>
      <c r="B187" s="39">
        <v>558000</v>
      </c>
    </row>
    <row r="188" spans="1:2">
      <c r="A188" s="38" t="s">
        <v>1521</v>
      </c>
      <c r="B188" s="39">
        <v>652500</v>
      </c>
    </row>
    <row r="189" spans="1:2">
      <c r="A189" s="38" t="s">
        <v>1522</v>
      </c>
      <c r="B189" s="39">
        <v>1000000</v>
      </c>
    </row>
    <row r="190" spans="1:2">
      <c r="A190" s="38" t="s">
        <v>1523</v>
      </c>
      <c r="B190" s="39">
        <v>820000</v>
      </c>
    </row>
    <row r="191" spans="1:2">
      <c r="A191" s="94" t="s">
        <v>625</v>
      </c>
      <c r="B191" s="95">
        <v>8941200</v>
      </c>
    </row>
    <row r="192" spans="1:2">
      <c r="A192" s="38" t="s">
        <v>1524</v>
      </c>
      <c r="B192" s="39">
        <v>8941200</v>
      </c>
    </row>
    <row r="193" spans="1:2">
      <c r="A193" s="94" t="s">
        <v>254</v>
      </c>
      <c r="B193" s="95">
        <v>3115350</v>
      </c>
    </row>
    <row r="194" spans="1:2">
      <c r="A194" s="38" t="s">
        <v>1525</v>
      </c>
      <c r="B194" s="39">
        <v>1207500</v>
      </c>
    </row>
    <row r="195" spans="1:2">
      <c r="A195" s="38" t="s">
        <v>1526</v>
      </c>
      <c r="B195" s="39">
        <v>527850</v>
      </c>
    </row>
    <row r="196" spans="1:2">
      <c r="A196" s="38" t="s">
        <v>1527</v>
      </c>
      <c r="B196" s="39">
        <v>1380000</v>
      </c>
    </row>
    <row r="197" spans="1:2">
      <c r="A197" s="94" t="s">
        <v>255</v>
      </c>
      <c r="B197" s="95">
        <v>21066000</v>
      </c>
    </row>
    <row r="198" spans="1:2">
      <c r="A198" s="94" t="s">
        <v>1528</v>
      </c>
      <c r="B198" s="95">
        <v>21066000</v>
      </c>
    </row>
    <row r="199" spans="1:2">
      <c r="A199" s="94" t="s">
        <v>1529</v>
      </c>
      <c r="B199" s="95">
        <v>4550000</v>
      </c>
    </row>
    <row r="200" spans="1:2">
      <c r="A200" s="38" t="s">
        <v>1530</v>
      </c>
      <c r="B200" s="39">
        <v>550000</v>
      </c>
    </row>
    <row r="201" spans="1:2">
      <c r="A201" s="38" t="s">
        <v>1531</v>
      </c>
      <c r="B201" s="39">
        <v>1150000</v>
      </c>
    </row>
    <row r="202" spans="1:2">
      <c r="A202" s="38" t="s">
        <v>1532</v>
      </c>
      <c r="B202" s="39">
        <v>930000</v>
      </c>
    </row>
    <row r="203" spans="1:2">
      <c r="A203" s="38" t="s">
        <v>1533</v>
      </c>
      <c r="B203" s="39">
        <v>1920000</v>
      </c>
    </row>
    <row r="204" spans="1:2">
      <c r="A204" s="94" t="s">
        <v>1534</v>
      </c>
      <c r="B204" s="95">
        <v>422500</v>
      </c>
    </row>
    <row r="205" spans="1:2">
      <c r="A205" s="38" t="s">
        <v>1535</v>
      </c>
      <c r="B205" s="39">
        <v>80000</v>
      </c>
    </row>
    <row r="206" spans="1:2">
      <c r="A206" s="38" t="s">
        <v>1536</v>
      </c>
      <c r="B206" s="39">
        <v>342500</v>
      </c>
    </row>
    <row r="207" spans="1:2">
      <c r="A207" s="94" t="s">
        <v>376</v>
      </c>
      <c r="B207" s="95">
        <v>8280000</v>
      </c>
    </row>
    <row r="208" spans="1:2">
      <c r="A208" s="38" t="s">
        <v>1537</v>
      </c>
      <c r="B208" s="39">
        <v>8280000</v>
      </c>
    </row>
    <row r="209" spans="1:2">
      <c r="A209" s="94" t="s">
        <v>1538</v>
      </c>
      <c r="B209" s="95">
        <v>15736200</v>
      </c>
    </row>
    <row r="210" spans="1:2">
      <c r="A210" s="38" t="s">
        <v>1539</v>
      </c>
      <c r="B210" s="39">
        <v>562500</v>
      </c>
    </row>
    <row r="211" spans="1:2">
      <c r="A211" s="38" t="s">
        <v>1540</v>
      </c>
      <c r="B211" s="39">
        <v>1675000</v>
      </c>
    </row>
    <row r="212" spans="1:2">
      <c r="A212" s="38" t="s">
        <v>1541</v>
      </c>
      <c r="B212" s="39">
        <v>630000</v>
      </c>
    </row>
    <row r="213" spans="1:2">
      <c r="A213" s="38" t="s">
        <v>1542</v>
      </c>
      <c r="B213" s="39">
        <v>625000</v>
      </c>
    </row>
    <row r="214" spans="1:2">
      <c r="A214" s="38" t="s">
        <v>1543</v>
      </c>
      <c r="B214" s="39">
        <v>312500</v>
      </c>
    </row>
    <row r="215" spans="1:2">
      <c r="A215" s="38" t="s">
        <v>1544</v>
      </c>
      <c r="B215" s="39">
        <v>210000</v>
      </c>
    </row>
    <row r="216" spans="1:2">
      <c r="A216" s="38" t="s">
        <v>1545</v>
      </c>
      <c r="B216" s="39">
        <v>1400000</v>
      </c>
    </row>
    <row r="217" spans="1:2">
      <c r="A217" s="38" t="s">
        <v>1546</v>
      </c>
      <c r="B217" s="39">
        <v>1100000</v>
      </c>
    </row>
    <row r="218" spans="1:2">
      <c r="A218" s="38" t="s">
        <v>1547</v>
      </c>
      <c r="B218" s="39">
        <v>1430000</v>
      </c>
    </row>
    <row r="219" spans="1:2">
      <c r="A219" s="38" t="s">
        <v>1548</v>
      </c>
      <c r="B219" s="39">
        <v>5625000</v>
      </c>
    </row>
    <row r="220" spans="1:2">
      <c r="A220" s="38" t="s">
        <v>1549</v>
      </c>
      <c r="B220" s="39">
        <v>1260000</v>
      </c>
    </row>
    <row r="221" spans="1:2">
      <c r="A221" s="38" t="s">
        <v>1550</v>
      </c>
      <c r="B221" s="39">
        <v>33500</v>
      </c>
    </row>
    <row r="222" spans="1:2">
      <c r="A222" s="38" t="s">
        <v>1551</v>
      </c>
      <c r="B222" s="39">
        <v>29000</v>
      </c>
    </row>
    <row r="223" spans="1:2">
      <c r="A223" s="38" t="s">
        <v>1552</v>
      </c>
      <c r="B223" s="39">
        <v>87000</v>
      </c>
    </row>
    <row r="224" spans="1:2">
      <c r="A224" s="38" t="s">
        <v>1553</v>
      </c>
      <c r="B224" s="39">
        <v>110000</v>
      </c>
    </row>
    <row r="225" spans="1:2">
      <c r="A225" s="38" t="s">
        <v>1554</v>
      </c>
      <c r="B225" s="39">
        <v>300000</v>
      </c>
    </row>
    <row r="226" spans="1:2">
      <c r="A226" s="38" t="s">
        <v>1555</v>
      </c>
      <c r="B226" s="39">
        <v>190000</v>
      </c>
    </row>
    <row r="227" spans="1:2">
      <c r="A227" s="38" t="s">
        <v>1556</v>
      </c>
      <c r="B227" s="39">
        <v>45700</v>
      </c>
    </row>
    <row r="228" spans="1:2">
      <c r="A228" s="38" t="s">
        <v>1557</v>
      </c>
      <c r="B228" s="39">
        <v>46000</v>
      </c>
    </row>
    <row r="229" spans="1:2">
      <c r="A229" s="38" t="s">
        <v>1558</v>
      </c>
      <c r="B229" s="39">
        <v>34000</v>
      </c>
    </row>
    <row r="230" spans="1:2">
      <c r="A230" s="38" t="s">
        <v>1559</v>
      </c>
      <c r="B230" s="39">
        <v>31000</v>
      </c>
    </row>
    <row r="231" spans="1:2">
      <c r="A231" s="94" t="s">
        <v>256</v>
      </c>
      <c r="B231" s="95">
        <v>65609946</v>
      </c>
    </row>
    <row r="232" spans="1:2">
      <c r="A232" s="38" t="s">
        <v>1560</v>
      </c>
      <c r="B232" s="39">
        <v>65609946</v>
      </c>
    </row>
    <row r="233" spans="1:2">
      <c r="A233" s="94" t="s">
        <v>1561</v>
      </c>
      <c r="B233" s="95">
        <v>1006000</v>
      </c>
    </row>
    <row r="234" spans="1:2">
      <c r="A234" s="38" t="s">
        <v>1562</v>
      </c>
      <c r="B234" s="39">
        <v>1006000</v>
      </c>
    </row>
    <row r="235" spans="1:2">
      <c r="A235" s="94" t="s">
        <v>377</v>
      </c>
      <c r="B235" s="95">
        <v>831220</v>
      </c>
    </row>
    <row r="236" spans="1:2">
      <c r="A236" s="38" t="s">
        <v>1563</v>
      </c>
      <c r="B236" s="39">
        <v>81880</v>
      </c>
    </row>
    <row r="237" spans="1:2">
      <c r="A237" s="38" t="s">
        <v>1564</v>
      </c>
      <c r="B237" s="39">
        <v>356040</v>
      </c>
    </row>
    <row r="238" spans="1:2">
      <c r="A238" s="38" t="s">
        <v>1565</v>
      </c>
      <c r="B238" s="39">
        <v>73600</v>
      </c>
    </row>
    <row r="239" spans="1:2">
      <c r="A239" s="38" t="s">
        <v>1566</v>
      </c>
      <c r="B239" s="39">
        <v>319700</v>
      </c>
    </row>
    <row r="240" spans="1:2">
      <c r="A240" s="94" t="s">
        <v>4</v>
      </c>
      <c r="B240" s="95">
        <v>628636117.88999999</v>
      </c>
    </row>
    <row r="241" spans="1:2">
      <c r="A241" s="38" t="s">
        <v>1567</v>
      </c>
      <c r="B241" s="39">
        <v>470837876.69</v>
      </c>
    </row>
    <row r="242" spans="1:2">
      <c r="A242" s="38" t="s">
        <v>1568</v>
      </c>
      <c r="B242" s="39">
        <v>157798241.19999999</v>
      </c>
    </row>
    <row r="243" spans="1:2">
      <c r="A243" s="94" t="s">
        <v>378</v>
      </c>
      <c r="B243" s="95">
        <v>1847960000</v>
      </c>
    </row>
    <row r="244" spans="1:2">
      <c r="A244" s="38" t="s">
        <v>1569</v>
      </c>
      <c r="B244" s="117">
        <v>1847960000</v>
      </c>
    </row>
    <row r="245" spans="1:2">
      <c r="A245" s="94" t="s">
        <v>626</v>
      </c>
      <c r="B245" s="95">
        <v>827200</v>
      </c>
    </row>
    <row r="246" spans="1:2">
      <c r="A246" s="38" t="s">
        <v>1570</v>
      </c>
      <c r="B246" s="39">
        <v>24000</v>
      </c>
    </row>
    <row r="247" spans="1:2">
      <c r="A247" s="38" t="s">
        <v>1571</v>
      </c>
      <c r="B247" s="39">
        <v>122000</v>
      </c>
    </row>
    <row r="248" spans="1:2">
      <c r="A248" s="38" t="s">
        <v>1572</v>
      </c>
      <c r="B248" s="39">
        <v>32500</v>
      </c>
    </row>
    <row r="249" spans="1:2">
      <c r="A249" s="38" t="s">
        <v>1573</v>
      </c>
      <c r="B249" s="39">
        <v>600000</v>
      </c>
    </row>
    <row r="250" spans="1:2">
      <c r="A250" s="38" t="s">
        <v>1574</v>
      </c>
      <c r="B250" s="39">
        <v>18900</v>
      </c>
    </row>
    <row r="251" spans="1:2">
      <c r="A251" s="38" t="s">
        <v>1575</v>
      </c>
      <c r="B251" s="39">
        <v>25000</v>
      </c>
    </row>
    <row r="252" spans="1:2">
      <c r="A252" s="38" t="s">
        <v>1576</v>
      </c>
      <c r="B252" s="39">
        <v>4800</v>
      </c>
    </row>
    <row r="253" spans="1:2">
      <c r="A253" s="94" t="s">
        <v>155</v>
      </c>
      <c r="B253" s="95">
        <v>86250</v>
      </c>
    </row>
    <row r="254" spans="1:2">
      <c r="A254" s="38" t="s">
        <v>1577</v>
      </c>
      <c r="B254" s="39">
        <v>86250</v>
      </c>
    </row>
    <row r="255" spans="1:2">
      <c r="A255" s="94" t="s">
        <v>1578</v>
      </c>
      <c r="B255" s="95">
        <v>39930000</v>
      </c>
    </row>
    <row r="256" spans="1:2">
      <c r="A256" s="38" t="s">
        <v>1579</v>
      </c>
      <c r="B256" s="39">
        <v>39930000</v>
      </c>
    </row>
    <row r="257" spans="1:2">
      <c r="A257" s="94" t="s">
        <v>1580</v>
      </c>
      <c r="B257" s="95">
        <v>111993325</v>
      </c>
    </row>
    <row r="258" spans="1:2">
      <c r="A258" s="38" t="s">
        <v>1581</v>
      </c>
      <c r="B258" s="39">
        <v>110380450</v>
      </c>
    </row>
    <row r="259" spans="1:2">
      <c r="A259" s="38" t="s">
        <v>1582</v>
      </c>
      <c r="B259" s="39">
        <v>1612875</v>
      </c>
    </row>
    <row r="260" spans="1:2">
      <c r="A260" s="94" t="s">
        <v>1583</v>
      </c>
      <c r="B260" s="95">
        <v>2339100</v>
      </c>
    </row>
    <row r="261" spans="1:2">
      <c r="A261" s="38" t="s">
        <v>1584</v>
      </c>
      <c r="B261" s="39">
        <v>2339100</v>
      </c>
    </row>
    <row r="262" spans="1:2">
      <c r="A262" s="94" t="s">
        <v>179</v>
      </c>
      <c r="B262" s="95">
        <v>2085594</v>
      </c>
    </row>
    <row r="263" spans="1:2">
      <c r="A263" s="38" t="s">
        <v>1585</v>
      </c>
      <c r="B263" s="39">
        <v>1287678</v>
      </c>
    </row>
    <row r="264" spans="1:2">
      <c r="A264" s="38" t="s">
        <v>1586</v>
      </c>
      <c r="B264" s="39">
        <v>797916</v>
      </c>
    </row>
    <row r="265" spans="1:2">
      <c r="A265" s="94" t="s">
        <v>180</v>
      </c>
      <c r="B265" s="95">
        <v>12506250</v>
      </c>
    </row>
    <row r="266" spans="1:2">
      <c r="A266" s="38" t="s">
        <v>1587</v>
      </c>
      <c r="B266" s="39">
        <v>12506250</v>
      </c>
    </row>
    <row r="267" spans="1:2">
      <c r="A267" s="94" t="s">
        <v>1588</v>
      </c>
      <c r="B267" s="95">
        <v>1063750</v>
      </c>
    </row>
    <row r="268" spans="1:2">
      <c r="A268" s="38" t="s">
        <v>1589</v>
      </c>
      <c r="B268" s="39">
        <v>1063750</v>
      </c>
    </row>
    <row r="269" spans="1:2">
      <c r="A269" s="94" t="s">
        <v>1590</v>
      </c>
      <c r="B269" s="95">
        <v>105273480</v>
      </c>
    </row>
    <row r="270" spans="1:2">
      <c r="A270" s="38" t="s">
        <v>1591</v>
      </c>
      <c r="B270" s="39">
        <v>105273480</v>
      </c>
    </row>
    <row r="271" spans="1:2">
      <c r="A271" s="94" t="s">
        <v>1592</v>
      </c>
      <c r="B271" s="95">
        <v>830000</v>
      </c>
    </row>
    <row r="272" spans="1:2">
      <c r="A272" s="38" t="s">
        <v>1593</v>
      </c>
      <c r="B272" s="39">
        <v>830000</v>
      </c>
    </row>
    <row r="273" spans="1:2">
      <c r="A273" s="118" t="s">
        <v>14</v>
      </c>
      <c r="B273" s="259">
        <f>SUM(B6:B272)/2</f>
        <v>24906008478.550003</v>
      </c>
    </row>
  </sheetData>
  <autoFilter ref="A5:B273"/>
  <pageMargins left="0.70866141732283472" right="0.19" top="0.35433070866141736" bottom="0.47244094488188981" header="0.31496062992125984" footer="0.24"/>
  <pageSetup paperSize="9" orientation="portrait" verticalDpi="0" r:id="rId1"/>
  <headerFooter>
    <oddFooter>&amp;CСтраница &amp;С&amp;P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M120"/>
  <sheetViews>
    <sheetView view="pageBreakPreview" zoomScaleSheetLayoutView="100" workbookViewId="0">
      <pane ySplit="4" topLeftCell="A104" activePane="bottomLeft" state="frozen"/>
      <selection pane="bottomLeft" activeCell="F135" sqref="F135"/>
    </sheetView>
  </sheetViews>
  <sheetFormatPr defaultRowHeight="15"/>
  <cols>
    <col min="1" max="1" width="5.28515625" style="67" customWidth="1"/>
    <col min="2" max="2" width="10.28515625" style="67" customWidth="1"/>
    <col min="3" max="3" width="16.28515625" style="67" bestFit="1" customWidth="1"/>
    <col min="4" max="4" width="15.5703125" style="67" customWidth="1"/>
    <col min="5" max="5" width="33.5703125" style="76" customWidth="1"/>
    <col min="6" max="6" width="23.28515625" style="68" customWidth="1"/>
    <col min="7" max="7" width="14.7109375" style="67" customWidth="1"/>
    <col min="8" max="8" width="16.85546875" style="67" customWidth="1"/>
    <col min="9" max="9" width="15.42578125" style="67" customWidth="1"/>
    <col min="10" max="10" width="18" style="67" customWidth="1"/>
    <col min="11" max="11" width="9.140625" style="67"/>
    <col min="12" max="12" width="14.5703125" style="67" customWidth="1"/>
    <col min="13" max="13" width="13.42578125" style="67" customWidth="1"/>
    <col min="14" max="16384" width="9.140625" style="67"/>
  </cols>
  <sheetData>
    <row r="1" spans="1:13">
      <c r="G1" s="67" t="s">
        <v>199</v>
      </c>
    </row>
    <row r="2" spans="1:13">
      <c r="A2" s="252" t="s">
        <v>101</v>
      </c>
      <c r="B2" s="252"/>
      <c r="C2" s="252"/>
      <c r="D2" s="252"/>
      <c r="E2" s="252"/>
      <c r="F2" s="252"/>
      <c r="G2" s="252"/>
    </row>
    <row r="3" spans="1:13">
      <c r="A3" s="252" t="s">
        <v>1211</v>
      </c>
      <c r="B3" s="252"/>
      <c r="C3" s="252"/>
      <c r="D3" s="252"/>
      <c r="E3" s="252"/>
      <c r="F3" s="252"/>
      <c r="G3" s="252"/>
    </row>
    <row r="4" spans="1:13">
      <c r="G4" s="93"/>
    </row>
    <row r="5" spans="1:13" ht="15" customHeight="1">
      <c r="A5" s="210"/>
      <c r="B5" s="211" t="s">
        <v>789</v>
      </c>
      <c r="C5" s="211" t="s">
        <v>790</v>
      </c>
      <c r="D5" s="211" t="s">
        <v>791</v>
      </c>
      <c r="E5" s="212" t="s">
        <v>792</v>
      </c>
      <c r="F5" s="212" t="s">
        <v>793</v>
      </c>
      <c r="G5" s="211" t="s">
        <v>794</v>
      </c>
      <c r="H5" s="213" t="s">
        <v>795</v>
      </c>
      <c r="I5" s="211" t="s">
        <v>796</v>
      </c>
      <c r="J5" s="211" t="s">
        <v>797</v>
      </c>
      <c r="K5" s="211" t="s">
        <v>798</v>
      </c>
      <c r="L5" s="211" t="s">
        <v>799</v>
      </c>
      <c r="M5" s="211" t="s">
        <v>800</v>
      </c>
    </row>
    <row r="6" spans="1:13">
      <c r="A6" s="204" t="s">
        <v>801</v>
      </c>
      <c r="B6" s="204" t="s">
        <v>802</v>
      </c>
      <c r="C6" s="204" t="s">
        <v>803</v>
      </c>
      <c r="D6" s="204" t="s">
        <v>804</v>
      </c>
      <c r="E6" s="205">
        <v>1300000</v>
      </c>
      <c r="F6" s="206" t="s">
        <v>805</v>
      </c>
      <c r="G6" s="204" t="s">
        <v>806</v>
      </c>
      <c r="H6" s="207">
        <v>11000</v>
      </c>
      <c r="I6" s="208" t="s">
        <v>677</v>
      </c>
      <c r="J6" s="208" t="s">
        <v>807</v>
      </c>
      <c r="K6" s="208" t="s">
        <v>808</v>
      </c>
      <c r="L6" s="262">
        <v>130000</v>
      </c>
      <c r="M6" s="262">
        <v>1100</v>
      </c>
    </row>
    <row r="7" spans="1:13" ht="15" customHeight="1">
      <c r="A7" s="204" t="s">
        <v>810</v>
      </c>
      <c r="B7" s="204" t="s">
        <v>811</v>
      </c>
      <c r="C7" s="204" t="s">
        <v>803</v>
      </c>
      <c r="D7" s="204" t="s">
        <v>812</v>
      </c>
      <c r="E7" s="205">
        <v>10190000</v>
      </c>
      <c r="F7" s="206" t="s">
        <v>813</v>
      </c>
      <c r="G7" s="204" t="s">
        <v>814</v>
      </c>
      <c r="H7" s="207">
        <v>8941200</v>
      </c>
      <c r="I7" s="208" t="s">
        <v>815</v>
      </c>
      <c r="J7" s="208" t="s">
        <v>816</v>
      </c>
      <c r="K7" s="208" t="s">
        <v>817</v>
      </c>
      <c r="L7" s="262">
        <v>50950</v>
      </c>
      <c r="M7" s="262">
        <v>44706</v>
      </c>
    </row>
    <row r="8" spans="1:13">
      <c r="A8" s="204" t="s">
        <v>818</v>
      </c>
      <c r="B8" s="204" t="s">
        <v>819</v>
      </c>
      <c r="C8" s="204" t="s">
        <v>803</v>
      </c>
      <c r="D8" s="204" t="s">
        <v>812</v>
      </c>
      <c r="E8" s="205">
        <v>1300000</v>
      </c>
      <c r="F8" s="206" t="s">
        <v>805</v>
      </c>
      <c r="G8" s="204" t="s">
        <v>806</v>
      </c>
      <c r="H8" s="207">
        <v>1250000</v>
      </c>
      <c r="I8" s="208" t="s">
        <v>820</v>
      </c>
      <c r="J8" s="208" t="s">
        <v>821</v>
      </c>
      <c r="K8" s="208" t="s">
        <v>822</v>
      </c>
      <c r="L8" s="262">
        <v>1300</v>
      </c>
      <c r="M8" s="262">
        <v>1250</v>
      </c>
    </row>
    <row r="9" spans="1:13" ht="15" customHeight="1">
      <c r="A9" s="204" t="s">
        <v>823</v>
      </c>
      <c r="B9" s="204" t="s">
        <v>824</v>
      </c>
      <c r="C9" s="204" t="s">
        <v>803</v>
      </c>
      <c r="D9" s="204" t="s">
        <v>812</v>
      </c>
      <c r="E9" s="205">
        <v>39930000</v>
      </c>
      <c r="F9" s="206" t="s">
        <v>825</v>
      </c>
      <c r="G9" s="204" t="s">
        <v>826</v>
      </c>
      <c r="H9" s="207">
        <v>39930000</v>
      </c>
      <c r="I9" s="208" t="s">
        <v>827</v>
      </c>
      <c r="J9" s="208" t="s">
        <v>828</v>
      </c>
      <c r="K9" s="208" t="s">
        <v>817</v>
      </c>
      <c r="L9" s="262">
        <v>121000</v>
      </c>
      <c r="M9" s="262">
        <v>121000</v>
      </c>
    </row>
    <row r="10" spans="1:13">
      <c r="A10" s="204" t="s">
        <v>829</v>
      </c>
      <c r="B10" s="204" t="s">
        <v>830</v>
      </c>
      <c r="C10" s="204" t="s">
        <v>803</v>
      </c>
      <c r="D10" s="204" t="s">
        <v>812</v>
      </c>
      <c r="E10" s="205">
        <v>660000</v>
      </c>
      <c r="F10" s="206" t="s">
        <v>805</v>
      </c>
      <c r="G10" s="204" t="s">
        <v>806</v>
      </c>
      <c r="H10" s="207">
        <v>558000</v>
      </c>
      <c r="I10" s="208" t="s">
        <v>831</v>
      </c>
      <c r="J10" s="208" t="s">
        <v>832</v>
      </c>
      <c r="K10" s="208" t="s">
        <v>817</v>
      </c>
      <c r="L10" s="262">
        <v>33000</v>
      </c>
      <c r="M10" s="262">
        <v>27900</v>
      </c>
    </row>
    <row r="11" spans="1:13" ht="15" customHeight="1">
      <c r="A11" s="204" t="s">
        <v>833</v>
      </c>
      <c r="B11" s="204" t="s">
        <v>834</v>
      </c>
      <c r="C11" s="204" t="s">
        <v>803</v>
      </c>
      <c r="D11" s="204" t="s">
        <v>812</v>
      </c>
      <c r="E11" s="205">
        <v>75000</v>
      </c>
      <c r="F11" s="206" t="s">
        <v>805</v>
      </c>
      <c r="G11" s="204" t="s">
        <v>806</v>
      </c>
      <c r="H11" s="207">
        <v>65000</v>
      </c>
      <c r="I11" s="208" t="s">
        <v>835</v>
      </c>
      <c r="J11" s="208" t="s">
        <v>829</v>
      </c>
      <c r="K11" s="208" t="s">
        <v>822</v>
      </c>
      <c r="L11" s="262">
        <v>15000</v>
      </c>
      <c r="M11" s="262">
        <v>13000</v>
      </c>
    </row>
    <row r="12" spans="1:13">
      <c r="A12" s="204" t="s">
        <v>836</v>
      </c>
      <c r="B12" s="204" t="s">
        <v>837</v>
      </c>
      <c r="C12" s="204" t="s">
        <v>803</v>
      </c>
      <c r="D12" s="204" t="s">
        <v>812</v>
      </c>
      <c r="E12" s="205">
        <v>300000</v>
      </c>
      <c r="F12" s="206" t="s">
        <v>805</v>
      </c>
      <c r="G12" s="204" t="s">
        <v>806</v>
      </c>
      <c r="H12" s="207">
        <v>200000</v>
      </c>
      <c r="I12" s="208" t="s">
        <v>838</v>
      </c>
      <c r="J12" s="208" t="s">
        <v>832</v>
      </c>
      <c r="K12" s="208" t="s">
        <v>808</v>
      </c>
      <c r="L12" s="262">
        <v>15000</v>
      </c>
      <c r="M12" s="262">
        <v>10000</v>
      </c>
    </row>
    <row r="13" spans="1:13" s="51" customFormat="1" ht="15" customHeight="1">
      <c r="A13" s="204" t="s">
        <v>839</v>
      </c>
      <c r="B13" s="204" t="s">
        <v>840</v>
      </c>
      <c r="C13" s="204" t="s">
        <v>803</v>
      </c>
      <c r="D13" s="204" t="s">
        <v>812</v>
      </c>
      <c r="E13" s="205">
        <v>1170000</v>
      </c>
      <c r="F13" s="206" t="s">
        <v>805</v>
      </c>
      <c r="G13" s="204" t="s">
        <v>806</v>
      </c>
      <c r="H13" s="207">
        <v>975000</v>
      </c>
      <c r="I13" s="208" t="s">
        <v>841</v>
      </c>
      <c r="J13" s="208" t="s">
        <v>842</v>
      </c>
      <c r="K13" s="208" t="s">
        <v>843</v>
      </c>
      <c r="L13" s="262">
        <v>18000</v>
      </c>
      <c r="M13" s="262">
        <v>15000</v>
      </c>
    </row>
    <row r="14" spans="1:13">
      <c r="A14" s="204" t="s">
        <v>844</v>
      </c>
      <c r="B14" s="204" t="s">
        <v>845</v>
      </c>
      <c r="C14" s="204" t="s">
        <v>803</v>
      </c>
      <c r="D14" s="204" t="s">
        <v>812</v>
      </c>
      <c r="E14" s="205">
        <v>550000</v>
      </c>
      <c r="F14" s="206" t="s">
        <v>805</v>
      </c>
      <c r="G14" s="204" t="s">
        <v>806</v>
      </c>
      <c r="H14" s="207">
        <v>385000</v>
      </c>
      <c r="I14" s="208" t="s">
        <v>846</v>
      </c>
      <c r="J14" s="208" t="s">
        <v>847</v>
      </c>
      <c r="K14" s="208" t="s">
        <v>843</v>
      </c>
      <c r="L14" s="262">
        <v>10000</v>
      </c>
      <c r="M14" s="262">
        <v>7000</v>
      </c>
    </row>
    <row r="15" spans="1:13" ht="15" customHeight="1">
      <c r="A15" s="204" t="s">
        <v>807</v>
      </c>
      <c r="B15" s="204" t="s">
        <v>848</v>
      </c>
      <c r="C15" s="204" t="s">
        <v>803</v>
      </c>
      <c r="D15" s="204" t="s">
        <v>812</v>
      </c>
      <c r="E15" s="205">
        <v>260000</v>
      </c>
      <c r="F15" s="206" t="s">
        <v>805</v>
      </c>
      <c r="G15" s="204" t="s">
        <v>806</v>
      </c>
      <c r="H15" s="207">
        <v>200000</v>
      </c>
      <c r="I15" s="208" t="s">
        <v>849</v>
      </c>
      <c r="J15" s="208" t="s">
        <v>832</v>
      </c>
      <c r="K15" s="208" t="s">
        <v>808</v>
      </c>
      <c r="L15" s="262">
        <v>13000</v>
      </c>
      <c r="M15" s="262">
        <v>10000</v>
      </c>
    </row>
    <row r="16" spans="1:13">
      <c r="A16" s="204" t="s">
        <v>850</v>
      </c>
      <c r="B16" s="204" t="s">
        <v>851</v>
      </c>
      <c r="C16" s="204" t="s">
        <v>803</v>
      </c>
      <c r="D16" s="204" t="s">
        <v>812</v>
      </c>
      <c r="E16" s="205">
        <v>810000</v>
      </c>
      <c r="F16" s="206" t="s">
        <v>805</v>
      </c>
      <c r="G16" s="204" t="s">
        <v>806</v>
      </c>
      <c r="H16" s="207">
        <v>652500</v>
      </c>
      <c r="I16" s="208" t="s">
        <v>852</v>
      </c>
      <c r="J16" s="208" t="s">
        <v>853</v>
      </c>
      <c r="K16" s="208" t="s">
        <v>822</v>
      </c>
      <c r="L16" s="262">
        <v>1800</v>
      </c>
      <c r="M16" s="262">
        <v>1450</v>
      </c>
    </row>
    <row r="17" spans="1:13" ht="15" customHeight="1">
      <c r="A17" s="204" t="s">
        <v>854</v>
      </c>
      <c r="B17" s="204" t="s">
        <v>855</v>
      </c>
      <c r="C17" s="204" t="s">
        <v>803</v>
      </c>
      <c r="D17" s="204" t="s">
        <v>856</v>
      </c>
      <c r="E17" s="205">
        <v>7800000</v>
      </c>
      <c r="F17" s="206" t="s">
        <v>857</v>
      </c>
      <c r="G17" s="204" t="s">
        <v>858</v>
      </c>
      <c r="H17" s="207">
        <v>7800000</v>
      </c>
      <c r="I17" s="208" t="s">
        <v>859</v>
      </c>
      <c r="J17" s="208" t="s">
        <v>810</v>
      </c>
      <c r="K17" s="208" t="s">
        <v>860</v>
      </c>
      <c r="L17" s="262">
        <v>3900000</v>
      </c>
      <c r="M17" s="262">
        <v>3900000</v>
      </c>
    </row>
    <row r="18" spans="1:13">
      <c r="A18" s="204" t="s">
        <v>861</v>
      </c>
      <c r="B18" s="204" t="s">
        <v>862</v>
      </c>
      <c r="C18" s="204" t="s">
        <v>803</v>
      </c>
      <c r="D18" s="204" t="s">
        <v>863</v>
      </c>
      <c r="E18" s="205">
        <v>1300000</v>
      </c>
      <c r="F18" s="206" t="s">
        <v>805</v>
      </c>
      <c r="G18" s="204" t="s">
        <v>806</v>
      </c>
      <c r="H18" s="207">
        <v>1000000</v>
      </c>
      <c r="I18" s="208" t="s">
        <v>677</v>
      </c>
      <c r="J18" s="208" t="s">
        <v>807</v>
      </c>
      <c r="K18" s="208" t="s">
        <v>808</v>
      </c>
      <c r="L18" s="262">
        <v>130000</v>
      </c>
      <c r="M18" s="262">
        <v>100000</v>
      </c>
    </row>
    <row r="19" spans="1:13" ht="15" customHeight="1">
      <c r="A19" s="204" t="s">
        <v>864</v>
      </c>
      <c r="B19" s="204" t="s">
        <v>865</v>
      </c>
      <c r="C19" s="204" t="s">
        <v>803</v>
      </c>
      <c r="D19" s="204" t="s">
        <v>866</v>
      </c>
      <c r="E19" s="205">
        <v>1160000</v>
      </c>
      <c r="F19" s="206" t="s">
        <v>805</v>
      </c>
      <c r="G19" s="204" t="s">
        <v>806</v>
      </c>
      <c r="H19" s="207">
        <v>820000</v>
      </c>
      <c r="I19" s="208" t="s">
        <v>867</v>
      </c>
      <c r="J19" s="208" t="s">
        <v>810</v>
      </c>
      <c r="K19" s="208" t="s">
        <v>808</v>
      </c>
      <c r="L19" s="262">
        <v>580000</v>
      </c>
      <c r="M19" s="262">
        <v>410000</v>
      </c>
    </row>
    <row r="20" spans="1:13" ht="33.75">
      <c r="A20" s="204" t="s">
        <v>868</v>
      </c>
      <c r="B20" s="204" t="s">
        <v>869</v>
      </c>
      <c r="C20" s="204" t="s">
        <v>803</v>
      </c>
      <c r="D20" s="204" t="s">
        <v>866</v>
      </c>
      <c r="E20" s="205">
        <v>2450000</v>
      </c>
      <c r="F20" s="206" t="s">
        <v>870</v>
      </c>
      <c r="G20" s="204" t="s">
        <v>871</v>
      </c>
      <c r="H20" s="207">
        <v>2300000</v>
      </c>
      <c r="I20" s="208" t="s">
        <v>872</v>
      </c>
      <c r="J20" s="208" t="s">
        <v>829</v>
      </c>
      <c r="K20" s="208" t="s">
        <v>808</v>
      </c>
      <c r="L20" s="262">
        <v>490000</v>
      </c>
      <c r="M20" s="262">
        <v>460000</v>
      </c>
    </row>
    <row r="21" spans="1:13" ht="15" customHeight="1">
      <c r="A21" s="204" t="s">
        <v>873</v>
      </c>
      <c r="B21" s="204" t="s">
        <v>874</v>
      </c>
      <c r="C21" s="204" t="s">
        <v>803</v>
      </c>
      <c r="D21" s="204" t="s">
        <v>875</v>
      </c>
      <c r="E21" s="205">
        <v>4360000</v>
      </c>
      <c r="F21" s="206" t="s">
        <v>876</v>
      </c>
      <c r="G21" s="204" t="s">
        <v>877</v>
      </c>
      <c r="H21" s="207">
        <v>4360000</v>
      </c>
      <c r="I21" s="208" t="s">
        <v>559</v>
      </c>
      <c r="J21" s="208" t="s">
        <v>823</v>
      </c>
      <c r="K21" s="208" t="s">
        <v>878</v>
      </c>
      <c r="L21" s="262">
        <v>1090000</v>
      </c>
      <c r="M21" s="262">
        <v>1090000</v>
      </c>
    </row>
    <row r="22" spans="1:13" ht="22.5">
      <c r="A22" s="204" t="s">
        <v>879</v>
      </c>
      <c r="B22" s="204" t="s">
        <v>880</v>
      </c>
      <c r="C22" s="204" t="s">
        <v>803</v>
      </c>
      <c r="D22" s="204" t="s">
        <v>881</v>
      </c>
      <c r="E22" s="205">
        <v>28200000</v>
      </c>
      <c r="F22" s="206" t="s">
        <v>882</v>
      </c>
      <c r="G22" s="204" t="s">
        <v>883</v>
      </c>
      <c r="H22" s="207">
        <v>13066000</v>
      </c>
      <c r="I22" s="208" t="s">
        <v>884</v>
      </c>
      <c r="J22" s="208" t="s">
        <v>885</v>
      </c>
      <c r="K22" s="208" t="s">
        <v>817</v>
      </c>
      <c r="L22" s="262">
        <v>300000</v>
      </c>
      <c r="M22" s="262">
        <v>139000</v>
      </c>
    </row>
    <row r="23" spans="1:13" ht="15" customHeight="1">
      <c r="A23" s="204" t="s">
        <v>886</v>
      </c>
      <c r="B23" s="204" t="s">
        <v>887</v>
      </c>
      <c r="C23" s="204" t="s">
        <v>803</v>
      </c>
      <c r="D23" s="204" t="s">
        <v>888</v>
      </c>
      <c r="E23" s="205">
        <v>9000000</v>
      </c>
      <c r="F23" s="206" t="s">
        <v>889</v>
      </c>
      <c r="G23" s="204" t="s">
        <v>890</v>
      </c>
      <c r="H23" s="207">
        <v>8495000</v>
      </c>
      <c r="I23" s="208" t="s">
        <v>891</v>
      </c>
      <c r="J23" s="208" t="s">
        <v>892</v>
      </c>
      <c r="K23" s="208" t="s">
        <v>808</v>
      </c>
      <c r="L23" s="262">
        <v>180000</v>
      </c>
      <c r="M23" s="262">
        <v>169900</v>
      </c>
    </row>
    <row r="24" spans="1:13">
      <c r="A24" s="204" t="s">
        <v>893</v>
      </c>
      <c r="B24" s="204" t="s">
        <v>894</v>
      </c>
      <c r="C24" s="204" t="s">
        <v>803</v>
      </c>
      <c r="D24" s="204" t="s">
        <v>888</v>
      </c>
      <c r="E24" s="205">
        <v>2100000</v>
      </c>
      <c r="F24" s="206" t="s">
        <v>889</v>
      </c>
      <c r="G24" s="204" t="s">
        <v>890</v>
      </c>
      <c r="H24" s="207">
        <v>1998000</v>
      </c>
      <c r="I24" s="208" t="s">
        <v>891</v>
      </c>
      <c r="J24" s="208" t="s">
        <v>807</v>
      </c>
      <c r="K24" s="208" t="s">
        <v>808</v>
      </c>
      <c r="L24" s="262">
        <v>210000</v>
      </c>
      <c r="M24" s="262">
        <v>199800</v>
      </c>
    </row>
    <row r="25" spans="1:13" ht="15" customHeight="1">
      <c r="A25" s="204" t="s">
        <v>832</v>
      </c>
      <c r="B25" s="204" t="s">
        <v>895</v>
      </c>
      <c r="C25" s="204" t="s">
        <v>803</v>
      </c>
      <c r="D25" s="204" t="s">
        <v>888</v>
      </c>
      <c r="E25" s="205">
        <v>1380000</v>
      </c>
      <c r="F25" s="206" t="s">
        <v>889</v>
      </c>
      <c r="G25" s="204" t="s">
        <v>890</v>
      </c>
      <c r="H25" s="207">
        <v>1300000</v>
      </c>
      <c r="I25" s="208" t="s">
        <v>896</v>
      </c>
      <c r="J25" s="208" t="s">
        <v>810</v>
      </c>
      <c r="K25" s="208" t="s">
        <v>808</v>
      </c>
      <c r="L25" s="262">
        <v>690000</v>
      </c>
      <c r="M25" s="262">
        <v>650000</v>
      </c>
    </row>
    <row r="26" spans="1:13">
      <c r="A26" s="204" t="s">
        <v>897</v>
      </c>
      <c r="B26" s="204" t="s">
        <v>898</v>
      </c>
      <c r="C26" s="204" t="s">
        <v>803</v>
      </c>
      <c r="D26" s="204" t="s">
        <v>899</v>
      </c>
      <c r="E26" s="205">
        <v>1400000</v>
      </c>
      <c r="F26" s="206" t="s">
        <v>900</v>
      </c>
      <c r="G26" s="204" t="s">
        <v>901</v>
      </c>
      <c r="H26" s="207">
        <v>800000</v>
      </c>
      <c r="I26" s="208" t="s">
        <v>902</v>
      </c>
      <c r="J26" s="208" t="s">
        <v>832</v>
      </c>
      <c r="K26" s="208" t="s">
        <v>808</v>
      </c>
      <c r="L26" s="262">
        <v>70000</v>
      </c>
      <c r="M26" s="262">
        <v>40000</v>
      </c>
    </row>
    <row r="27" spans="1:13" ht="15" customHeight="1">
      <c r="A27" s="204" t="s">
        <v>903</v>
      </c>
      <c r="B27" s="204" t="s">
        <v>904</v>
      </c>
      <c r="C27" s="204" t="s">
        <v>803</v>
      </c>
      <c r="D27" s="204" t="s">
        <v>899</v>
      </c>
      <c r="E27" s="205">
        <v>1200000</v>
      </c>
      <c r="F27" s="206" t="s">
        <v>900</v>
      </c>
      <c r="G27" s="204" t="s">
        <v>901</v>
      </c>
      <c r="H27" s="207">
        <v>675000</v>
      </c>
      <c r="I27" s="208" t="s">
        <v>902</v>
      </c>
      <c r="J27" s="208" t="s">
        <v>868</v>
      </c>
      <c r="K27" s="208" t="s">
        <v>808</v>
      </c>
      <c r="L27" s="262">
        <v>80000</v>
      </c>
      <c r="M27" s="262">
        <v>45000</v>
      </c>
    </row>
    <row r="28" spans="1:13">
      <c r="A28" s="204" t="s">
        <v>905</v>
      </c>
      <c r="B28" s="204" t="s">
        <v>906</v>
      </c>
      <c r="C28" s="204" t="s">
        <v>803</v>
      </c>
      <c r="D28" s="204" t="s">
        <v>899</v>
      </c>
      <c r="E28" s="205">
        <v>1400000</v>
      </c>
      <c r="F28" s="206" t="s">
        <v>900</v>
      </c>
      <c r="G28" s="204" t="s">
        <v>901</v>
      </c>
      <c r="H28" s="207">
        <v>800000</v>
      </c>
      <c r="I28" s="208" t="s">
        <v>902</v>
      </c>
      <c r="J28" s="208" t="s">
        <v>832</v>
      </c>
      <c r="K28" s="208" t="s">
        <v>808</v>
      </c>
      <c r="L28" s="262">
        <v>70000</v>
      </c>
      <c r="M28" s="262">
        <v>40000</v>
      </c>
    </row>
    <row r="29" spans="1:13" ht="15" customHeight="1">
      <c r="A29" s="204" t="s">
        <v>907</v>
      </c>
      <c r="B29" s="204" t="s">
        <v>908</v>
      </c>
      <c r="C29" s="204" t="s">
        <v>803</v>
      </c>
      <c r="D29" s="204" t="s">
        <v>909</v>
      </c>
      <c r="E29" s="205">
        <v>21000000</v>
      </c>
      <c r="F29" s="206" t="s">
        <v>857</v>
      </c>
      <c r="G29" s="204" t="s">
        <v>858</v>
      </c>
      <c r="H29" s="207">
        <v>21000000</v>
      </c>
      <c r="I29" s="208" t="s">
        <v>859</v>
      </c>
      <c r="J29" s="208" t="s">
        <v>829</v>
      </c>
      <c r="K29" s="208" t="s">
        <v>860</v>
      </c>
      <c r="L29" s="262">
        <v>4200000</v>
      </c>
      <c r="M29" s="262">
        <v>4200000</v>
      </c>
    </row>
    <row r="30" spans="1:13">
      <c r="A30" s="204" t="s">
        <v>910</v>
      </c>
      <c r="B30" s="204" t="s">
        <v>911</v>
      </c>
      <c r="C30" s="204" t="s">
        <v>803</v>
      </c>
      <c r="D30" s="204" t="s">
        <v>912</v>
      </c>
      <c r="E30" s="205">
        <v>16182554.359999999</v>
      </c>
      <c r="F30" s="206" t="s">
        <v>913</v>
      </c>
      <c r="G30" s="204" t="s">
        <v>914</v>
      </c>
      <c r="H30" s="207">
        <v>16064580</v>
      </c>
      <c r="I30" s="208" t="s">
        <v>558</v>
      </c>
      <c r="J30" s="208" t="s">
        <v>915</v>
      </c>
      <c r="K30" s="208" t="s">
        <v>843</v>
      </c>
      <c r="L30" s="262">
        <v>100512.76</v>
      </c>
      <c r="M30" s="262">
        <v>99780</v>
      </c>
    </row>
    <row r="31" spans="1:13" ht="15" customHeight="1">
      <c r="A31" s="204" t="s">
        <v>916</v>
      </c>
      <c r="B31" s="204" t="s">
        <v>917</v>
      </c>
      <c r="C31" s="204" t="s">
        <v>803</v>
      </c>
      <c r="D31" s="204" t="s">
        <v>918</v>
      </c>
      <c r="E31" s="205">
        <v>2527901.25</v>
      </c>
      <c r="F31" s="206" t="s">
        <v>919</v>
      </c>
      <c r="G31" s="204" t="s">
        <v>920</v>
      </c>
      <c r="H31" s="207">
        <v>2527901.25</v>
      </c>
      <c r="I31" s="209" t="s">
        <v>569</v>
      </c>
      <c r="J31" s="208" t="s">
        <v>801</v>
      </c>
      <c r="K31" s="208" t="s">
        <v>808</v>
      </c>
      <c r="L31" s="262">
        <v>2527901.25</v>
      </c>
      <c r="M31" s="262">
        <v>2527901.25</v>
      </c>
    </row>
    <row r="32" spans="1:13">
      <c r="A32" s="204" t="s">
        <v>921</v>
      </c>
      <c r="B32" s="204" t="s">
        <v>922</v>
      </c>
      <c r="C32" s="204" t="s">
        <v>803</v>
      </c>
      <c r="D32" s="204" t="s">
        <v>923</v>
      </c>
      <c r="E32" s="205">
        <v>560000</v>
      </c>
      <c r="F32" s="206" t="s">
        <v>805</v>
      </c>
      <c r="G32" s="204" t="s">
        <v>806</v>
      </c>
      <c r="H32" s="207">
        <v>560000</v>
      </c>
      <c r="I32" s="208" t="s">
        <v>924</v>
      </c>
      <c r="J32" s="208" t="s">
        <v>810</v>
      </c>
      <c r="K32" s="208" t="s">
        <v>808</v>
      </c>
      <c r="L32" s="262">
        <v>280000</v>
      </c>
      <c r="M32" s="262">
        <v>280000</v>
      </c>
    </row>
    <row r="33" spans="1:13" s="51" customFormat="1" ht="22.5">
      <c r="A33" s="204" t="s">
        <v>925</v>
      </c>
      <c r="B33" s="204" t="s">
        <v>926</v>
      </c>
      <c r="C33" s="204" t="s">
        <v>803</v>
      </c>
      <c r="D33" s="204" t="s">
        <v>923</v>
      </c>
      <c r="E33" s="205">
        <v>520000</v>
      </c>
      <c r="F33" s="206" t="s">
        <v>927</v>
      </c>
      <c r="G33" s="204" t="s">
        <v>928</v>
      </c>
      <c r="H33" s="207">
        <v>520000</v>
      </c>
      <c r="I33" s="208" t="s">
        <v>567</v>
      </c>
      <c r="J33" s="208" t="s">
        <v>801</v>
      </c>
      <c r="K33" s="208" t="s">
        <v>808</v>
      </c>
      <c r="L33" s="262">
        <v>520000</v>
      </c>
      <c r="M33" s="262">
        <v>520000</v>
      </c>
    </row>
    <row r="34" spans="1:13">
      <c r="A34" s="204" t="s">
        <v>929</v>
      </c>
      <c r="B34" s="204" t="s">
        <v>930</v>
      </c>
      <c r="C34" s="204" t="s">
        <v>803</v>
      </c>
      <c r="D34" s="204" t="s">
        <v>923</v>
      </c>
      <c r="E34" s="205">
        <v>600000</v>
      </c>
      <c r="F34" s="206" t="s">
        <v>805</v>
      </c>
      <c r="G34" s="204" t="s">
        <v>806</v>
      </c>
      <c r="H34" s="207">
        <v>600000</v>
      </c>
      <c r="I34" s="208" t="s">
        <v>931</v>
      </c>
      <c r="J34" s="208" t="s">
        <v>801</v>
      </c>
      <c r="K34" s="208" t="s">
        <v>808</v>
      </c>
      <c r="L34" s="262">
        <v>600000</v>
      </c>
      <c r="M34" s="262">
        <v>600000</v>
      </c>
    </row>
    <row r="35" spans="1:13" ht="33.75">
      <c r="A35" s="204" t="s">
        <v>932</v>
      </c>
      <c r="B35" s="204" t="s">
        <v>933</v>
      </c>
      <c r="C35" s="204" t="s">
        <v>803</v>
      </c>
      <c r="D35" s="204" t="s">
        <v>934</v>
      </c>
      <c r="E35" s="205">
        <v>4000000</v>
      </c>
      <c r="F35" s="206" t="s">
        <v>561</v>
      </c>
      <c r="G35" s="204" t="s">
        <v>935</v>
      </c>
      <c r="H35" s="207">
        <v>4000000</v>
      </c>
      <c r="I35" s="208" t="s">
        <v>560</v>
      </c>
      <c r="J35" s="208" t="s">
        <v>810</v>
      </c>
      <c r="K35" s="208" t="s">
        <v>808</v>
      </c>
      <c r="L35" s="262">
        <v>2000000</v>
      </c>
      <c r="M35" s="262">
        <v>2000000</v>
      </c>
    </row>
    <row r="36" spans="1:13" ht="56.25">
      <c r="A36" s="204" t="s">
        <v>936</v>
      </c>
      <c r="B36" s="204" t="s">
        <v>937</v>
      </c>
      <c r="C36" s="204" t="s">
        <v>803</v>
      </c>
      <c r="D36" s="204" t="s">
        <v>934</v>
      </c>
      <c r="E36" s="205">
        <v>12000000</v>
      </c>
      <c r="F36" s="206" t="s">
        <v>938</v>
      </c>
      <c r="G36" s="204" t="s">
        <v>939</v>
      </c>
      <c r="H36" s="207">
        <v>12000000</v>
      </c>
      <c r="I36" s="209" t="s">
        <v>940</v>
      </c>
      <c r="J36" s="208" t="s">
        <v>941</v>
      </c>
      <c r="K36" s="208" t="s">
        <v>822</v>
      </c>
      <c r="L36" s="262">
        <v>3000</v>
      </c>
      <c r="M36" s="262">
        <v>3000</v>
      </c>
    </row>
    <row r="37" spans="1:13" ht="45">
      <c r="A37" s="204" t="s">
        <v>942</v>
      </c>
      <c r="B37" s="204" t="s">
        <v>943</v>
      </c>
      <c r="C37" s="204" t="s">
        <v>803</v>
      </c>
      <c r="D37" s="204" t="s">
        <v>934</v>
      </c>
      <c r="E37" s="205">
        <v>3600000</v>
      </c>
      <c r="F37" s="206" t="s">
        <v>944</v>
      </c>
      <c r="G37" s="204" t="s">
        <v>945</v>
      </c>
      <c r="H37" s="207">
        <v>3600000</v>
      </c>
      <c r="I37" s="208" t="s">
        <v>562</v>
      </c>
      <c r="J37" s="208" t="s">
        <v>801</v>
      </c>
      <c r="K37" s="208" t="s">
        <v>808</v>
      </c>
      <c r="L37" s="262">
        <v>3600000</v>
      </c>
      <c r="M37" s="262">
        <v>3600000</v>
      </c>
    </row>
    <row r="38" spans="1:13" ht="22.5">
      <c r="A38" s="204" t="s">
        <v>946</v>
      </c>
      <c r="B38" s="204" t="s">
        <v>947</v>
      </c>
      <c r="C38" s="204" t="s">
        <v>803</v>
      </c>
      <c r="D38" s="204" t="s">
        <v>948</v>
      </c>
      <c r="E38" s="205">
        <v>550000</v>
      </c>
      <c r="F38" s="206" t="s">
        <v>949</v>
      </c>
      <c r="G38" s="204" t="s">
        <v>950</v>
      </c>
      <c r="H38" s="207">
        <v>550000</v>
      </c>
      <c r="I38" s="208" t="s">
        <v>565</v>
      </c>
      <c r="J38" s="208" t="s">
        <v>810</v>
      </c>
      <c r="K38" s="208" t="s">
        <v>808</v>
      </c>
      <c r="L38" s="262">
        <v>275000</v>
      </c>
      <c r="M38" s="262">
        <v>275000</v>
      </c>
    </row>
    <row r="39" spans="1:13" ht="22.5">
      <c r="A39" s="204" t="s">
        <v>951</v>
      </c>
      <c r="B39" s="204" t="s">
        <v>952</v>
      </c>
      <c r="C39" s="204" t="s">
        <v>803</v>
      </c>
      <c r="D39" s="204" t="s">
        <v>948</v>
      </c>
      <c r="E39" s="205">
        <v>1150000</v>
      </c>
      <c r="F39" s="206" t="s">
        <v>949</v>
      </c>
      <c r="G39" s="204" t="s">
        <v>950</v>
      </c>
      <c r="H39" s="207">
        <v>1150000</v>
      </c>
      <c r="I39" s="208" t="s">
        <v>565</v>
      </c>
      <c r="J39" s="208" t="s">
        <v>801</v>
      </c>
      <c r="K39" s="208" t="s">
        <v>808</v>
      </c>
      <c r="L39" s="262">
        <v>1150000</v>
      </c>
      <c r="M39" s="262">
        <v>1150000</v>
      </c>
    </row>
    <row r="40" spans="1:13" ht="22.5">
      <c r="A40" s="204" t="s">
        <v>953</v>
      </c>
      <c r="B40" s="204" t="s">
        <v>954</v>
      </c>
      <c r="C40" s="204" t="s">
        <v>803</v>
      </c>
      <c r="D40" s="204" t="s">
        <v>948</v>
      </c>
      <c r="E40" s="205">
        <v>1920000</v>
      </c>
      <c r="F40" s="206" t="s">
        <v>949</v>
      </c>
      <c r="G40" s="204" t="s">
        <v>950</v>
      </c>
      <c r="H40" s="207">
        <v>1920000</v>
      </c>
      <c r="I40" s="208" t="s">
        <v>565</v>
      </c>
      <c r="J40" s="208" t="s">
        <v>839</v>
      </c>
      <c r="K40" s="208" t="s">
        <v>808</v>
      </c>
      <c r="L40" s="262">
        <v>240000</v>
      </c>
      <c r="M40" s="262">
        <v>240000</v>
      </c>
    </row>
    <row r="41" spans="1:13" ht="22.5">
      <c r="A41" s="204" t="s">
        <v>955</v>
      </c>
      <c r="B41" s="204" t="s">
        <v>956</v>
      </c>
      <c r="C41" s="204" t="s">
        <v>803</v>
      </c>
      <c r="D41" s="204" t="s">
        <v>948</v>
      </c>
      <c r="E41" s="205">
        <v>930000</v>
      </c>
      <c r="F41" s="206" t="s">
        <v>949</v>
      </c>
      <c r="G41" s="204" t="s">
        <v>950</v>
      </c>
      <c r="H41" s="207">
        <v>930000</v>
      </c>
      <c r="I41" s="208" t="s">
        <v>565</v>
      </c>
      <c r="J41" s="208" t="s">
        <v>818</v>
      </c>
      <c r="K41" s="208" t="s">
        <v>808</v>
      </c>
      <c r="L41" s="262">
        <v>310000</v>
      </c>
      <c r="M41" s="262">
        <v>310000</v>
      </c>
    </row>
    <row r="42" spans="1:13">
      <c r="A42" s="204" t="s">
        <v>957</v>
      </c>
      <c r="B42" s="204" t="s">
        <v>958</v>
      </c>
      <c r="C42" s="204" t="s">
        <v>803</v>
      </c>
      <c r="D42" s="204" t="s">
        <v>959</v>
      </c>
      <c r="E42" s="205">
        <v>8500000</v>
      </c>
      <c r="F42" s="206" t="s">
        <v>960</v>
      </c>
      <c r="G42" s="204" t="s">
        <v>961</v>
      </c>
      <c r="H42" s="207">
        <v>7000000</v>
      </c>
      <c r="I42" s="208" t="s">
        <v>962</v>
      </c>
      <c r="J42" s="208" t="s">
        <v>801</v>
      </c>
      <c r="K42" s="208" t="s">
        <v>808</v>
      </c>
      <c r="L42" s="262">
        <v>8500000</v>
      </c>
      <c r="M42" s="262">
        <v>7000000</v>
      </c>
    </row>
    <row r="43" spans="1:13" ht="33.75">
      <c r="A43" s="204" t="s">
        <v>963</v>
      </c>
      <c r="B43" s="204" t="s">
        <v>964</v>
      </c>
      <c r="C43" s="204" t="s">
        <v>803</v>
      </c>
      <c r="D43" s="204" t="s">
        <v>959</v>
      </c>
      <c r="E43" s="205">
        <v>2100000</v>
      </c>
      <c r="F43" s="206" t="s">
        <v>960</v>
      </c>
      <c r="G43" s="204" t="s">
        <v>961</v>
      </c>
      <c r="H43" s="207">
        <v>1400000</v>
      </c>
      <c r="I43" s="208" t="s">
        <v>557</v>
      </c>
      <c r="J43" s="208" t="s">
        <v>801</v>
      </c>
      <c r="K43" s="208" t="s">
        <v>808</v>
      </c>
      <c r="L43" s="262">
        <v>2100000</v>
      </c>
      <c r="M43" s="262">
        <v>1400000</v>
      </c>
    </row>
    <row r="44" spans="1:13" ht="22.5">
      <c r="A44" s="204" t="s">
        <v>965</v>
      </c>
      <c r="B44" s="204" t="s">
        <v>966</v>
      </c>
      <c r="C44" s="204" t="s">
        <v>803</v>
      </c>
      <c r="D44" s="204" t="s">
        <v>959</v>
      </c>
      <c r="E44" s="205">
        <v>7600000</v>
      </c>
      <c r="F44" s="206" t="s">
        <v>967</v>
      </c>
      <c r="G44" s="204" t="s">
        <v>968</v>
      </c>
      <c r="H44" s="207">
        <v>5972000</v>
      </c>
      <c r="I44" s="208" t="s">
        <v>969</v>
      </c>
      <c r="J44" s="208" t="s">
        <v>810</v>
      </c>
      <c r="K44" s="208" t="s">
        <v>808</v>
      </c>
      <c r="L44" s="262">
        <v>3800000</v>
      </c>
      <c r="M44" s="262">
        <v>2986000</v>
      </c>
    </row>
    <row r="45" spans="1:13">
      <c r="A45" s="204" t="s">
        <v>970</v>
      </c>
      <c r="B45" s="204" t="s">
        <v>971</v>
      </c>
      <c r="C45" s="204" t="s">
        <v>803</v>
      </c>
      <c r="D45" s="204" t="s">
        <v>972</v>
      </c>
      <c r="E45" s="205">
        <v>2986520</v>
      </c>
      <c r="F45" s="206" t="s">
        <v>973</v>
      </c>
      <c r="G45" s="204" t="s">
        <v>974</v>
      </c>
      <c r="H45" s="207">
        <v>1495000</v>
      </c>
      <c r="I45" s="208" t="s">
        <v>975</v>
      </c>
      <c r="J45" s="208" t="s">
        <v>801</v>
      </c>
      <c r="K45" s="208" t="s">
        <v>808</v>
      </c>
      <c r="L45" s="262">
        <v>2986520</v>
      </c>
      <c r="M45" s="262">
        <v>1495000</v>
      </c>
    </row>
    <row r="46" spans="1:13">
      <c r="A46" s="204" t="s">
        <v>976</v>
      </c>
      <c r="B46" s="204" t="s">
        <v>977</v>
      </c>
      <c r="C46" s="204" t="s">
        <v>803</v>
      </c>
      <c r="D46" s="204" t="s">
        <v>972</v>
      </c>
      <c r="E46" s="205">
        <v>2865220</v>
      </c>
      <c r="F46" s="206" t="s">
        <v>973</v>
      </c>
      <c r="G46" s="204" t="s">
        <v>974</v>
      </c>
      <c r="H46" s="207">
        <v>1150000</v>
      </c>
      <c r="I46" s="208" t="s">
        <v>975</v>
      </c>
      <c r="J46" s="208" t="s">
        <v>801</v>
      </c>
      <c r="K46" s="208" t="s">
        <v>808</v>
      </c>
      <c r="L46" s="262">
        <v>2865220</v>
      </c>
      <c r="M46" s="262">
        <v>1150000</v>
      </c>
    </row>
    <row r="47" spans="1:13" ht="45">
      <c r="A47" s="204" t="s">
        <v>978</v>
      </c>
      <c r="B47" s="204" t="s">
        <v>979</v>
      </c>
      <c r="C47" s="204" t="s">
        <v>803</v>
      </c>
      <c r="D47" s="204" t="s">
        <v>972</v>
      </c>
      <c r="E47" s="205">
        <v>26900000</v>
      </c>
      <c r="F47" s="206" t="s">
        <v>980</v>
      </c>
      <c r="G47" s="204" t="s">
        <v>981</v>
      </c>
      <c r="H47" s="207">
        <v>26850000</v>
      </c>
      <c r="I47" s="209" t="s">
        <v>982</v>
      </c>
      <c r="J47" s="208" t="s">
        <v>801</v>
      </c>
      <c r="K47" s="208" t="s">
        <v>808</v>
      </c>
      <c r="L47" s="262">
        <v>26900000</v>
      </c>
      <c r="M47" s="262">
        <v>26850000</v>
      </c>
    </row>
    <row r="48" spans="1:13" ht="22.5">
      <c r="A48" s="204" t="s">
        <v>983</v>
      </c>
      <c r="B48" s="204" t="s">
        <v>984</v>
      </c>
      <c r="C48" s="204" t="s">
        <v>803</v>
      </c>
      <c r="D48" s="204" t="s">
        <v>972</v>
      </c>
      <c r="E48" s="205">
        <v>26800000</v>
      </c>
      <c r="F48" s="206" t="s">
        <v>985</v>
      </c>
      <c r="G48" s="204" t="s">
        <v>986</v>
      </c>
      <c r="H48" s="207">
        <v>26700000</v>
      </c>
      <c r="I48" s="208" t="s">
        <v>373</v>
      </c>
      <c r="J48" s="208" t="s">
        <v>801</v>
      </c>
      <c r="K48" s="208" t="s">
        <v>808</v>
      </c>
      <c r="L48" s="262">
        <v>26800000</v>
      </c>
      <c r="M48" s="262">
        <v>26700000</v>
      </c>
    </row>
    <row r="49" spans="1:13" ht="22.5">
      <c r="A49" s="204" t="s">
        <v>987</v>
      </c>
      <c r="B49" s="204" t="s">
        <v>988</v>
      </c>
      <c r="C49" s="204" t="s">
        <v>803</v>
      </c>
      <c r="D49" s="204" t="s">
        <v>972</v>
      </c>
      <c r="E49" s="205">
        <v>26990000</v>
      </c>
      <c r="F49" s="206" t="s">
        <v>985</v>
      </c>
      <c r="G49" s="204" t="s">
        <v>986</v>
      </c>
      <c r="H49" s="207">
        <v>26900000</v>
      </c>
      <c r="I49" s="208" t="s">
        <v>373</v>
      </c>
      <c r="J49" s="208" t="s">
        <v>801</v>
      </c>
      <c r="K49" s="208" t="s">
        <v>808</v>
      </c>
      <c r="L49" s="262">
        <v>26990000</v>
      </c>
      <c r="M49" s="262">
        <v>26900000</v>
      </c>
    </row>
    <row r="50" spans="1:13">
      <c r="A50" s="204" t="s">
        <v>989</v>
      </c>
      <c r="B50" s="204" t="s">
        <v>990</v>
      </c>
      <c r="C50" s="204" t="s">
        <v>803</v>
      </c>
      <c r="D50" s="204" t="s">
        <v>991</v>
      </c>
      <c r="E50" s="205">
        <v>1400000</v>
      </c>
      <c r="F50" s="206" t="s">
        <v>889</v>
      </c>
      <c r="G50" s="204" t="s">
        <v>890</v>
      </c>
      <c r="H50" s="207">
        <v>1299999</v>
      </c>
      <c r="I50" s="208" t="s">
        <v>992</v>
      </c>
      <c r="J50" s="208" t="s">
        <v>801</v>
      </c>
      <c r="K50" s="208" t="s">
        <v>808</v>
      </c>
      <c r="L50" s="262">
        <v>1400000</v>
      </c>
      <c r="M50" s="262">
        <v>1299999</v>
      </c>
    </row>
    <row r="51" spans="1:13">
      <c r="A51" s="204" t="s">
        <v>993</v>
      </c>
      <c r="B51" s="204" t="s">
        <v>994</v>
      </c>
      <c r="C51" s="204" t="s">
        <v>803</v>
      </c>
      <c r="D51" s="204" t="s">
        <v>991</v>
      </c>
      <c r="E51" s="205">
        <v>3105000</v>
      </c>
      <c r="F51" s="206" t="s">
        <v>995</v>
      </c>
      <c r="G51" s="204" t="s">
        <v>996</v>
      </c>
      <c r="H51" s="207">
        <v>3105000</v>
      </c>
      <c r="I51" s="208" t="s">
        <v>997</v>
      </c>
      <c r="J51" s="208" t="s">
        <v>810</v>
      </c>
      <c r="K51" s="208" t="s">
        <v>878</v>
      </c>
      <c r="L51" s="262">
        <v>1552500</v>
      </c>
      <c r="M51" s="262">
        <v>1552500</v>
      </c>
    </row>
    <row r="52" spans="1:13">
      <c r="A52" s="204" t="s">
        <v>998</v>
      </c>
      <c r="B52" s="204" t="s">
        <v>999</v>
      </c>
      <c r="C52" s="204" t="s">
        <v>803</v>
      </c>
      <c r="D52" s="204" t="s">
        <v>1000</v>
      </c>
      <c r="E52" s="205">
        <v>35052000</v>
      </c>
      <c r="F52" s="206" t="s">
        <v>1001</v>
      </c>
      <c r="G52" s="204" t="s">
        <v>1002</v>
      </c>
      <c r="H52" s="207">
        <v>35052000</v>
      </c>
      <c r="I52" s="208" t="s">
        <v>1003</v>
      </c>
      <c r="J52" s="208" t="s">
        <v>1004</v>
      </c>
      <c r="K52" s="208" t="s">
        <v>1005</v>
      </c>
      <c r="L52" s="262">
        <v>438150</v>
      </c>
      <c r="M52" s="262">
        <v>438150</v>
      </c>
    </row>
    <row r="53" spans="1:13">
      <c r="A53" s="204" t="s">
        <v>1006</v>
      </c>
      <c r="B53" s="204" t="s">
        <v>1007</v>
      </c>
      <c r="C53" s="204" t="s">
        <v>803</v>
      </c>
      <c r="D53" s="204" t="s">
        <v>1008</v>
      </c>
      <c r="E53" s="205">
        <v>36000000</v>
      </c>
      <c r="F53" s="206" t="s">
        <v>938</v>
      </c>
      <c r="G53" s="204" t="s">
        <v>939</v>
      </c>
      <c r="H53" s="207">
        <v>36000000</v>
      </c>
      <c r="I53" s="208" t="s">
        <v>1009</v>
      </c>
      <c r="J53" s="208" t="s">
        <v>807</v>
      </c>
      <c r="K53" s="208" t="s">
        <v>860</v>
      </c>
      <c r="L53" s="262">
        <v>3600000</v>
      </c>
      <c r="M53" s="262">
        <v>3600000</v>
      </c>
    </row>
    <row r="54" spans="1:13" ht="22.5">
      <c r="A54" s="204" t="s">
        <v>1010</v>
      </c>
      <c r="B54" s="204" t="s">
        <v>1011</v>
      </c>
      <c r="C54" s="204" t="s">
        <v>803</v>
      </c>
      <c r="D54" s="204" t="s">
        <v>1012</v>
      </c>
      <c r="E54" s="205">
        <v>1673388</v>
      </c>
      <c r="F54" s="206" t="s">
        <v>1013</v>
      </c>
      <c r="G54" s="204" t="s">
        <v>1014</v>
      </c>
      <c r="H54" s="207">
        <v>1287678</v>
      </c>
      <c r="I54" s="208" t="s">
        <v>1015</v>
      </c>
      <c r="J54" s="208" t="s">
        <v>1016</v>
      </c>
      <c r="K54" s="208" t="s">
        <v>822</v>
      </c>
      <c r="L54" s="262">
        <v>32430</v>
      </c>
      <c r="M54" s="262">
        <v>24955</v>
      </c>
    </row>
    <row r="55" spans="1:13" ht="22.5">
      <c r="A55" s="204" t="s">
        <v>892</v>
      </c>
      <c r="B55" s="204" t="s">
        <v>1017</v>
      </c>
      <c r="C55" s="204" t="s">
        <v>803</v>
      </c>
      <c r="D55" s="204" t="s">
        <v>1012</v>
      </c>
      <c r="E55" s="205">
        <v>1042176.0000000001</v>
      </c>
      <c r="F55" s="206" t="s">
        <v>1013</v>
      </c>
      <c r="G55" s="204" t="s">
        <v>1014</v>
      </c>
      <c r="H55" s="207">
        <v>797916</v>
      </c>
      <c r="I55" s="208" t="s">
        <v>1018</v>
      </c>
      <c r="J55" s="208" t="s">
        <v>1019</v>
      </c>
      <c r="K55" s="208" t="s">
        <v>822</v>
      </c>
      <c r="L55" s="262">
        <v>22080</v>
      </c>
      <c r="M55" s="262">
        <v>16905</v>
      </c>
    </row>
    <row r="56" spans="1:13">
      <c r="A56" s="204" t="s">
        <v>1020</v>
      </c>
      <c r="B56" s="204" t="s">
        <v>1021</v>
      </c>
      <c r="C56" s="204" t="s">
        <v>803</v>
      </c>
      <c r="D56" s="204" t="s">
        <v>1022</v>
      </c>
      <c r="E56" s="205">
        <v>875000</v>
      </c>
      <c r="F56" s="206" t="s">
        <v>1023</v>
      </c>
      <c r="G56" s="204" t="s">
        <v>1024</v>
      </c>
      <c r="H56" s="207">
        <v>595000</v>
      </c>
      <c r="I56" s="208" t="s">
        <v>1025</v>
      </c>
      <c r="J56" s="208" t="s">
        <v>953</v>
      </c>
      <c r="K56" s="208" t="s">
        <v>808</v>
      </c>
      <c r="L56" s="262">
        <v>25000</v>
      </c>
      <c r="M56" s="262">
        <v>17000</v>
      </c>
    </row>
    <row r="57" spans="1:13">
      <c r="A57" s="204" t="s">
        <v>1026</v>
      </c>
      <c r="B57" s="204" t="s">
        <v>1027</v>
      </c>
      <c r="C57" s="204" t="s">
        <v>803</v>
      </c>
      <c r="D57" s="204" t="s">
        <v>1022</v>
      </c>
      <c r="E57" s="205">
        <v>520000</v>
      </c>
      <c r="F57" s="206" t="s">
        <v>1023</v>
      </c>
      <c r="G57" s="204" t="s">
        <v>1024</v>
      </c>
      <c r="H57" s="207">
        <v>325000</v>
      </c>
      <c r="I57" s="208" t="s">
        <v>1028</v>
      </c>
      <c r="J57" s="208" t="s">
        <v>842</v>
      </c>
      <c r="K57" s="208" t="s">
        <v>808</v>
      </c>
      <c r="L57" s="262">
        <v>8000</v>
      </c>
      <c r="M57" s="262">
        <v>5000</v>
      </c>
    </row>
    <row r="58" spans="1:13">
      <c r="A58" s="204" t="s">
        <v>1029</v>
      </c>
      <c r="B58" s="204" t="s">
        <v>1030</v>
      </c>
      <c r="C58" s="204" t="s">
        <v>803</v>
      </c>
      <c r="D58" s="204" t="s">
        <v>1022</v>
      </c>
      <c r="E58" s="205">
        <v>455000</v>
      </c>
      <c r="F58" s="206" t="s">
        <v>1023</v>
      </c>
      <c r="G58" s="204" t="s">
        <v>1024</v>
      </c>
      <c r="H58" s="207">
        <v>273000</v>
      </c>
      <c r="I58" s="208" t="s">
        <v>1031</v>
      </c>
      <c r="J58" s="208" t="s">
        <v>1032</v>
      </c>
      <c r="K58" s="208" t="s">
        <v>808</v>
      </c>
      <c r="L58" s="262">
        <v>2500</v>
      </c>
      <c r="M58" s="262">
        <v>1500</v>
      </c>
    </row>
    <row r="59" spans="1:13">
      <c r="A59" s="204" t="s">
        <v>1033</v>
      </c>
      <c r="B59" s="204" t="s">
        <v>1034</v>
      </c>
      <c r="C59" s="204" t="s">
        <v>803</v>
      </c>
      <c r="D59" s="204" t="s">
        <v>1022</v>
      </c>
      <c r="E59" s="205">
        <v>940000</v>
      </c>
      <c r="F59" s="206" t="s">
        <v>1023</v>
      </c>
      <c r="G59" s="204" t="s">
        <v>1024</v>
      </c>
      <c r="H59" s="207">
        <v>700000</v>
      </c>
      <c r="I59" s="208" t="s">
        <v>1035</v>
      </c>
      <c r="J59" s="208" t="s">
        <v>807</v>
      </c>
      <c r="K59" s="208" t="s">
        <v>808</v>
      </c>
      <c r="L59" s="262">
        <v>94000</v>
      </c>
      <c r="M59" s="262">
        <v>70000</v>
      </c>
    </row>
    <row r="60" spans="1:13">
      <c r="A60" s="204" t="s">
        <v>847</v>
      </c>
      <c r="B60" s="204" t="s">
        <v>1036</v>
      </c>
      <c r="C60" s="204" t="s">
        <v>803</v>
      </c>
      <c r="D60" s="204" t="s">
        <v>1037</v>
      </c>
      <c r="E60" s="205">
        <v>240000</v>
      </c>
      <c r="F60" s="206" t="s">
        <v>1023</v>
      </c>
      <c r="G60" s="204" t="s">
        <v>1024</v>
      </c>
      <c r="H60" s="207">
        <v>120000</v>
      </c>
      <c r="I60" s="208" t="s">
        <v>1038</v>
      </c>
      <c r="J60" s="208" t="s">
        <v>816</v>
      </c>
      <c r="K60" s="208" t="s">
        <v>808</v>
      </c>
      <c r="L60" s="262">
        <v>1200</v>
      </c>
      <c r="M60" s="262">
        <v>600</v>
      </c>
    </row>
    <row r="61" spans="1:13" ht="22.5">
      <c r="A61" s="204" t="s">
        <v>1039</v>
      </c>
      <c r="B61" s="204" t="s">
        <v>1040</v>
      </c>
      <c r="C61" s="204" t="s">
        <v>803</v>
      </c>
      <c r="D61" s="204" t="s">
        <v>1037</v>
      </c>
      <c r="E61" s="205">
        <v>160000</v>
      </c>
      <c r="F61" s="206" t="s">
        <v>1023</v>
      </c>
      <c r="G61" s="204" t="s">
        <v>1024</v>
      </c>
      <c r="H61" s="207">
        <v>120000</v>
      </c>
      <c r="I61" s="208" t="s">
        <v>1041</v>
      </c>
      <c r="J61" s="208" t="s">
        <v>810</v>
      </c>
      <c r="K61" s="208" t="s">
        <v>1042</v>
      </c>
      <c r="L61" s="262">
        <v>80000</v>
      </c>
      <c r="M61" s="262">
        <v>60000</v>
      </c>
    </row>
    <row r="62" spans="1:13">
      <c r="A62" s="204" t="s">
        <v>1043</v>
      </c>
      <c r="B62" s="204" t="s">
        <v>1044</v>
      </c>
      <c r="C62" s="204" t="s">
        <v>803</v>
      </c>
      <c r="D62" s="204" t="s">
        <v>1037</v>
      </c>
      <c r="E62" s="205">
        <v>150000</v>
      </c>
      <c r="F62" s="206" t="s">
        <v>1023</v>
      </c>
      <c r="G62" s="204" t="s">
        <v>1024</v>
      </c>
      <c r="H62" s="207">
        <v>105000</v>
      </c>
      <c r="I62" s="208" t="s">
        <v>1045</v>
      </c>
      <c r="J62" s="208" t="s">
        <v>818</v>
      </c>
      <c r="K62" s="208" t="s">
        <v>808</v>
      </c>
      <c r="L62" s="262">
        <v>50000</v>
      </c>
      <c r="M62" s="262">
        <v>35000</v>
      </c>
    </row>
    <row r="63" spans="1:13" ht="22.5">
      <c r="A63" s="204" t="s">
        <v>1046</v>
      </c>
      <c r="B63" s="204" t="s">
        <v>1047</v>
      </c>
      <c r="C63" s="204" t="s">
        <v>803</v>
      </c>
      <c r="D63" s="204" t="s">
        <v>1037</v>
      </c>
      <c r="E63" s="205">
        <v>114000</v>
      </c>
      <c r="F63" s="206" t="s">
        <v>1023</v>
      </c>
      <c r="G63" s="204" t="s">
        <v>1024</v>
      </c>
      <c r="H63" s="207">
        <v>96000</v>
      </c>
      <c r="I63" s="208" t="s">
        <v>1048</v>
      </c>
      <c r="J63" s="208" t="s">
        <v>810</v>
      </c>
      <c r="K63" s="208" t="s">
        <v>1042</v>
      </c>
      <c r="L63" s="262">
        <v>57000</v>
      </c>
      <c r="M63" s="262">
        <v>48000</v>
      </c>
    </row>
    <row r="64" spans="1:13">
      <c r="A64" s="204" t="s">
        <v>1049</v>
      </c>
      <c r="B64" s="204" t="s">
        <v>1050</v>
      </c>
      <c r="C64" s="204" t="s">
        <v>803</v>
      </c>
      <c r="D64" s="204" t="s">
        <v>1037</v>
      </c>
      <c r="E64" s="205">
        <v>576000</v>
      </c>
      <c r="F64" s="206" t="s">
        <v>1023</v>
      </c>
      <c r="G64" s="204" t="s">
        <v>1024</v>
      </c>
      <c r="H64" s="207">
        <v>384000</v>
      </c>
      <c r="I64" s="208" t="s">
        <v>1051</v>
      </c>
      <c r="J64" s="208" t="s">
        <v>854</v>
      </c>
      <c r="K64" s="208" t="s">
        <v>1042</v>
      </c>
      <c r="L64" s="262">
        <v>48000</v>
      </c>
      <c r="M64" s="262">
        <v>32000</v>
      </c>
    </row>
    <row r="65" spans="1:13">
      <c r="A65" s="204" t="s">
        <v>1052</v>
      </c>
      <c r="B65" s="204" t="s">
        <v>1053</v>
      </c>
      <c r="C65" s="204" t="s">
        <v>803</v>
      </c>
      <c r="D65" s="204" t="s">
        <v>1037</v>
      </c>
      <c r="E65" s="205">
        <v>105000</v>
      </c>
      <c r="F65" s="206" t="s">
        <v>1023</v>
      </c>
      <c r="G65" s="204" t="s">
        <v>1024</v>
      </c>
      <c r="H65" s="207">
        <v>63000</v>
      </c>
      <c r="I65" s="208" t="s">
        <v>1054</v>
      </c>
      <c r="J65" s="208" t="s">
        <v>897</v>
      </c>
      <c r="K65" s="208" t="s">
        <v>808</v>
      </c>
      <c r="L65" s="262">
        <v>5000</v>
      </c>
      <c r="M65" s="262">
        <v>3000</v>
      </c>
    </row>
    <row r="66" spans="1:13" ht="22.5">
      <c r="A66" s="204" t="s">
        <v>1055</v>
      </c>
      <c r="B66" s="204" t="s">
        <v>1056</v>
      </c>
      <c r="C66" s="204" t="s">
        <v>803</v>
      </c>
      <c r="D66" s="204" t="s">
        <v>1037</v>
      </c>
      <c r="E66" s="205">
        <v>39000</v>
      </c>
      <c r="F66" s="206" t="s">
        <v>1023</v>
      </c>
      <c r="G66" s="204" t="s">
        <v>1024</v>
      </c>
      <c r="H66" s="207">
        <v>33000</v>
      </c>
      <c r="I66" s="208" t="s">
        <v>1057</v>
      </c>
      <c r="J66" s="208" t="s">
        <v>818</v>
      </c>
      <c r="K66" s="208" t="s">
        <v>808</v>
      </c>
      <c r="L66" s="262">
        <v>13000</v>
      </c>
      <c r="M66" s="262">
        <v>11000</v>
      </c>
    </row>
    <row r="67" spans="1:13">
      <c r="A67" s="204" t="s">
        <v>1058</v>
      </c>
      <c r="B67" s="204" t="s">
        <v>1059</v>
      </c>
      <c r="C67" s="204" t="s">
        <v>803</v>
      </c>
      <c r="D67" s="204" t="s">
        <v>1037</v>
      </c>
      <c r="E67" s="205">
        <v>473000</v>
      </c>
      <c r="F67" s="206" t="s">
        <v>1023</v>
      </c>
      <c r="G67" s="204" t="s">
        <v>1024</v>
      </c>
      <c r="H67" s="207">
        <v>344000</v>
      </c>
      <c r="I67" s="208" t="s">
        <v>1060</v>
      </c>
      <c r="J67" s="208" t="s">
        <v>983</v>
      </c>
      <c r="K67" s="208" t="s">
        <v>808</v>
      </c>
      <c r="L67" s="262">
        <v>11000</v>
      </c>
      <c r="M67" s="262">
        <v>8000</v>
      </c>
    </row>
    <row r="68" spans="1:13">
      <c r="A68" s="204" t="s">
        <v>1061</v>
      </c>
      <c r="B68" s="204" t="s">
        <v>1062</v>
      </c>
      <c r="C68" s="204" t="s">
        <v>803</v>
      </c>
      <c r="D68" s="204" t="s">
        <v>1037</v>
      </c>
      <c r="E68" s="205">
        <v>360000</v>
      </c>
      <c r="F68" s="206" t="s">
        <v>1023</v>
      </c>
      <c r="G68" s="204" t="s">
        <v>1024</v>
      </c>
      <c r="H68" s="207">
        <v>324000</v>
      </c>
      <c r="I68" s="208" t="s">
        <v>1063</v>
      </c>
      <c r="J68" s="208" t="s">
        <v>955</v>
      </c>
      <c r="K68" s="208" t="s">
        <v>808</v>
      </c>
      <c r="L68" s="262">
        <v>10000</v>
      </c>
      <c r="M68" s="262">
        <v>9000</v>
      </c>
    </row>
    <row r="69" spans="1:13">
      <c r="A69" s="204" t="s">
        <v>1064</v>
      </c>
      <c r="B69" s="204" t="s">
        <v>1065</v>
      </c>
      <c r="C69" s="204" t="s">
        <v>803</v>
      </c>
      <c r="D69" s="204" t="s">
        <v>1037</v>
      </c>
      <c r="E69" s="205">
        <v>162000</v>
      </c>
      <c r="F69" s="206" t="s">
        <v>1023</v>
      </c>
      <c r="G69" s="204" t="s">
        <v>1024</v>
      </c>
      <c r="H69" s="207">
        <v>30000</v>
      </c>
      <c r="I69" s="208" t="s">
        <v>1066</v>
      </c>
      <c r="J69" s="208" t="s">
        <v>833</v>
      </c>
      <c r="K69" s="208" t="s">
        <v>808</v>
      </c>
      <c r="L69" s="262">
        <v>27000</v>
      </c>
      <c r="M69" s="262">
        <v>5000</v>
      </c>
    </row>
    <row r="70" spans="1:13">
      <c r="A70" s="204" t="s">
        <v>842</v>
      </c>
      <c r="B70" s="204" t="s">
        <v>1067</v>
      </c>
      <c r="C70" s="204" t="s">
        <v>803</v>
      </c>
      <c r="D70" s="204" t="s">
        <v>1037</v>
      </c>
      <c r="E70" s="205">
        <v>138000</v>
      </c>
      <c r="F70" s="206" t="s">
        <v>1023</v>
      </c>
      <c r="G70" s="204" t="s">
        <v>1024</v>
      </c>
      <c r="H70" s="207">
        <v>138000</v>
      </c>
      <c r="I70" s="208" t="s">
        <v>1068</v>
      </c>
      <c r="J70" s="208" t="s">
        <v>993</v>
      </c>
      <c r="K70" s="208" t="s">
        <v>808</v>
      </c>
      <c r="L70" s="262">
        <v>3000</v>
      </c>
      <c r="M70" s="262">
        <v>3000</v>
      </c>
    </row>
    <row r="71" spans="1:13">
      <c r="A71" s="204" t="s">
        <v>1069</v>
      </c>
      <c r="B71" s="204" t="s">
        <v>1070</v>
      </c>
      <c r="C71" s="204" t="s">
        <v>803</v>
      </c>
      <c r="D71" s="204" t="s">
        <v>1071</v>
      </c>
      <c r="E71" s="205">
        <v>150000</v>
      </c>
      <c r="F71" s="206" t="s">
        <v>1023</v>
      </c>
      <c r="G71" s="204" t="s">
        <v>1024</v>
      </c>
      <c r="H71" s="207">
        <v>111000</v>
      </c>
      <c r="I71" s="208" t="s">
        <v>1072</v>
      </c>
      <c r="J71" s="208" t="s">
        <v>818</v>
      </c>
      <c r="K71" s="208" t="s">
        <v>1042</v>
      </c>
      <c r="L71" s="262">
        <v>50000</v>
      </c>
      <c r="M71" s="262">
        <v>37000</v>
      </c>
    </row>
    <row r="72" spans="1:13">
      <c r="A72" s="204" t="s">
        <v>1073</v>
      </c>
      <c r="B72" s="204" t="s">
        <v>1074</v>
      </c>
      <c r="C72" s="204" t="s">
        <v>803</v>
      </c>
      <c r="D72" s="204" t="s">
        <v>1071</v>
      </c>
      <c r="E72" s="205">
        <v>248000</v>
      </c>
      <c r="F72" s="206" t="s">
        <v>1023</v>
      </c>
      <c r="G72" s="204" t="s">
        <v>1024</v>
      </c>
      <c r="H72" s="207">
        <v>155000</v>
      </c>
      <c r="I72" s="208" t="s">
        <v>571</v>
      </c>
      <c r="J72" s="208" t="s">
        <v>1058</v>
      </c>
      <c r="K72" s="208" t="s">
        <v>808</v>
      </c>
      <c r="L72" s="262">
        <v>4000</v>
      </c>
      <c r="M72" s="262">
        <v>2500</v>
      </c>
    </row>
    <row r="73" spans="1:13">
      <c r="A73" s="204" t="s">
        <v>1075</v>
      </c>
      <c r="B73" s="204" t="s">
        <v>1076</v>
      </c>
      <c r="C73" s="204" t="s">
        <v>803</v>
      </c>
      <c r="D73" s="204" t="s">
        <v>1071</v>
      </c>
      <c r="E73" s="205">
        <v>180000</v>
      </c>
      <c r="F73" s="206" t="s">
        <v>1023</v>
      </c>
      <c r="G73" s="204" t="s">
        <v>1024</v>
      </c>
      <c r="H73" s="207">
        <v>145000</v>
      </c>
      <c r="I73" s="208" t="s">
        <v>1077</v>
      </c>
      <c r="J73" s="208" t="s">
        <v>807</v>
      </c>
      <c r="K73" s="208" t="s">
        <v>808</v>
      </c>
      <c r="L73" s="262">
        <v>18000</v>
      </c>
      <c r="M73" s="262">
        <v>14500</v>
      </c>
    </row>
    <row r="74" spans="1:13">
      <c r="A74" s="204" t="s">
        <v>1078</v>
      </c>
      <c r="B74" s="204" t="s">
        <v>1079</v>
      </c>
      <c r="C74" s="204" t="s">
        <v>803</v>
      </c>
      <c r="D74" s="204" t="s">
        <v>1071</v>
      </c>
      <c r="E74" s="205">
        <v>227500</v>
      </c>
      <c r="F74" s="206" t="s">
        <v>1023</v>
      </c>
      <c r="G74" s="204" t="s">
        <v>1024</v>
      </c>
      <c r="H74" s="207">
        <v>162500</v>
      </c>
      <c r="I74" s="208" t="s">
        <v>572</v>
      </c>
      <c r="J74" s="208" t="s">
        <v>842</v>
      </c>
      <c r="K74" s="208" t="s">
        <v>808</v>
      </c>
      <c r="L74" s="262">
        <v>3500</v>
      </c>
      <c r="M74" s="262">
        <v>2500</v>
      </c>
    </row>
    <row r="75" spans="1:13">
      <c r="A75" s="204" t="s">
        <v>1080</v>
      </c>
      <c r="B75" s="204" t="s">
        <v>1081</v>
      </c>
      <c r="C75" s="204" t="s">
        <v>803</v>
      </c>
      <c r="D75" s="204" t="s">
        <v>1071</v>
      </c>
      <c r="E75" s="205">
        <v>60000</v>
      </c>
      <c r="F75" s="206" t="s">
        <v>1023</v>
      </c>
      <c r="G75" s="204" t="s">
        <v>1024</v>
      </c>
      <c r="H75" s="207">
        <v>24000</v>
      </c>
      <c r="I75" s="208" t="s">
        <v>1077</v>
      </c>
      <c r="J75" s="208" t="s">
        <v>854</v>
      </c>
      <c r="K75" s="208" t="s">
        <v>808</v>
      </c>
      <c r="L75" s="262">
        <v>5000</v>
      </c>
      <c r="M75" s="262">
        <v>2000</v>
      </c>
    </row>
    <row r="76" spans="1:13">
      <c r="A76" s="204" t="s">
        <v>1083</v>
      </c>
      <c r="B76" s="204" t="s">
        <v>1084</v>
      </c>
      <c r="C76" s="204" t="s">
        <v>803</v>
      </c>
      <c r="D76" s="204" t="s">
        <v>1071</v>
      </c>
      <c r="E76" s="205">
        <v>195000</v>
      </c>
      <c r="F76" s="206" t="s">
        <v>1023</v>
      </c>
      <c r="G76" s="204" t="s">
        <v>1024</v>
      </c>
      <c r="H76" s="207">
        <v>97500</v>
      </c>
      <c r="I76" s="208" t="s">
        <v>1085</v>
      </c>
      <c r="J76" s="208" t="s">
        <v>965</v>
      </c>
      <c r="K76" s="208" t="s">
        <v>1042</v>
      </c>
      <c r="L76" s="262">
        <v>5000</v>
      </c>
      <c r="M76" s="262">
        <v>2500</v>
      </c>
    </row>
    <row r="77" spans="1:13">
      <c r="A77" s="204" t="s">
        <v>1086</v>
      </c>
      <c r="B77" s="204" t="s">
        <v>1087</v>
      </c>
      <c r="C77" s="204" t="s">
        <v>803</v>
      </c>
      <c r="D77" s="204" t="s">
        <v>1071</v>
      </c>
      <c r="E77" s="205">
        <v>76500</v>
      </c>
      <c r="F77" s="206" t="s">
        <v>1023</v>
      </c>
      <c r="G77" s="204" t="s">
        <v>1024</v>
      </c>
      <c r="H77" s="207">
        <v>25500</v>
      </c>
      <c r="I77" s="208" t="s">
        <v>1085</v>
      </c>
      <c r="J77" s="208" t="s">
        <v>879</v>
      </c>
      <c r="K77" s="208" t="s">
        <v>1042</v>
      </c>
      <c r="L77" s="262">
        <v>4500</v>
      </c>
      <c r="M77" s="262">
        <v>1500</v>
      </c>
    </row>
    <row r="78" spans="1:13">
      <c r="A78" s="204" t="s">
        <v>1088</v>
      </c>
      <c r="B78" s="204" t="s">
        <v>1089</v>
      </c>
      <c r="C78" s="204" t="s">
        <v>803</v>
      </c>
      <c r="D78" s="204" t="s">
        <v>1090</v>
      </c>
      <c r="E78" s="205">
        <v>2040000</v>
      </c>
      <c r="F78" s="206" t="s">
        <v>1023</v>
      </c>
      <c r="G78" s="204" t="s">
        <v>1024</v>
      </c>
      <c r="H78" s="207">
        <v>1190000</v>
      </c>
      <c r="I78" s="208" t="s">
        <v>1091</v>
      </c>
      <c r="J78" s="208" t="s">
        <v>1092</v>
      </c>
      <c r="K78" s="208" t="s">
        <v>808</v>
      </c>
      <c r="L78" s="262">
        <v>6000</v>
      </c>
      <c r="M78" s="262">
        <v>3500</v>
      </c>
    </row>
    <row r="79" spans="1:13">
      <c r="A79" s="204" t="s">
        <v>1093</v>
      </c>
      <c r="B79" s="204" t="s">
        <v>1094</v>
      </c>
      <c r="C79" s="204" t="s">
        <v>803</v>
      </c>
      <c r="D79" s="204" t="s">
        <v>1090</v>
      </c>
      <c r="E79" s="205">
        <v>490000</v>
      </c>
      <c r="F79" s="206" t="s">
        <v>1023</v>
      </c>
      <c r="G79" s="204" t="s">
        <v>1024</v>
      </c>
      <c r="H79" s="207">
        <v>320000</v>
      </c>
      <c r="I79" s="208" t="s">
        <v>1095</v>
      </c>
      <c r="J79" s="208" t="s">
        <v>807</v>
      </c>
      <c r="K79" s="208" t="s">
        <v>1042</v>
      </c>
      <c r="L79" s="262">
        <v>49000</v>
      </c>
      <c r="M79" s="262">
        <v>32000</v>
      </c>
    </row>
    <row r="80" spans="1:13">
      <c r="A80" s="204" t="s">
        <v>1096</v>
      </c>
      <c r="B80" s="204" t="s">
        <v>1097</v>
      </c>
      <c r="C80" s="204" t="s">
        <v>803</v>
      </c>
      <c r="D80" s="204" t="s">
        <v>1090</v>
      </c>
      <c r="E80" s="205">
        <v>1282500</v>
      </c>
      <c r="F80" s="206" t="s">
        <v>1023</v>
      </c>
      <c r="G80" s="204" t="s">
        <v>1024</v>
      </c>
      <c r="H80" s="207">
        <v>513000</v>
      </c>
      <c r="I80" s="208" t="s">
        <v>1098</v>
      </c>
      <c r="J80" s="208" t="s">
        <v>1099</v>
      </c>
      <c r="K80" s="208" t="s">
        <v>808</v>
      </c>
      <c r="L80" s="262">
        <v>2500</v>
      </c>
      <c r="M80" s="262">
        <v>1000</v>
      </c>
    </row>
    <row r="81" spans="1:13">
      <c r="A81" s="204" t="s">
        <v>1100</v>
      </c>
      <c r="B81" s="204" t="s">
        <v>1101</v>
      </c>
      <c r="C81" s="204" t="s">
        <v>803</v>
      </c>
      <c r="D81" s="204" t="s">
        <v>1090</v>
      </c>
      <c r="E81" s="205">
        <v>330000</v>
      </c>
      <c r="F81" s="206" t="s">
        <v>1023</v>
      </c>
      <c r="G81" s="204" t="s">
        <v>1024</v>
      </c>
      <c r="H81" s="207">
        <v>220000</v>
      </c>
      <c r="I81" s="208" t="s">
        <v>1102</v>
      </c>
      <c r="J81" s="208" t="s">
        <v>903</v>
      </c>
      <c r="K81" s="208" t="s">
        <v>808</v>
      </c>
      <c r="L81" s="262">
        <v>15000</v>
      </c>
      <c r="M81" s="262">
        <v>10000</v>
      </c>
    </row>
    <row r="82" spans="1:13">
      <c r="A82" s="204" t="s">
        <v>1103</v>
      </c>
      <c r="B82" s="204" t="s">
        <v>1104</v>
      </c>
      <c r="C82" s="204" t="s">
        <v>803</v>
      </c>
      <c r="D82" s="204" t="s">
        <v>1090</v>
      </c>
      <c r="E82" s="205">
        <v>372000</v>
      </c>
      <c r="F82" s="206" t="s">
        <v>1023</v>
      </c>
      <c r="G82" s="204" t="s">
        <v>1024</v>
      </c>
      <c r="H82" s="207">
        <v>252000</v>
      </c>
      <c r="I82" s="208" t="s">
        <v>1102</v>
      </c>
      <c r="J82" s="208" t="s">
        <v>854</v>
      </c>
      <c r="K82" s="208" t="s">
        <v>808</v>
      </c>
      <c r="L82" s="262">
        <v>31000</v>
      </c>
      <c r="M82" s="262">
        <v>21000</v>
      </c>
    </row>
    <row r="83" spans="1:13">
      <c r="A83" s="204" t="s">
        <v>1105</v>
      </c>
      <c r="B83" s="204" t="s">
        <v>1106</v>
      </c>
      <c r="C83" s="204" t="s">
        <v>803</v>
      </c>
      <c r="D83" s="204" t="s">
        <v>1090</v>
      </c>
      <c r="E83" s="205">
        <v>630000</v>
      </c>
      <c r="F83" s="206" t="s">
        <v>1023</v>
      </c>
      <c r="G83" s="204" t="s">
        <v>1024</v>
      </c>
      <c r="H83" s="207">
        <v>459000</v>
      </c>
      <c r="I83" s="208" t="s">
        <v>1102</v>
      </c>
      <c r="J83" s="208" t="s">
        <v>886</v>
      </c>
      <c r="K83" s="208" t="s">
        <v>808</v>
      </c>
      <c r="L83" s="262">
        <v>35000</v>
      </c>
      <c r="M83" s="262">
        <v>25500</v>
      </c>
    </row>
    <row r="84" spans="1:13">
      <c r="A84" s="204" t="s">
        <v>1107</v>
      </c>
      <c r="B84" s="204" t="s">
        <v>1108</v>
      </c>
      <c r="C84" s="204" t="s">
        <v>803</v>
      </c>
      <c r="D84" s="204" t="s">
        <v>1090</v>
      </c>
      <c r="E84" s="205">
        <v>300000</v>
      </c>
      <c r="F84" s="206" t="s">
        <v>1023</v>
      </c>
      <c r="G84" s="204" t="s">
        <v>1024</v>
      </c>
      <c r="H84" s="207">
        <v>216000</v>
      </c>
      <c r="I84" s="208" t="s">
        <v>1102</v>
      </c>
      <c r="J84" s="208" t="s">
        <v>823</v>
      </c>
      <c r="K84" s="208" t="s">
        <v>808</v>
      </c>
      <c r="L84" s="262">
        <v>75000</v>
      </c>
      <c r="M84" s="262">
        <v>54000</v>
      </c>
    </row>
    <row r="85" spans="1:13">
      <c r="A85" s="204" t="s">
        <v>1004</v>
      </c>
      <c r="B85" s="204" t="s">
        <v>1109</v>
      </c>
      <c r="C85" s="204" t="s">
        <v>803</v>
      </c>
      <c r="D85" s="204" t="s">
        <v>1110</v>
      </c>
      <c r="E85" s="205">
        <v>988000</v>
      </c>
      <c r="F85" s="206" t="s">
        <v>1023</v>
      </c>
      <c r="G85" s="204" t="s">
        <v>1024</v>
      </c>
      <c r="H85" s="207">
        <v>608000</v>
      </c>
      <c r="I85" s="208" t="s">
        <v>1111</v>
      </c>
      <c r="J85" s="208" t="s">
        <v>1112</v>
      </c>
      <c r="K85" s="208" t="s">
        <v>808</v>
      </c>
      <c r="L85" s="262">
        <v>6500</v>
      </c>
      <c r="M85" s="262">
        <v>4000</v>
      </c>
    </row>
    <row r="86" spans="1:13">
      <c r="A86" s="204" t="s">
        <v>1113</v>
      </c>
      <c r="B86" s="204" t="s">
        <v>1114</v>
      </c>
      <c r="C86" s="204" t="s">
        <v>803</v>
      </c>
      <c r="D86" s="204" t="s">
        <v>1110</v>
      </c>
      <c r="E86" s="205">
        <v>329000</v>
      </c>
      <c r="F86" s="206" t="s">
        <v>1023</v>
      </c>
      <c r="G86" s="204" t="s">
        <v>1024</v>
      </c>
      <c r="H86" s="207">
        <v>235000</v>
      </c>
      <c r="I86" s="208" t="s">
        <v>1115</v>
      </c>
      <c r="J86" s="208" t="s">
        <v>998</v>
      </c>
      <c r="K86" s="208" t="s">
        <v>1042</v>
      </c>
      <c r="L86" s="262">
        <v>7000</v>
      </c>
      <c r="M86" s="262">
        <v>5000</v>
      </c>
    </row>
    <row r="87" spans="1:13">
      <c r="A87" s="204" t="s">
        <v>1116</v>
      </c>
      <c r="B87" s="204" t="s">
        <v>1117</v>
      </c>
      <c r="C87" s="204" t="s">
        <v>803</v>
      </c>
      <c r="D87" s="204" t="s">
        <v>1110</v>
      </c>
      <c r="E87" s="205">
        <v>208000</v>
      </c>
      <c r="F87" s="206" t="s">
        <v>1118</v>
      </c>
      <c r="G87" s="204" t="s">
        <v>1119</v>
      </c>
      <c r="H87" s="207">
        <v>201500</v>
      </c>
      <c r="I87" s="208" t="s">
        <v>1120</v>
      </c>
      <c r="J87" s="208" t="s">
        <v>861</v>
      </c>
      <c r="K87" s="208" t="s">
        <v>1042</v>
      </c>
      <c r="L87" s="262">
        <v>16000</v>
      </c>
      <c r="M87" s="262">
        <v>15500</v>
      </c>
    </row>
    <row r="88" spans="1:13">
      <c r="A88" s="204" t="s">
        <v>1121</v>
      </c>
      <c r="B88" s="204" t="s">
        <v>1122</v>
      </c>
      <c r="C88" s="204" t="s">
        <v>803</v>
      </c>
      <c r="D88" s="204" t="s">
        <v>1123</v>
      </c>
      <c r="E88" s="205">
        <v>187500</v>
      </c>
      <c r="F88" s="206" t="s">
        <v>1023</v>
      </c>
      <c r="G88" s="204" t="s">
        <v>1024</v>
      </c>
      <c r="H88" s="207">
        <v>125000</v>
      </c>
      <c r="I88" s="208" t="s">
        <v>852</v>
      </c>
      <c r="J88" s="208" t="s">
        <v>910</v>
      </c>
      <c r="K88" s="208" t="s">
        <v>808</v>
      </c>
      <c r="L88" s="262">
        <v>7500</v>
      </c>
      <c r="M88" s="262">
        <v>5000</v>
      </c>
    </row>
    <row r="89" spans="1:13">
      <c r="A89" s="204" t="s">
        <v>1124</v>
      </c>
      <c r="B89" s="204" t="s">
        <v>1125</v>
      </c>
      <c r="C89" s="204" t="s">
        <v>803</v>
      </c>
      <c r="D89" s="204" t="s">
        <v>1123</v>
      </c>
      <c r="E89" s="205">
        <v>266000</v>
      </c>
      <c r="F89" s="206" t="s">
        <v>1023</v>
      </c>
      <c r="G89" s="204" t="s">
        <v>1024</v>
      </c>
      <c r="H89" s="207">
        <v>190000</v>
      </c>
      <c r="I89" s="208" t="s">
        <v>1126</v>
      </c>
      <c r="J89" s="208" t="s">
        <v>963</v>
      </c>
      <c r="K89" s="208" t="s">
        <v>808</v>
      </c>
      <c r="L89" s="262">
        <v>7000</v>
      </c>
      <c r="M89" s="262">
        <v>5000</v>
      </c>
    </row>
    <row r="90" spans="1:13">
      <c r="A90" s="204" t="s">
        <v>1127</v>
      </c>
      <c r="B90" s="204" t="s">
        <v>1128</v>
      </c>
      <c r="C90" s="204" t="s">
        <v>803</v>
      </c>
      <c r="D90" s="204" t="s">
        <v>1123</v>
      </c>
      <c r="E90" s="205">
        <v>840000</v>
      </c>
      <c r="F90" s="206" t="s">
        <v>1023</v>
      </c>
      <c r="G90" s="204" t="s">
        <v>1024</v>
      </c>
      <c r="H90" s="207">
        <v>486000</v>
      </c>
      <c r="I90" s="208" t="s">
        <v>1129</v>
      </c>
      <c r="J90" s="208" t="s">
        <v>833</v>
      </c>
      <c r="K90" s="208" t="s">
        <v>1042</v>
      </c>
      <c r="L90" s="262">
        <v>140000</v>
      </c>
      <c r="M90" s="262">
        <v>81000</v>
      </c>
    </row>
    <row r="91" spans="1:13">
      <c r="A91" s="204" t="s">
        <v>1130</v>
      </c>
      <c r="B91" s="204" t="s">
        <v>1131</v>
      </c>
      <c r="C91" s="204" t="s">
        <v>803</v>
      </c>
      <c r="D91" s="204" t="s">
        <v>1123</v>
      </c>
      <c r="E91" s="205">
        <v>1904000</v>
      </c>
      <c r="F91" s="206" t="s">
        <v>1023</v>
      </c>
      <c r="G91" s="204" t="s">
        <v>1024</v>
      </c>
      <c r="H91" s="207">
        <v>1224000</v>
      </c>
      <c r="I91" s="208" t="s">
        <v>1111</v>
      </c>
      <c r="J91" s="208" t="s">
        <v>1132</v>
      </c>
      <c r="K91" s="208" t="s">
        <v>808</v>
      </c>
      <c r="L91" s="262">
        <v>14000</v>
      </c>
      <c r="M91" s="262">
        <v>9000</v>
      </c>
    </row>
    <row r="92" spans="1:13">
      <c r="A92" s="204" t="s">
        <v>1133</v>
      </c>
      <c r="B92" s="204" t="s">
        <v>1134</v>
      </c>
      <c r="C92" s="204" t="s">
        <v>803</v>
      </c>
      <c r="D92" s="204" t="s">
        <v>1135</v>
      </c>
      <c r="E92" s="205">
        <v>765000</v>
      </c>
      <c r="F92" s="206" t="s">
        <v>1136</v>
      </c>
      <c r="G92" s="204" t="s">
        <v>1137</v>
      </c>
      <c r="H92" s="207">
        <v>562500</v>
      </c>
      <c r="I92" s="208" t="s">
        <v>556</v>
      </c>
      <c r="J92" s="208" t="s">
        <v>868</v>
      </c>
      <c r="K92" s="208" t="s">
        <v>822</v>
      </c>
      <c r="L92" s="262">
        <v>51000</v>
      </c>
      <c r="M92" s="262">
        <v>37500</v>
      </c>
    </row>
    <row r="93" spans="1:13">
      <c r="A93" s="204" t="s">
        <v>1138</v>
      </c>
      <c r="B93" s="204" t="s">
        <v>1139</v>
      </c>
      <c r="C93" s="204" t="s">
        <v>803</v>
      </c>
      <c r="D93" s="204" t="s">
        <v>1135</v>
      </c>
      <c r="E93" s="205">
        <v>2250000</v>
      </c>
      <c r="F93" s="206" t="s">
        <v>1136</v>
      </c>
      <c r="G93" s="204" t="s">
        <v>1137</v>
      </c>
      <c r="H93" s="207">
        <v>1675000</v>
      </c>
      <c r="I93" s="208" t="s">
        <v>556</v>
      </c>
      <c r="J93" s="208" t="s">
        <v>892</v>
      </c>
      <c r="K93" s="208" t="s">
        <v>822</v>
      </c>
      <c r="L93" s="262">
        <v>45000</v>
      </c>
      <c r="M93" s="262">
        <v>33500</v>
      </c>
    </row>
    <row r="94" spans="1:13">
      <c r="A94" s="204" t="s">
        <v>1140</v>
      </c>
      <c r="B94" s="204" t="s">
        <v>1141</v>
      </c>
      <c r="C94" s="204" t="s">
        <v>803</v>
      </c>
      <c r="D94" s="204" t="s">
        <v>1142</v>
      </c>
      <c r="E94" s="205">
        <v>1000000</v>
      </c>
      <c r="F94" s="206" t="s">
        <v>1136</v>
      </c>
      <c r="G94" s="204" t="s">
        <v>1137</v>
      </c>
      <c r="H94" s="207">
        <v>625000</v>
      </c>
      <c r="I94" s="208" t="s">
        <v>1143</v>
      </c>
      <c r="J94" s="208" t="s">
        <v>892</v>
      </c>
      <c r="K94" s="208" t="s">
        <v>808</v>
      </c>
      <c r="L94" s="262">
        <v>20000</v>
      </c>
      <c r="M94" s="262">
        <v>12500</v>
      </c>
    </row>
    <row r="95" spans="1:13">
      <c r="A95" s="204" t="s">
        <v>1144</v>
      </c>
      <c r="B95" s="204" t="s">
        <v>1145</v>
      </c>
      <c r="C95" s="204" t="s">
        <v>803</v>
      </c>
      <c r="D95" s="204" t="s">
        <v>1142</v>
      </c>
      <c r="E95" s="205">
        <v>1050000</v>
      </c>
      <c r="F95" s="206" t="s">
        <v>1136</v>
      </c>
      <c r="G95" s="204" t="s">
        <v>1137</v>
      </c>
      <c r="H95" s="207">
        <v>630000</v>
      </c>
      <c r="I95" s="208" t="s">
        <v>1146</v>
      </c>
      <c r="J95" s="208" t="s">
        <v>932</v>
      </c>
      <c r="K95" s="208" t="s">
        <v>808</v>
      </c>
      <c r="L95" s="262">
        <v>35000</v>
      </c>
      <c r="M95" s="262">
        <v>21000</v>
      </c>
    </row>
    <row r="96" spans="1:13">
      <c r="A96" s="204" t="s">
        <v>1147</v>
      </c>
      <c r="B96" s="204" t="s">
        <v>1148</v>
      </c>
      <c r="C96" s="204" t="s">
        <v>803</v>
      </c>
      <c r="D96" s="204" t="s">
        <v>1149</v>
      </c>
      <c r="E96" s="205">
        <v>500000</v>
      </c>
      <c r="F96" s="206" t="s">
        <v>1136</v>
      </c>
      <c r="G96" s="204" t="s">
        <v>1137</v>
      </c>
      <c r="H96" s="207">
        <v>312500</v>
      </c>
      <c r="I96" s="208" t="s">
        <v>1143</v>
      </c>
      <c r="J96" s="208" t="s">
        <v>910</v>
      </c>
      <c r="K96" s="208" t="s">
        <v>808</v>
      </c>
      <c r="L96" s="262">
        <v>20000</v>
      </c>
      <c r="M96" s="262">
        <v>12500</v>
      </c>
    </row>
    <row r="97" spans="1:13">
      <c r="A97" s="204" t="s">
        <v>1150</v>
      </c>
      <c r="B97" s="204" t="s">
        <v>1151</v>
      </c>
      <c r="C97" s="204" t="s">
        <v>803</v>
      </c>
      <c r="D97" s="204" t="s">
        <v>1149</v>
      </c>
      <c r="E97" s="205">
        <v>350000</v>
      </c>
      <c r="F97" s="206" t="s">
        <v>1136</v>
      </c>
      <c r="G97" s="204" t="s">
        <v>1137</v>
      </c>
      <c r="H97" s="207">
        <v>210000</v>
      </c>
      <c r="I97" s="208" t="s">
        <v>1146</v>
      </c>
      <c r="J97" s="208" t="s">
        <v>807</v>
      </c>
      <c r="K97" s="208" t="s">
        <v>808</v>
      </c>
      <c r="L97" s="262">
        <v>35000</v>
      </c>
      <c r="M97" s="262">
        <v>21000</v>
      </c>
    </row>
    <row r="98" spans="1:13">
      <c r="A98" s="204" t="s">
        <v>1152</v>
      </c>
      <c r="B98" s="204" t="s">
        <v>1153</v>
      </c>
      <c r="C98" s="204" t="s">
        <v>803</v>
      </c>
      <c r="D98" s="204" t="s">
        <v>1149</v>
      </c>
      <c r="E98" s="205">
        <v>2400000</v>
      </c>
      <c r="F98" s="206" t="s">
        <v>1136</v>
      </c>
      <c r="G98" s="204" t="s">
        <v>1137</v>
      </c>
      <c r="H98" s="207">
        <v>1400000</v>
      </c>
      <c r="I98" s="208" t="s">
        <v>852</v>
      </c>
      <c r="J98" s="208" t="s">
        <v>1154</v>
      </c>
      <c r="K98" s="208" t="s">
        <v>822</v>
      </c>
      <c r="L98" s="262">
        <v>3000</v>
      </c>
      <c r="M98" s="262">
        <v>1750</v>
      </c>
    </row>
    <row r="99" spans="1:13">
      <c r="A99" s="204" t="s">
        <v>885</v>
      </c>
      <c r="B99" s="204" t="s">
        <v>1155</v>
      </c>
      <c r="C99" s="204" t="s">
        <v>803</v>
      </c>
      <c r="D99" s="204" t="s">
        <v>1149</v>
      </c>
      <c r="E99" s="205">
        <v>2000000</v>
      </c>
      <c r="F99" s="206" t="s">
        <v>1136</v>
      </c>
      <c r="G99" s="204" t="s">
        <v>1137</v>
      </c>
      <c r="H99" s="207">
        <v>1100000</v>
      </c>
      <c r="I99" s="208" t="s">
        <v>1156</v>
      </c>
      <c r="J99" s="208" t="s">
        <v>821</v>
      </c>
      <c r="K99" s="208" t="s">
        <v>822</v>
      </c>
      <c r="L99" s="262">
        <v>2000</v>
      </c>
      <c r="M99" s="262">
        <v>1100</v>
      </c>
    </row>
    <row r="100" spans="1:13">
      <c r="A100" s="204" t="s">
        <v>1157</v>
      </c>
      <c r="B100" s="204" t="s">
        <v>1158</v>
      </c>
      <c r="C100" s="204" t="s">
        <v>803</v>
      </c>
      <c r="D100" s="204" t="s">
        <v>1149</v>
      </c>
      <c r="E100" s="205">
        <v>2200000</v>
      </c>
      <c r="F100" s="206" t="s">
        <v>1136</v>
      </c>
      <c r="G100" s="204" t="s">
        <v>1137</v>
      </c>
      <c r="H100" s="207">
        <v>1430000</v>
      </c>
      <c r="I100" s="208" t="s">
        <v>820</v>
      </c>
      <c r="J100" s="208" t="s">
        <v>809</v>
      </c>
      <c r="K100" s="208" t="s">
        <v>822</v>
      </c>
      <c r="L100" s="262">
        <v>2000</v>
      </c>
      <c r="M100" s="262">
        <v>1300</v>
      </c>
    </row>
    <row r="101" spans="1:13">
      <c r="A101" s="204" t="s">
        <v>1159</v>
      </c>
      <c r="B101" s="204" t="s">
        <v>1160</v>
      </c>
      <c r="C101" s="204" t="s">
        <v>803</v>
      </c>
      <c r="D101" s="204" t="s">
        <v>1149</v>
      </c>
      <c r="E101" s="205">
        <v>445050</v>
      </c>
      <c r="F101" s="206" t="s">
        <v>995</v>
      </c>
      <c r="G101" s="204" t="s">
        <v>996</v>
      </c>
      <c r="H101" s="207">
        <v>445050</v>
      </c>
      <c r="I101" s="208" t="s">
        <v>1161</v>
      </c>
      <c r="J101" s="208" t="s">
        <v>807</v>
      </c>
      <c r="K101" s="208" t="s">
        <v>808</v>
      </c>
      <c r="L101" s="262">
        <v>44505</v>
      </c>
      <c r="M101" s="262">
        <v>44505</v>
      </c>
    </row>
    <row r="102" spans="1:13">
      <c r="A102" s="204" t="s">
        <v>1162</v>
      </c>
      <c r="B102" s="204" t="s">
        <v>1163</v>
      </c>
      <c r="C102" s="204" t="s">
        <v>803</v>
      </c>
      <c r="D102" s="204" t="s">
        <v>1149</v>
      </c>
      <c r="E102" s="205">
        <v>222525</v>
      </c>
      <c r="F102" s="206" t="s">
        <v>995</v>
      </c>
      <c r="G102" s="204" t="s">
        <v>996</v>
      </c>
      <c r="H102" s="207">
        <v>222525</v>
      </c>
      <c r="I102" s="208" t="s">
        <v>1164</v>
      </c>
      <c r="J102" s="208" t="s">
        <v>868</v>
      </c>
      <c r="K102" s="208" t="s">
        <v>808</v>
      </c>
      <c r="L102" s="262">
        <v>14835</v>
      </c>
      <c r="M102" s="262">
        <v>14835</v>
      </c>
    </row>
    <row r="103" spans="1:13">
      <c r="A103" s="204" t="s">
        <v>1165</v>
      </c>
      <c r="B103" s="204" t="s">
        <v>1166</v>
      </c>
      <c r="C103" s="204" t="s">
        <v>803</v>
      </c>
      <c r="D103" s="204" t="s">
        <v>1167</v>
      </c>
      <c r="E103" s="205">
        <v>6875000</v>
      </c>
      <c r="F103" s="206" t="s">
        <v>1136</v>
      </c>
      <c r="G103" s="204" t="s">
        <v>1137</v>
      </c>
      <c r="H103" s="207">
        <v>5625000</v>
      </c>
      <c r="I103" s="208" t="s">
        <v>555</v>
      </c>
      <c r="J103" s="208" t="s">
        <v>1168</v>
      </c>
      <c r="K103" s="208" t="s">
        <v>817</v>
      </c>
      <c r="L103" s="262">
        <v>55000</v>
      </c>
      <c r="M103" s="262">
        <v>45000</v>
      </c>
    </row>
    <row r="104" spans="1:13">
      <c r="A104" s="204" t="s">
        <v>1169</v>
      </c>
      <c r="B104" s="204" t="s">
        <v>1170</v>
      </c>
      <c r="C104" s="204" t="s">
        <v>803</v>
      </c>
      <c r="D104" s="204" t="s">
        <v>1167</v>
      </c>
      <c r="E104" s="205">
        <v>1500000</v>
      </c>
      <c r="F104" s="206" t="s">
        <v>1136</v>
      </c>
      <c r="G104" s="204" t="s">
        <v>1137</v>
      </c>
      <c r="H104" s="207">
        <v>1260000</v>
      </c>
      <c r="I104" s="208" t="s">
        <v>555</v>
      </c>
      <c r="J104" s="208" t="s">
        <v>932</v>
      </c>
      <c r="K104" s="208" t="s">
        <v>817</v>
      </c>
      <c r="L104" s="262">
        <v>50000</v>
      </c>
      <c r="M104" s="262">
        <v>42000</v>
      </c>
    </row>
    <row r="105" spans="1:13">
      <c r="A105" s="204" t="s">
        <v>1171</v>
      </c>
      <c r="B105" s="204" t="s">
        <v>1172</v>
      </c>
      <c r="C105" s="204" t="s">
        <v>803</v>
      </c>
      <c r="D105" s="204" t="s">
        <v>1167</v>
      </c>
      <c r="E105" s="205">
        <v>50000</v>
      </c>
      <c r="F105" s="206" t="s">
        <v>1136</v>
      </c>
      <c r="G105" s="204" t="s">
        <v>1137</v>
      </c>
      <c r="H105" s="207">
        <v>33500</v>
      </c>
      <c r="I105" s="208" t="s">
        <v>1173</v>
      </c>
      <c r="J105" s="208" t="s">
        <v>829</v>
      </c>
      <c r="K105" s="208" t="s">
        <v>808</v>
      </c>
      <c r="L105" s="262">
        <v>10000</v>
      </c>
      <c r="M105" s="262">
        <v>6700</v>
      </c>
    </row>
    <row r="106" spans="1:13">
      <c r="A106" s="204" t="s">
        <v>1174</v>
      </c>
      <c r="B106" s="204" t="s">
        <v>1175</v>
      </c>
      <c r="C106" s="204" t="s">
        <v>803</v>
      </c>
      <c r="D106" s="204" t="s">
        <v>1167</v>
      </c>
      <c r="E106" s="205">
        <v>11200000</v>
      </c>
      <c r="F106" s="206" t="s">
        <v>1023</v>
      </c>
      <c r="G106" s="204" t="s">
        <v>1024</v>
      </c>
      <c r="H106" s="207">
        <v>9600000</v>
      </c>
      <c r="I106" s="208" t="s">
        <v>1176</v>
      </c>
      <c r="J106" s="208" t="s">
        <v>816</v>
      </c>
      <c r="K106" s="208" t="s">
        <v>1042</v>
      </c>
      <c r="L106" s="262">
        <v>56000</v>
      </c>
      <c r="M106" s="262">
        <v>48000</v>
      </c>
    </row>
    <row r="107" spans="1:13" ht="22.5">
      <c r="A107" s="204" t="s">
        <v>1177</v>
      </c>
      <c r="B107" s="204" t="s">
        <v>1178</v>
      </c>
      <c r="C107" s="204" t="s">
        <v>803</v>
      </c>
      <c r="D107" s="204" t="s">
        <v>1167</v>
      </c>
      <c r="E107" s="205">
        <v>795000</v>
      </c>
      <c r="F107" s="206" t="s">
        <v>1023</v>
      </c>
      <c r="G107" s="204" t="s">
        <v>1024</v>
      </c>
      <c r="H107" s="207">
        <v>477000</v>
      </c>
      <c r="I107" s="208" t="s">
        <v>1179</v>
      </c>
      <c r="J107" s="208" t="s">
        <v>1029</v>
      </c>
      <c r="K107" s="208" t="s">
        <v>808</v>
      </c>
      <c r="L107" s="262">
        <v>15000</v>
      </c>
      <c r="M107" s="262">
        <v>9000</v>
      </c>
    </row>
    <row r="108" spans="1:13">
      <c r="A108" s="204" t="s">
        <v>1180</v>
      </c>
      <c r="B108" s="204" t="s">
        <v>1181</v>
      </c>
      <c r="C108" s="204" t="s">
        <v>803</v>
      </c>
      <c r="D108" s="204" t="s">
        <v>1182</v>
      </c>
      <c r="E108" s="205">
        <v>130952380</v>
      </c>
      <c r="F108" s="206" t="s">
        <v>1183</v>
      </c>
      <c r="G108" s="204" t="s">
        <v>1184</v>
      </c>
      <c r="H108" s="207">
        <v>110000000</v>
      </c>
      <c r="I108" s="208" t="s">
        <v>1185</v>
      </c>
      <c r="J108" s="208" t="s">
        <v>801</v>
      </c>
      <c r="K108" s="208" t="s">
        <v>808</v>
      </c>
      <c r="L108" s="262">
        <v>130952380</v>
      </c>
      <c r="M108" s="262">
        <v>110000000</v>
      </c>
    </row>
    <row r="109" spans="1:13">
      <c r="A109" s="204" t="s">
        <v>1186</v>
      </c>
      <c r="B109" s="204" t="s">
        <v>1187</v>
      </c>
      <c r="C109" s="204" t="s">
        <v>803</v>
      </c>
      <c r="D109" s="204" t="s">
        <v>1182</v>
      </c>
      <c r="E109" s="205">
        <v>214285715</v>
      </c>
      <c r="F109" s="206" t="s">
        <v>1183</v>
      </c>
      <c r="G109" s="204" t="s">
        <v>1184</v>
      </c>
      <c r="H109" s="207">
        <v>180000000</v>
      </c>
      <c r="I109" s="208" t="s">
        <v>1188</v>
      </c>
      <c r="J109" s="208" t="s">
        <v>801</v>
      </c>
      <c r="K109" s="208" t="s">
        <v>878</v>
      </c>
      <c r="L109" s="262">
        <v>214285715</v>
      </c>
      <c r="M109" s="262">
        <v>180000000</v>
      </c>
    </row>
    <row r="110" spans="1:13">
      <c r="A110" s="204" t="s">
        <v>1189</v>
      </c>
      <c r="B110" s="204" t="s">
        <v>1190</v>
      </c>
      <c r="C110" s="204" t="s">
        <v>803</v>
      </c>
      <c r="D110" s="204" t="s">
        <v>1191</v>
      </c>
      <c r="E110" s="205">
        <v>40000</v>
      </c>
      <c r="F110" s="206" t="s">
        <v>1136</v>
      </c>
      <c r="G110" s="204" t="s">
        <v>1137</v>
      </c>
      <c r="H110" s="207">
        <v>31000</v>
      </c>
      <c r="I110" s="208" t="s">
        <v>1173</v>
      </c>
      <c r="J110" s="208" t="s">
        <v>801</v>
      </c>
      <c r="K110" s="208" t="s">
        <v>808</v>
      </c>
      <c r="L110" s="262">
        <v>40000</v>
      </c>
      <c r="M110" s="262">
        <v>31000</v>
      </c>
    </row>
    <row r="111" spans="1:13">
      <c r="A111" s="204" t="s">
        <v>1192</v>
      </c>
      <c r="B111" s="204" t="s">
        <v>1193</v>
      </c>
      <c r="C111" s="204" t="s">
        <v>803</v>
      </c>
      <c r="D111" s="204" t="s">
        <v>1191</v>
      </c>
      <c r="E111" s="205">
        <v>45000</v>
      </c>
      <c r="F111" s="206" t="s">
        <v>1136</v>
      </c>
      <c r="G111" s="204" t="s">
        <v>1137</v>
      </c>
      <c r="H111" s="207">
        <v>34000</v>
      </c>
      <c r="I111" s="208" t="s">
        <v>1173</v>
      </c>
      <c r="J111" s="208" t="s">
        <v>801</v>
      </c>
      <c r="K111" s="208" t="s">
        <v>808</v>
      </c>
      <c r="L111" s="262">
        <v>45000</v>
      </c>
      <c r="M111" s="262">
        <v>34000</v>
      </c>
    </row>
    <row r="112" spans="1:13">
      <c r="A112" s="204" t="s">
        <v>1194</v>
      </c>
      <c r="B112" s="204" t="s">
        <v>1195</v>
      </c>
      <c r="C112" s="204" t="s">
        <v>803</v>
      </c>
      <c r="D112" s="204" t="s">
        <v>1191</v>
      </c>
      <c r="E112" s="205">
        <v>52000</v>
      </c>
      <c r="F112" s="206" t="s">
        <v>1136</v>
      </c>
      <c r="G112" s="204" t="s">
        <v>1137</v>
      </c>
      <c r="H112" s="207">
        <v>46000</v>
      </c>
      <c r="I112" s="208" t="s">
        <v>1173</v>
      </c>
      <c r="J112" s="208" t="s">
        <v>801</v>
      </c>
      <c r="K112" s="208" t="s">
        <v>808</v>
      </c>
      <c r="L112" s="262">
        <v>52000</v>
      </c>
      <c r="M112" s="262">
        <v>46000</v>
      </c>
    </row>
    <row r="113" spans="1:13">
      <c r="A113" s="204" t="s">
        <v>1196</v>
      </c>
      <c r="B113" s="204" t="s">
        <v>1197</v>
      </c>
      <c r="C113" s="204" t="s">
        <v>803</v>
      </c>
      <c r="D113" s="204" t="s">
        <v>1191</v>
      </c>
      <c r="E113" s="205">
        <v>47500</v>
      </c>
      <c r="F113" s="206" t="s">
        <v>1136</v>
      </c>
      <c r="G113" s="204" t="s">
        <v>1137</v>
      </c>
      <c r="H113" s="207">
        <v>45700</v>
      </c>
      <c r="I113" s="208" t="s">
        <v>1173</v>
      </c>
      <c r="J113" s="208" t="s">
        <v>801</v>
      </c>
      <c r="K113" s="208" t="s">
        <v>808</v>
      </c>
      <c r="L113" s="262">
        <v>47500</v>
      </c>
      <c r="M113" s="262">
        <v>45700</v>
      </c>
    </row>
    <row r="114" spans="1:13">
      <c r="A114" s="204" t="s">
        <v>1198</v>
      </c>
      <c r="B114" s="204" t="s">
        <v>1199</v>
      </c>
      <c r="C114" s="204" t="s">
        <v>803</v>
      </c>
      <c r="D114" s="204" t="s">
        <v>1191</v>
      </c>
      <c r="E114" s="205">
        <v>270000</v>
      </c>
      <c r="F114" s="206" t="s">
        <v>1136</v>
      </c>
      <c r="G114" s="204" t="s">
        <v>1137</v>
      </c>
      <c r="H114" s="207">
        <v>190000</v>
      </c>
      <c r="I114" s="208" t="s">
        <v>1173</v>
      </c>
      <c r="J114" s="208" t="s">
        <v>832</v>
      </c>
      <c r="K114" s="208" t="s">
        <v>808</v>
      </c>
      <c r="L114" s="262">
        <v>13500</v>
      </c>
      <c r="M114" s="262">
        <v>9500</v>
      </c>
    </row>
    <row r="115" spans="1:13">
      <c r="A115" s="204" t="s">
        <v>1200</v>
      </c>
      <c r="B115" s="204" t="s">
        <v>1201</v>
      </c>
      <c r="C115" s="204" t="s">
        <v>803</v>
      </c>
      <c r="D115" s="204" t="s">
        <v>1191</v>
      </c>
      <c r="E115" s="205">
        <v>400000</v>
      </c>
      <c r="F115" s="206" t="s">
        <v>1136</v>
      </c>
      <c r="G115" s="204" t="s">
        <v>1137</v>
      </c>
      <c r="H115" s="207">
        <v>300000</v>
      </c>
      <c r="I115" s="208" t="s">
        <v>1173</v>
      </c>
      <c r="J115" s="208" t="s">
        <v>832</v>
      </c>
      <c r="K115" s="208" t="s">
        <v>808</v>
      </c>
      <c r="L115" s="262">
        <v>20000</v>
      </c>
      <c r="M115" s="262">
        <v>15000</v>
      </c>
    </row>
    <row r="116" spans="1:13">
      <c r="A116" s="204" t="s">
        <v>1202</v>
      </c>
      <c r="B116" s="204" t="s">
        <v>1203</v>
      </c>
      <c r="C116" s="204" t="s">
        <v>803</v>
      </c>
      <c r="D116" s="204" t="s">
        <v>1191</v>
      </c>
      <c r="E116" s="205">
        <v>140000</v>
      </c>
      <c r="F116" s="206" t="s">
        <v>1136</v>
      </c>
      <c r="G116" s="204" t="s">
        <v>1137</v>
      </c>
      <c r="H116" s="207">
        <v>110000</v>
      </c>
      <c r="I116" s="208" t="s">
        <v>1173</v>
      </c>
      <c r="J116" s="208" t="s">
        <v>829</v>
      </c>
      <c r="K116" s="208" t="s">
        <v>808</v>
      </c>
      <c r="L116" s="262">
        <v>28000</v>
      </c>
      <c r="M116" s="262">
        <v>22000</v>
      </c>
    </row>
    <row r="117" spans="1:13">
      <c r="A117" s="204" t="s">
        <v>1204</v>
      </c>
      <c r="B117" s="204" t="s">
        <v>1205</v>
      </c>
      <c r="C117" s="204" t="s">
        <v>803</v>
      </c>
      <c r="D117" s="204" t="s">
        <v>1191</v>
      </c>
      <c r="E117" s="205">
        <v>95000</v>
      </c>
      <c r="F117" s="206" t="s">
        <v>1136</v>
      </c>
      <c r="G117" s="204" t="s">
        <v>1137</v>
      </c>
      <c r="H117" s="207">
        <v>87000</v>
      </c>
      <c r="I117" s="208" t="s">
        <v>1173</v>
      </c>
      <c r="J117" s="208" t="s">
        <v>801</v>
      </c>
      <c r="K117" s="208" t="s">
        <v>808</v>
      </c>
      <c r="L117" s="262">
        <v>95000</v>
      </c>
      <c r="M117" s="262">
        <v>87000</v>
      </c>
    </row>
    <row r="118" spans="1:13">
      <c r="A118" s="204" t="s">
        <v>1206</v>
      </c>
      <c r="B118" s="204" t="s">
        <v>1207</v>
      </c>
      <c r="C118" s="204" t="s">
        <v>803</v>
      </c>
      <c r="D118" s="204" t="s">
        <v>1191</v>
      </c>
      <c r="E118" s="205">
        <v>40000</v>
      </c>
      <c r="F118" s="206" t="s">
        <v>1136</v>
      </c>
      <c r="G118" s="204" t="s">
        <v>1137</v>
      </c>
      <c r="H118" s="207">
        <v>29000</v>
      </c>
      <c r="I118" s="208" t="s">
        <v>1173</v>
      </c>
      <c r="J118" s="208" t="s">
        <v>801</v>
      </c>
      <c r="K118" s="208" t="s">
        <v>808</v>
      </c>
      <c r="L118" s="262">
        <v>40000</v>
      </c>
      <c r="M118" s="262">
        <v>29000</v>
      </c>
    </row>
    <row r="119" spans="1:13">
      <c r="A119" s="204" t="s">
        <v>1208</v>
      </c>
      <c r="B119" s="204" t="s">
        <v>1209</v>
      </c>
      <c r="C119" s="204" t="s">
        <v>803</v>
      </c>
      <c r="D119" s="204" t="s">
        <v>1210</v>
      </c>
      <c r="E119" s="205">
        <v>600000</v>
      </c>
      <c r="F119" s="206" t="s">
        <v>900</v>
      </c>
      <c r="G119" s="204" t="s">
        <v>901</v>
      </c>
      <c r="H119" s="207">
        <v>600000</v>
      </c>
      <c r="I119" s="208" t="s">
        <v>566</v>
      </c>
      <c r="J119" s="208" t="s">
        <v>1082</v>
      </c>
      <c r="K119" s="208" t="s">
        <v>808</v>
      </c>
      <c r="L119" s="262">
        <v>300</v>
      </c>
      <c r="M119" s="262">
        <v>300</v>
      </c>
    </row>
    <row r="120" spans="1:13">
      <c r="L120" s="263">
        <f>SUM(L6:L119)</f>
        <v>479006299.00999999</v>
      </c>
      <c r="M120" s="263">
        <f>SUM(M6:M119)</f>
        <v>416029086.25</v>
      </c>
    </row>
  </sheetData>
  <mergeCells count="2">
    <mergeCell ref="A2:G2"/>
    <mergeCell ref="A3:G3"/>
  </mergeCells>
  <hyperlinks>
    <hyperlink ref="B7" r:id="rId1" display="http://emilliydokon.uzex.uz/ru/offers/item/6625400"/>
    <hyperlink ref="C7" r:id="rId2" display="http://emilliydokon.uzex.uz/ru/Lots/item/5092041"/>
    <hyperlink ref="C8" r:id="rId3" display="http://emilliydokon.uzex.uz/ru/Download/word/1871444"/>
    <hyperlink ref="D7" r:id="rId4" display="http://emilliydokon.uzex.uz/ru/offers/item/6625400"/>
    <hyperlink ref="B9" r:id="rId5" display="http://emilliydokon.uzex.uz/ru/offers/item/6613190"/>
    <hyperlink ref="C9" r:id="rId6" display="http://emilliydokon.uzex.uz/ru/Lots/item/5090066"/>
    <hyperlink ref="C10" r:id="rId7" display="http://emilliydokon.uzex.uz/ru/Download/word/1855672"/>
    <hyperlink ref="D9" r:id="rId8" display="http://emilliydokon.uzex.uz/ru/offers/item/6613190"/>
    <hyperlink ref="B11" r:id="rId9" display="http://emilliydokon.uzex.uz/ru/offers/item/6613205"/>
    <hyperlink ref="C11" r:id="rId10" display="http://emilliydokon.uzex.uz/ru/Lots/item/5089809"/>
    <hyperlink ref="C12" r:id="rId11" display="http://emilliydokon.uzex.uz/ru/Download/word/1853942"/>
    <hyperlink ref="D11" r:id="rId12" display="http://emilliydokon.uzex.uz/ru/offers/item/6613205"/>
    <hyperlink ref="B13" r:id="rId13" display="http://emilliydokon.uzex.uz/ru/offers/item/6613173"/>
    <hyperlink ref="C13" r:id="rId14" display="http://emilliydokon.uzex.uz/ru/Lots/item/5089808"/>
    <hyperlink ref="C14" r:id="rId15" display="http://emilliydokon.uzex.uz/ru/Download/word/1853941"/>
    <hyperlink ref="D13" r:id="rId16" display="http://emilliydokon.uzex.uz/ru/offers/item/6613173"/>
    <hyperlink ref="B15" r:id="rId17" display="http://emilliydokon.uzex.uz/ru/offers/item/6613163"/>
    <hyperlink ref="C15" r:id="rId18" display="http://emilliydokon.uzex.uz/ru/Lots/item/5089805"/>
    <hyperlink ref="C16" r:id="rId19" display="http://emilliydokon.uzex.uz/ru/Download/word/1853932"/>
    <hyperlink ref="D15" r:id="rId20" display="http://emilliydokon.uzex.uz/ru/offers/item/6613163"/>
    <hyperlink ref="B17" r:id="rId21" display="http://emilliydokon.uzex.uz/ru/offers/item/6586739"/>
    <hyperlink ref="C17" r:id="rId22" display="http://emilliydokon.uzex.uz/ru/Lots/item/5085166"/>
    <hyperlink ref="C18" r:id="rId23" display="http://emilliydokon.uzex.uz/ru/Download/word/1814941"/>
    <hyperlink ref="D17" r:id="rId24" display="http://emilliydokon.uzex.uz/ru/offers/item/6586739"/>
    <hyperlink ref="B19" r:id="rId25" display="http://emilliydokon.uzex.uz/ru/offers/item/6537317"/>
    <hyperlink ref="C19" r:id="rId26" display="http://emilliydokon.uzex.uz/ru/Lots/item/5077150"/>
    <hyperlink ref="C20" r:id="rId27" display="http://emilliydokon.uzex.uz/ru/Download/word/1737608"/>
    <hyperlink ref="D19" r:id="rId28" display="http://emilliydokon.uzex.uz/ru/offers/item/6537317"/>
    <hyperlink ref="B21" r:id="rId29" display="http://emilliydokon.uzex.uz/ru/offers/item/6535247"/>
    <hyperlink ref="C21" r:id="rId30" display="http://emilliydokon.uzex.uz/ru/Lots/item/5077036"/>
    <hyperlink ref="C22" r:id="rId31" display="http://emilliydokon.uzex.uz/ru/Download/word/1736075"/>
    <hyperlink ref="D21" r:id="rId32" display="http://emilliydokon.uzex.uz/ru/offers/item/6535247"/>
    <hyperlink ref="B23" r:id="rId33" display="http://emilliydokon.uzex.uz/ru/offers/item/6535247"/>
    <hyperlink ref="C23" r:id="rId34" display="http://emilliydokon.uzex.uz/ru/Lots/item/5076809"/>
    <hyperlink ref="C24" r:id="rId35" display="http://emilliydokon.uzex.uz/ru/Download/word/1734202"/>
    <hyperlink ref="D23" r:id="rId36" display="http://emilliydokon.uzex.uz/ru/offers/item/6535247"/>
    <hyperlink ref="B25" r:id="rId37" display="http://emilliydokon.uzex.uz/ru/offers/item/6531358"/>
    <hyperlink ref="C25" r:id="rId38" display="http://emilliydokon.uzex.uz/ru/Lots/item/5076076"/>
    <hyperlink ref="C26" r:id="rId39" display="http://emilliydokon.uzex.uz/ru/Download/word/1726194"/>
    <hyperlink ref="D25" r:id="rId40" display="http://emilliydokon.uzex.uz/ru/offers/item/6531358"/>
    <hyperlink ref="B27" r:id="rId41" display="http://emilliydokon.uzex.uz/ru/offers/item/6531370"/>
    <hyperlink ref="C27" r:id="rId42" display="http://emilliydokon.uzex.uz/ru/Lots/item/5075902"/>
    <hyperlink ref="C28" r:id="rId43" display="http://emilliydokon.uzex.uz/ru/Download/word/1724515"/>
    <hyperlink ref="D27" r:id="rId44" display="http://emilliydokon.uzex.uz/ru/offers/item/6531370"/>
    <hyperlink ref="B29" r:id="rId45" display="http://emilliydokon.uzex.uz/ru/offers/item/6531392"/>
    <hyperlink ref="C29" r:id="rId46" display="http://emilliydokon.uzex.uz/ru/Lots/item/5075899"/>
    <hyperlink ref="C30" r:id="rId47" display="http://emilliydokon.uzex.uz/ru/Download/word/1724504"/>
    <hyperlink ref="D29" r:id="rId48" display="http://emilliydokon.uzex.uz/ru/offers/item/6531392"/>
    <hyperlink ref="B31" r:id="rId49" display="http://emilliydokon.uzex.uz/ru/offers/item/6464427"/>
    <hyperlink ref="C31" r:id="rId50" display="http://emilliydokon.uzex.uz/ru/Lots/item/5064573"/>
    <hyperlink ref="C32" r:id="rId51" display="http://emilliydokon.uzex.uz/ru/Download/word/1620694"/>
    <hyperlink ref="D31" r:id="rId52" display="http://emilliydokon.uzex.uz/ru/offers/item/6464427"/>
    <hyperlink ref="B5" r:id="rId53" display="http://emilliydokon.uzex.uz/ru/offers/item/6683736"/>
    <hyperlink ref="C5" r:id="rId54" display="http://emilliydokon.uzex.uz/ru/Lots/item/5102092"/>
    <hyperlink ref="C6" r:id="rId55" display="http://emilliydokon.uzex.uz/ru/Download/word/1960057"/>
    <hyperlink ref="D5" r:id="rId56" display="http://emilliydokon.uzex.uz/ru/offers/item/6683736"/>
  </hyperlinks>
  <pageMargins left="0.23622047244094491" right="0.15748031496062992" top="0.31496062992125984" bottom="0.23622047244094491" header="0.19685039370078741" footer="0.19685039370078741"/>
  <pageSetup paperSize="9" scale="48" orientation="portrait" verticalDpi="0" r:id="rId57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M18"/>
  <sheetViews>
    <sheetView view="pageBreakPreview" zoomScaleSheetLayoutView="100" workbookViewId="0">
      <selection activeCell="M22" sqref="M22"/>
    </sheetView>
  </sheetViews>
  <sheetFormatPr defaultRowHeight="15"/>
  <cols>
    <col min="1" max="1" width="9" customWidth="1"/>
    <col min="2" max="2" width="12.85546875" customWidth="1"/>
    <col min="3" max="3" width="10.5703125" bestFit="1" customWidth="1"/>
    <col min="4" max="4" width="14.85546875" bestFit="1" customWidth="1"/>
    <col min="5" max="5" width="16.42578125" customWidth="1"/>
    <col min="6" max="6" width="16.140625" customWidth="1"/>
    <col min="7" max="7" width="14.7109375" bestFit="1" customWidth="1"/>
    <col min="8" max="8" width="22.42578125" customWidth="1"/>
    <col min="9" max="9" width="13.5703125" customWidth="1"/>
    <col min="10" max="10" width="15.5703125" style="145" customWidth="1"/>
    <col min="11" max="11" width="14.42578125" customWidth="1"/>
    <col min="12" max="12" width="12.85546875" style="48" customWidth="1"/>
    <col min="13" max="13" width="11.7109375" bestFit="1" customWidth="1"/>
  </cols>
  <sheetData>
    <row r="1" spans="1:13">
      <c r="H1" t="s">
        <v>198</v>
      </c>
    </row>
    <row r="2" spans="1:13">
      <c r="A2" s="252" t="s">
        <v>101</v>
      </c>
      <c r="B2" s="252"/>
      <c r="C2" s="252"/>
      <c r="D2" s="252"/>
      <c r="E2" s="252"/>
      <c r="F2" s="252"/>
      <c r="G2" s="252"/>
      <c r="H2" s="252"/>
    </row>
    <row r="3" spans="1:13">
      <c r="A3" s="252" t="s">
        <v>1212</v>
      </c>
      <c r="B3" s="252"/>
      <c r="C3" s="252"/>
      <c r="D3" s="252"/>
      <c r="E3" s="252"/>
      <c r="F3" s="252"/>
      <c r="G3" s="252"/>
      <c r="H3" s="252"/>
    </row>
    <row r="4" spans="1:13">
      <c r="H4" s="78" t="s">
        <v>573</v>
      </c>
    </row>
    <row r="5" spans="1:13" ht="33.75">
      <c r="A5" s="217" t="s">
        <v>1213</v>
      </c>
      <c r="B5" s="213" t="s">
        <v>789</v>
      </c>
      <c r="C5" s="213" t="s">
        <v>790</v>
      </c>
      <c r="D5" s="213" t="s">
        <v>791</v>
      </c>
      <c r="E5" s="213" t="s">
        <v>792</v>
      </c>
      <c r="F5" s="213" t="s">
        <v>793</v>
      </c>
      <c r="G5" s="213" t="s">
        <v>794</v>
      </c>
      <c r="H5" s="213" t="s">
        <v>795</v>
      </c>
      <c r="I5" s="213" t="s">
        <v>796</v>
      </c>
      <c r="J5" s="213" t="s">
        <v>797</v>
      </c>
      <c r="K5" s="213" t="s">
        <v>798</v>
      </c>
      <c r="L5" s="213" t="s">
        <v>799</v>
      </c>
      <c r="M5" s="213" t="s">
        <v>800</v>
      </c>
    </row>
    <row r="6" spans="1:13" ht="33.75">
      <c r="A6" s="214">
        <v>1</v>
      </c>
      <c r="B6" s="214" t="s">
        <v>1214</v>
      </c>
      <c r="C6" s="214" t="s">
        <v>1215</v>
      </c>
      <c r="D6" s="214" t="s">
        <v>1216</v>
      </c>
      <c r="E6" s="207">
        <v>630000000</v>
      </c>
      <c r="F6" s="214" t="s">
        <v>1217</v>
      </c>
      <c r="G6" s="214" t="s">
        <v>1218</v>
      </c>
      <c r="H6" s="207">
        <v>198999999</v>
      </c>
      <c r="I6" s="215" t="s">
        <v>1219</v>
      </c>
      <c r="J6" s="215" t="s">
        <v>801</v>
      </c>
      <c r="K6" s="215" t="s">
        <v>808</v>
      </c>
      <c r="L6" s="215" t="s">
        <v>1220</v>
      </c>
      <c r="M6" s="218">
        <v>198999999</v>
      </c>
    </row>
    <row r="7" spans="1:13" ht="45">
      <c r="A7" s="214">
        <v>2</v>
      </c>
      <c r="B7" s="214" t="s">
        <v>1221</v>
      </c>
      <c r="C7" s="214" t="s">
        <v>1215</v>
      </c>
      <c r="D7" s="214" t="s">
        <v>1222</v>
      </c>
      <c r="E7" s="207">
        <v>300000000</v>
      </c>
      <c r="F7" s="214" t="s">
        <v>575</v>
      </c>
      <c r="G7" s="214" t="s">
        <v>1223</v>
      </c>
      <c r="H7" s="207">
        <v>289800000</v>
      </c>
      <c r="I7" s="215" t="s">
        <v>568</v>
      </c>
      <c r="J7" s="215" t="s">
        <v>801</v>
      </c>
      <c r="K7" s="215" t="s">
        <v>808</v>
      </c>
      <c r="L7" s="215" t="s">
        <v>1224</v>
      </c>
      <c r="M7" s="218">
        <v>289800000</v>
      </c>
    </row>
    <row r="8" spans="1:13">
      <c r="A8" s="216"/>
      <c r="B8" s="216"/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6"/>
    </row>
    <row r="9" spans="1:13">
      <c r="A9" s="146"/>
      <c r="B9" s="146"/>
      <c r="C9" s="146"/>
      <c r="D9" s="146"/>
      <c r="E9" s="148" t="s">
        <v>72</v>
      </c>
      <c r="F9" s="149"/>
      <c r="G9" s="146"/>
      <c r="H9" s="146"/>
      <c r="I9" s="146"/>
      <c r="J9" s="147"/>
    </row>
    <row r="17" spans="6:6">
      <c r="F17" s="48" t="e">
        <f>F9+#REF!</f>
        <v>#REF!</v>
      </c>
    </row>
    <row r="18" spans="6:6">
      <c r="F18" s="159" t="e">
        <f>#REF!</f>
        <v>#REF!</v>
      </c>
    </row>
  </sheetData>
  <mergeCells count="2">
    <mergeCell ref="A2:H2"/>
    <mergeCell ref="A3:H3"/>
  </mergeCells>
  <hyperlinks>
    <hyperlink ref="B5" r:id="rId1" display="https://exarid.uzex.uz/ru-RU/competitive/resultitem/9125058/"/>
    <hyperlink ref="B6" r:id="rId2" display="https://exarid.uzex.uz/ru-RU/competitive/resultitem/9122932/"/>
    <hyperlink ref="B7" r:id="rId3" display="https://exarid.uzex.uz/ru-RU/competitive/resultitem/9119482/"/>
    <hyperlink ref="B8" r:id="rId4" display="https://exarid.uzex.uz/ru-RU/competitive/resultitem/9113660/"/>
  </hyperlinks>
  <pageMargins left="0.19685039370078741" right="0.19685039370078741" top="0.98425196850393704" bottom="0.98425196850393704" header="0.51181102362204722" footer="0.51181102362204722"/>
  <pageSetup paperSize="9" scale="75" orientation="landscape" verticalDpi="0" r:id="rId5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G43"/>
  <sheetViews>
    <sheetView view="pageBreakPreview" topLeftCell="A38" zoomScaleNormal="100" zoomScaleSheetLayoutView="100" workbookViewId="0">
      <selection activeCell="K42" sqref="K42"/>
    </sheetView>
  </sheetViews>
  <sheetFormatPr defaultColWidth="23" defaultRowHeight="15"/>
  <cols>
    <col min="1" max="2" width="23" style="150"/>
    <col min="3" max="3" width="23" style="151"/>
    <col min="4" max="4" width="23" style="150"/>
    <col min="5" max="6" width="23" style="152"/>
    <col min="7" max="16384" width="23" style="150"/>
  </cols>
  <sheetData>
    <row r="1" spans="1:7">
      <c r="G1" s="150" t="s">
        <v>200</v>
      </c>
    </row>
    <row r="2" spans="1:7">
      <c r="A2" s="253" t="s">
        <v>101</v>
      </c>
      <c r="B2" s="253"/>
      <c r="C2" s="253"/>
      <c r="D2" s="253"/>
      <c r="E2" s="253"/>
      <c r="F2" s="253"/>
      <c r="G2" s="253"/>
    </row>
    <row r="3" spans="1:7">
      <c r="A3" s="253" t="s">
        <v>2240</v>
      </c>
      <c r="B3" s="253"/>
      <c r="C3" s="253"/>
      <c r="D3" s="253"/>
      <c r="E3" s="253"/>
      <c r="F3" s="253"/>
      <c r="G3" s="253"/>
    </row>
    <row r="4" spans="1:7">
      <c r="A4" s="254" t="s">
        <v>102</v>
      </c>
      <c r="B4" s="254"/>
      <c r="C4" s="254"/>
      <c r="D4" s="254"/>
      <c r="E4" s="254"/>
      <c r="F4" s="254"/>
      <c r="G4" s="254"/>
    </row>
    <row r="5" spans="1:7">
      <c r="A5" s="264" t="s">
        <v>82</v>
      </c>
      <c r="B5" s="264" t="s">
        <v>2241</v>
      </c>
      <c r="C5" s="264" t="s">
        <v>2242</v>
      </c>
      <c r="D5" s="264" t="s">
        <v>2243</v>
      </c>
      <c r="E5" s="264" t="s">
        <v>83</v>
      </c>
      <c r="F5" s="264" t="s">
        <v>2244</v>
      </c>
      <c r="G5" s="264" t="s">
        <v>2245</v>
      </c>
    </row>
    <row r="6" spans="1:7" ht="128.25">
      <c r="A6" s="265">
        <v>1</v>
      </c>
      <c r="B6" s="266" t="s">
        <v>2246</v>
      </c>
      <c r="C6" s="266" t="s">
        <v>2247</v>
      </c>
      <c r="D6" s="266" t="s">
        <v>2248</v>
      </c>
      <c r="E6" s="266" t="s">
        <v>2328</v>
      </c>
      <c r="F6" s="267">
        <v>44656</v>
      </c>
      <c r="G6" s="266" t="s">
        <v>2249</v>
      </c>
    </row>
    <row r="7" spans="1:7" ht="71.25">
      <c r="A7" s="268">
        <v>2</v>
      </c>
      <c r="B7" s="269" t="s">
        <v>2250</v>
      </c>
      <c r="C7" s="269" t="s">
        <v>2251</v>
      </c>
      <c r="D7" s="269" t="s">
        <v>2252</v>
      </c>
      <c r="E7" s="269">
        <v>4720000000</v>
      </c>
      <c r="F7" s="270">
        <v>44651</v>
      </c>
      <c r="G7" s="269" t="s">
        <v>2253</v>
      </c>
    </row>
    <row r="8" spans="1:7" ht="71.25">
      <c r="A8" s="265">
        <v>3</v>
      </c>
      <c r="B8" s="266" t="s">
        <v>2254</v>
      </c>
      <c r="C8" s="266" t="s">
        <v>2251</v>
      </c>
      <c r="D8" s="266" t="s">
        <v>2255</v>
      </c>
      <c r="E8" s="266">
        <v>2225000000</v>
      </c>
      <c r="F8" s="267">
        <v>44648</v>
      </c>
      <c r="G8" s="266" t="s">
        <v>2253</v>
      </c>
    </row>
    <row r="9" spans="1:7" ht="128.25">
      <c r="A9" s="265">
        <v>4</v>
      </c>
      <c r="B9" s="269" t="s">
        <v>2256</v>
      </c>
      <c r="C9" s="269" t="s">
        <v>2247</v>
      </c>
      <c r="D9" s="269" t="s">
        <v>2248</v>
      </c>
      <c r="E9" s="269">
        <v>7565031.0800000001</v>
      </c>
      <c r="F9" s="270">
        <v>44638</v>
      </c>
      <c r="G9" s="269" t="s">
        <v>2249</v>
      </c>
    </row>
    <row r="10" spans="1:7" ht="57">
      <c r="A10" s="268">
        <v>5</v>
      </c>
      <c r="B10" s="266" t="s">
        <v>2257</v>
      </c>
      <c r="C10" s="266" t="s">
        <v>2258</v>
      </c>
      <c r="D10" s="266" t="s">
        <v>2259</v>
      </c>
      <c r="E10" s="266">
        <v>6511500000</v>
      </c>
      <c r="F10" s="267">
        <v>44562</v>
      </c>
      <c r="G10" s="266" t="s">
        <v>2249</v>
      </c>
    </row>
    <row r="11" spans="1:7" ht="71.25">
      <c r="A11" s="265">
        <v>6</v>
      </c>
      <c r="B11" s="269" t="s">
        <v>2260</v>
      </c>
      <c r="C11" s="269" t="s">
        <v>2251</v>
      </c>
      <c r="D11" s="269" t="s">
        <v>2252</v>
      </c>
      <c r="E11" s="269">
        <v>4100000000</v>
      </c>
      <c r="F11" s="270">
        <v>44637</v>
      </c>
      <c r="G11" s="269" t="s">
        <v>2253</v>
      </c>
    </row>
    <row r="12" spans="1:7" ht="128.25">
      <c r="A12" s="265">
        <v>7</v>
      </c>
      <c r="B12" s="266" t="s">
        <v>2261</v>
      </c>
      <c r="C12" s="266" t="s">
        <v>2247</v>
      </c>
      <c r="D12" s="266" t="s">
        <v>2262</v>
      </c>
      <c r="E12" s="266">
        <v>2299770</v>
      </c>
      <c r="F12" s="267">
        <v>44635</v>
      </c>
      <c r="G12" s="266" t="s">
        <v>2253</v>
      </c>
    </row>
    <row r="13" spans="1:7" ht="128.25">
      <c r="A13" s="268">
        <v>8</v>
      </c>
      <c r="B13" s="269" t="s">
        <v>2263</v>
      </c>
      <c r="C13" s="269" t="s">
        <v>2247</v>
      </c>
      <c r="D13" s="269" t="s">
        <v>2262</v>
      </c>
      <c r="E13" s="269">
        <v>2299770</v>
      </c>
      <c r="F13" s="270">
        <v>44635</v>
      </c>
      <c r="G13" s="269" t="s">
        <v>2253</v>
      </c>
    </row>
    <row r="14" spans="1:7" ht="128.25">
      <c r="A14" s="265">
        <v>9</v>
      </c>
      <c r="B14" s="266" t="s">
        <v>2264</v>
      </c>
      <c r="C14" s="266" t="s">
        <v>2247</v>
      </c>
      <c r="D14" s="266" t="s">
        <v>2262</v>
      </c>
      <c r="E14" s="266">
        <v>2299770</v>
      </c>
      <c r="F14" s="267">
        <v>44635</v>
      </c>
      <c r="G14" s="266" t="s">
        <v>2253</v>
      </c>
    </row>
    <row r="15" spans="1:7" ht="71.25">
      <c r="A15" s="265">
        <v>10</v>
      </c>
      <c r="B15" s="269" t="s">
        <v>2265</v>
      </c>
      <c r="C15" s="269" t="s">
        <v>2251</v>
      </c>
      <c r="D15" s="269" t="s">
        <v>2266</v>
      </c>
      <c r="E15" s="269">
        <v>570000000</v>
      </c>
      <c r="F15" s="270">
        <v>44627</v>
      </c>
      <c r="G15" s="269" t="s">
        <v>2253</v>
      </c>
    </row>
    <row r="16" spans="1:7" ht="85.5">
      <c r="A16" s="268">
        <v>11</v>
      </c>
      <c r="B16" s="266" t="s">
        <v>2267</v>
      </c>
      <c r="C16" s="266" t="s">
        <v>2268</v>
      </c>
      <c r="D16" s="266" t="s">
        <v>2269</v>
      </c>
      <c r="E16" s="266">
        <v>12960000</v>
      </c>
      <c r="F16" s="267">
        <v>44624</v>
      </c>
      <c r="G16" s="266" t="s">
        <v>2270</v>
      </c>
    </row>
    <row r="17" spans="1:7" ht="57">
      <c r="A17" s="265">
        <v>12</v>
      </c>
      <c r="B17" s="269" t="s">
        <v>2271</v>
      </c>
      <c r="C17" s="269" t="s">
        <v>2272</v>
      </c>
      <c r="D17" s="269" t="s">
        <v>2273</v>
      </c>
      <c r="E17" s="269">
        <v>830000</v>
      </c>
      <c r="F17" s="270">
        <v>44624</v>
      </c>
      <c r="G17" s="269" t="s">
        <v>2253</v>
      </c>
    </row>
    <row r="18" spans="1:7" ht="99.75">
      <c r="A18" s="265">
        <v>13</v>
      </c>
      <c r="B18" s="266" t="s">
        <v>2274</v>
      </c>
      <c r="C18" s="266" t="s">
        <v>2275</v>
      </c>
      <c r="D18" s="266" t="s">
        <v>2276</v>
      </c>
      <c r="E18" s="266">
        <v>2100000</v>
      </c>
      <c r="F18" s="267">
        <v>44624</v>
      </c>
      <c r="G18" s="266" t="s">
        <v>2249</v>
      </c>
    </row>
    <row r="19" spans="1:7" ht="71.25">
      <c r="A19" s="268">
        <v>14</v>
      </c>
      <c r="B19" s="269" t="s">
        <v>577</v>
      </c>
      <c r="C19" s="269" t="s">
        <v>2251</v>
      </c>
      <c r="D19" s="269" t="s">
        <v>2252</v>
      </c>
      <c r="E19" s="269">
        <v>4000000000</v>
      </c>
      <c r="F19" s="270">
        <v>44621</v>
      </c>
      <c r="G19" s="269" t="s">
        <v>2253</v>
      </c>
    </row>
    <row r="20" spans="1:7" ht="71.25">
      <c r="A20" s="265">
        <v>15</v>
      </c>
      <c r="B20" s="266" t="s">
        <v>2277</v>
      </c>
      <c r="C20" s="266" t="s">
        <v>2278</v>
      </c>
      <c r="D20" s="266" t="s">
        <v>2279</v>
      </c>
      <c r="E20" s="266">
        <v>125000</v>
      </c>
      <c r="F20" s="267">
        <v>44615</v>
      </c>
      <c r="G20" s="266" t="s">
        <v>2253</v>
      </c>
    </row>
    <row r="21" spans="1:7" ht="42.75">
      <c r="A21" s="265">
        <v>16</v>
      </c>
      <c r="B21" s="269" t="s">
        <v>2280</v>
      </c>
      <c r="C21" s="269" t="s">
        <v>2281</v>
      </c>
      <c r="D21" s="269" t="s">
        <v>2282</v>
      </c>
      <c r="E21" s="269">
        <v>2062440</v>
      </c>
      <c r="F21" s="270">
        <v>44609</v>
      </c>
      <c r="G21" s="269" t="s">
        <v>2253</v>
      </c>
    </row>
    <row r="22" spans="1:7" ht="57">
      <c r="A22" s="268">
        <v>17</v>
      </c>
      <c r="B22" s="266" t="s">
        <v>578</v>
      </c>
      <c r="C22" s="266" t="s">
        <v>2283</v>
      </c>
      <c r="D22" s="266" t="s">
        <v>2284</v>
      </c>
      <c r="E22" s="266">
        <v>31500000</v>
      </c>
      <c r="F22" s="267">
        <v>44611</v>
      </c>
      <c r="G22" s="266" t="s">
        <v>2253</v>
      </c>
    </row>
    <row r="23" spans="1:7" ht="71.25">
      <c r="A23" s="265">
        <v>18</v>
      </c>
      <c r="B23" s="269" t="s">
        <v>2285</v>
      </c>
      <c r="C23" s="269" t="s">
        <v>2286</v>
      </c>
      <c r="D23" s="269" t="s">
        <v>2287</v>
      </c>
      <c r="E23" s="269">
        <v>11220000000</v>
      </c>
      <c r="F23" s="270">
        <v>44613</v>
      </c>
      <c r="G23" s="269" t="s">
        <v>2253</v>
      </c>
    </row>
    <row r="24" spans="1:7" ht="128.25">
      <c r="A24" s="265">
        <v>19</v>
      </c>
      <c r="B24" s="266" t="s">
        <v>2288</v>
      </c>
      <c r="C24" s="266" t="s">
        <v>2247</v>
      </c>
      <c r="D24" s="266" t="s">
        <v>2289</v>
      </c>
      <c r="E24" s="266">
        <v>465750</v>
      </c>
      <c r="F24" s="267">
        <v>44609</v>
      </c>
      <c r="G24" s="266" t="s">
        <v>2253</v>
      </c>
    </row>
    <row r="25" spans="1:7" ht="71.25">
      <c r="A25" s="268">
        <v>20</v>
      </c>
      <c r="B25" s="269" t="s">
        <v>579</v>
      </c>
      <c r="C25" s="269" t="s">
        <v>2251</v>
      </c>
      <c r="D25" s="269" t="s">
        <v>2252</v>
      </c>
      <c r="E25" s="269">
        <v>1975000000</v>
      </c>
      <c r="F25" s="270">
        <v>44606</v>
      </c>
      <c r="G25" s="269" t="s">
        <v>2253</v>
      </c>
    </row>
    <row r="26" spans="1:7" ht="85.5">
      <c r="A26" s="265">
        <v>21</v>
      </c>
      <c r="B26" s="266" t="s">
        <v>2290</v>
      </c>
      <c r="C26" s="266" t="s">
        <v>2291</v>
      </c>
      <c r="D26" s="266" t="s">
        <v>576</v>
      </c>
      <c r="E26" s="266">
        <v>2300000</v>
      </c>
      <c r="F26" s="267">
        <v>44603</v>
      </c>
      <c r="G26" s="266" t="s">
        <v>2253</v>
      </c>
    </row>
    <row r="27" spans="1:7" ht="85.5">
      <c r="A27" s="265">
        <v>22</v>
      </c>
      <c r="B27" s="269" t="s">
        <v>2292</v>
      </c>
      <c r="C27" s="269" t="s">
        <v>2293</v>
      </c>
      <c r="D27" s="269" t="s">
        <v>2262</v>
      </c>
      <c r="E27" s="269">
        <v>511060</v>
      </c>
      <c r="F27" s="270">
        <v>44600</v>
      </c>
      <c r="G27" s="269" t="s">
        <v>2253</v>
      </c>
    </row>
    <row r="28" spans="1:7" ht="85.5">
      <c r="A28" s="268">
        <v>23</v>
      </c>
      <c r="B28" s="266" t="s">
        <v>2294</v>
      </c>
      <c r="C28" s="266" t="s">
        <v>2295</v>
      </c>
      <c r="D28" s="266" t="s">
        <v>2296</v>
      </c>
      <c r="E28" s="266">
        <v>2425925</v>
      </c>
      <c r="F28" s="267">
        <v>44593</v>
      </c>
      <c r="G28" s="266" t="s">
        <v>2253</v>
      </c>
    </row>
    <row r="29" spans="1:7" ht="128.25">
      <c r="A29" s="265">
        <v>24</v>
      </c>
      <c r="B29" s="269" t="s">
        <v>2297</v>
      </c>
      <c r="C29" s="269" t="s">
        <v>2247</v>
      </c>
      <c r="D29" s="269" t="s">
        <v>2248</v>
      </c>
      <c r="E29" s="269">
        <v>12962348.699999999</v>
      </c>
      <c r="F29" s="270">
        <v>44593</v>
      </c>
      <c r="G29" s="269" t="s">
        <v>2249</v>
      </c>
    </row>
    <row r="30" spans="1:7" ht="142.5">
      <c r="A30" s="265">
        <v>25</v>
      </c>
      <c r="B30" s="266" t="s">
        <v>2298</v>
      </c>
      <c r="C30" s="266" t="s">
        <v>2299</v>
      </c>
      <c r="D30" s="266" t="s">
        <v>2300</v>
      </c>
      <c r="E30" s="266">
        <v>10000000</v>
      </c>
      <c r="F30" s="267">
        <v>44567</v>
      </c>
      <c r="G30" s="266" t="s">
        <v>2249</v>
      </c>
    </row>
    <row r="31" spans="1:7" ht="71.25">
      <c r="A31" s="268">
        <v>26</v>
      </c>
      <c r="B31" s="269" t="s">
        <v>2301</v>
      </c>
      <c r="C31" s="269" t="s">
        <v>2251</v>
      </c>
      <c r="D31" s="269" t="s">
        <v>2255</v>
      </c>
      <c r="E31" s="269">
        <v>8000000000</v>
      </c>
      <c r="F31" s="270">
        <v>44593</v>
      </c>
      <c r="G31" s="269" t="s">
        <v>2253</v>
      </c>
    </row>
    <row r="32" spans="1:7" ht="42.75">
      <c r="A32" s="265">
        <v>27</v>
      </c>
      <c r="B32" s="266" t="s">
        <v>2302</v>
      </c>
      <c r="C32" s="266" t="s">
        <v>2251</v>
      </c>
      <c r="D32" s="266" t="s">
        <v>2303</v>
      </c>
      <c r="E32" s="266">
        <v>2000000000</v>
      </c>
      <c r="F32" s="267">
        <v>44574</v>
      </c>
      <c r="G32" s="266" t="s">
        <v>2253</v>
      </c>
    </row>
    <row r="33" spans="1:7" ht="42.75">
      <c r="A33" s="265">
        <v>28</v>
      </c>
      <c r="B33" s="269" t="s">
        <v>2304</v>
      </c>
      <c r="C33" s="269" t="s">
        <v>2251</v>
      </c>
      <c r="D33" s="269" t="s">
        <v>2305</v>
      </c>
      <c r="E33" s="269" t="s">
        <v>2306</v>
      </c>
      <c r="F33" s="270">
        <v>44573</v>
      </c>
      <c r="G33" s="269" t="s">
        <v>2253</v>
      </c>
    </row>
    <row r="34" spans="1:7" ht="71.25">
      <c r="A34" s="268">
        <v>29</v>
      </c>
      <c r="B34" s="266" t="s">
        <v>2307</v>
      </c>
      <c r="C34" s="266" t="s">
        <v>2251</v>
      </c>
      <c r="D34" s="266" t="s">
        <v>2255</v>
      </c>
      <c r="E34" s="266">
        <v>4000000000</v>
      </c>
      <c r="F34" s="267">
        <v>44574</v>
      </c>
      <c r="G34" s="266" t="s">
        <v>2253</v>
      </c>
    </row>
    <row r="35" spans="1:7" ht="57">
      <c r="A35" s="265">
        <v>30</v>
      </c>
      <c r="B35" s="269" t="s">
        <v>2308</v>
      </c>
      <c r="C35" s="269" t="s">
        <v>2309</v>
      </c>
      <c r="D35" s="269" t="s">
        <v>2310</v>
      </c>
      <c r="E35" s="269">
        <v>12401100</v>
      </c>
      <c r="F35" s="270">
        <v>44571</v>
      </c>
      <c r="G35" s="269" t="s">
        <v>2249</v>
      </c>
    </row>
    <row r="36" spans="1:7" ht="142.5">
      <c r="A36" s="265">
        <v>31</v>
      </c>
      <c r="B36" s="266" t="s">
        <v>2311</v>
      </c>
      <c r="C36" s="266" t="s">
        <v>2312</v>
      </c>
      <c r="D36" s="266" t="s">
        <v>2313</v>
      </c>
      <c r="E36" s="266">
        <v>5828400</v>
      </c>
      <c r="F36" s="267">
        <v>44588</v>
      </c>
      <c r="G36" s="266" t="s">
        <v>2249</v>
      </c>
    </row>
    <row r="37" spans="1:7" ht="128.25">
      <c r="A37" s="268">
        <v>32</v>
      </c>
      <c r="B37" s="269" t="s">
        <v>2271</v>
      </c>
      <c r="C37" s="269" t="s">
        <v>2247</v>
      </c>
      <c r="D37" s="269" t="s">
        <v>2314</v>
      </c>
      <c r="E37" s="269">
        <v>2684392</v>
      </c>
      <c r="F37" s="270">
        <v>44578</v>
      </c>
      <c r="G37" s="269" t="s">
        <v>2253</v>
      </c>
    </row>
    <row r="38" spans="1:7" ht="128.25">
      <c r="A38" s="265">
        <v>33</v>
      </c>
      <c r="B38" s="266" t="s">
        <v>2315</v>
      </c>
      <c r="C38" s="266" t="s">
        <v>2316</v>
      </c>
      <c r="D38" s="266" t="s">
        <v>2317</v>
      </c>
      <c r="E38" s="266">
        <v>16635924.77</v>
      </c>
      <c r="F38" s="267">
        <v>44578</v>
      </c>
      <c r="G38" s="266" t="s">
        <v>2253</v>
      </c>
    </row>
    <row r="39" spans="1:7" ht="71.25">
      <c r="A39" s="265">
        <v>34</v>
      </c>
      <c r="B39" s="269" t="s">
        <v>2318</v>
      </c>
      <c r="C39" s="269" t="s">
        <v>2319</v>
      </c>
      <c r="D39" s="269" t="s">
        <v>2320</v>
      </c>
      <c r="E39" s="269">
        <v>18423000</v>
      </c>
      <c r="F39" s="270">
        <v>44578</v>
      </c>
      <c r="G39" s="269" t="s">
        <v>2253</v>
      </c>
    </row>
    <row r="40" spans="1:7" ht="28.5">
      <c r="A40" s="268">
        <v>35</v>
      </c>
      <c r="B40" s="266" t="s">
        <v>2321</v>
      </c>
      <c r="C40" s="266" t="s">
        <v>2322</v>
      </c>
      <c r="D40" s="266" t="s">
        <v>2323</v>
      </c>
      <c r="E40" s="266">
        <v>39000000</v>
      </c>
      <c r="F40" s="267">
        <v>44574</v>
      </c>
      <c r="G40" s="266" t="s">
        <v>2253</v>
      </c>
    </row>
    <row r="41" spans="1:7" ht="57">
      <c r="A41" s="265">
        <v>36</v>
      </c>
      <c r="B41" s="269" t="s">
        <v>2307</v>
      </c>
      <c r="C41" s="269" t="s">
        <v>2324</v>
      </c>
      <c r="D41" s="269" t="s">
        <v>2325</v>
      </c>
      <c r="E41" s="269">
        <v>11762352</v>
      </c>
      <c r="F41" s="270">
        <v>44571</v>
      </c>
      <c r="G41" s="269" t="s">
        <v>2253</v>
      </c>
    </row>
    <row r="42" spans="1:7" ht="128.25">
      <c r="A42" s="265">
        <v>37</v>
      </c>
      <c r="B42" s="266" t="s">
        <v>2326</v>
      </c>
      <c r="C42" s="266" t="s">
        <v>2291</v>
      </c>
      <c r="D42" s="266" t="s">
        <v>2327</v>
      </c>
      <c r="E42" s="266">
        <v>529200</v>
      </c>
      <c r="F42" s="267">
        <v>44566</v>
      </c>
      <c r="G42" s="266" t="s">
        <v>2253</v>
      </c>
    </row>
    <row r="43" spans="1:7" s="153" customFormat="1">
      <c r="B43" s="154" t="s">
        <v>72</v>
      </c>
      <c r="C43" s="155"/>
      <c r="E43" s="155">
        <f t="shared" ref="E43:F43" si="0">SUM(E6:E42)</f>
        <v>49521471233.549995</v>
      </c>
      <c r="F43" s="155"/>
      <c r="G43" s="155"/>
    </row>
  </sheetData>
  <sortState ref="A5:H243">
    <sortCondition ref="D5:D243"/>
  </sortState>
  <mergeCells count="3">
    <mergeCell ref="A2:G2"/>
    <mergeCell ref="A3:G3"/>
    <mergeCell ref="A4:G4"/>
  </mergeCells>
  <hyperlinks>
    <hyperlink ref="B5" r:id="rId1" display="http://exarid.uzex.uz/ru/adv/getadvlisttouser?page=15"/>
    <hyperlink ref="A7" r:id="rId2" display="http://exarid.uzex.uz/ru/adv/lot2/659280"/>
    <hyperlink ref="A8" r:id="rId3" display="http://exarid.uzex.uz/ru/adv/lot2/659059"/>
    <hyperlink ref="A9" r:id="rId4" display="http://exarid.uzex.uz/ru/adv/lot2/659058"/>
    <hyperlink ref="A10" r:id="rId5" display="http://exarid.uzex.uz/ru/adv/lot2/658588"/>
    <hyperlink ref="A11" r:id="rId6" display="http://exarid.uzex.uz/ru/adv/lot2/657013"/>
    <hyperlink ref="A12" r:id="rId7" display="http://exarid.uzex.uz/ru/adv/lot2/655784"/>
    <hyperlink ref="A13" r:id="rId8" display="http://exarid.uzex.uz/ru/adv/lot2/655735"/>
    <hyperlink ref="A14" r:id="rId9" display="http://exarid.uzex.uz/ru/adv/lot2/655724"/>
    <hyperlink ref="A15" r:id="rId10" display="http://exarid.uzex.uz/ru/adv/lot2/655664"/>
    <hyperlink ref="A16" r:id="rId11" display="http://exarid.uzex.uz/ru/adv/lot2/655226"/>
    <hyperlink ref="A17" r:id="rId12" display="http://exarid.uzex.uz/ru/adv/lot2/655208"/>
    <hyperlink ref="A18" r:id="rId13" display="http://exarid.uzex.uz/ru/adv/lot2/655149"/>
    <hyperlink ref="A19" r:id="rId14" display="http://exarid.uzex.uz/ru/adv/lot2/654128"/>
    <hyperlink ref="A20" r:id="rId15" display="http://exarid.uzex.uz/ru/adv/lot2/653986"/>
    <hyperlink ref="A21" r:id="rId16" display="http://exarid.uzex.uz/ru/adv/lot2/652276"/>
    <hyperlink ref="A22" r:id="rId17" display="http://exarid.uzex.uz/ru/adv/lot2/652200"/>
    <hyperlink ref="A23" r:id="rId18" display="http://exarid.uzex.uz/ru/adv/lot2/649452"/>
    <hyperlink ref="A24" r:id="rId19" display="http://exarid.uzex.uz/ru/adv/lot2/649278"/>
    <hyperlink ref="A25" r:id="rId20" display="http://exarid.uzex.uz/ru/adv/lot2/649268"/>
    <hyperlink ref="A26" r:id="rId21" display="http://exarid.uzex.uz/ru/adv/lot2/648229"/>
    <hyperlink ref="A27" r:id="rId22" display="http://exarid.uzex.uz/ru/adv/lot2/648226"/>
    <hyperlink ref="A28" r:id="rId23" display="http://exarid.uzex.uz/ru/adv/lot2/647379"/>
    <hyperlink ref="A29" r:id="rId24" display="http://exarid.uzex.uz/ru/adv/lot2/646660"/>
    <hyperlink ref="A30" r:id="rId25" display="http://exarid.uzex.uz/ru/adv/lot2/646548"/>
    <hyperlink ref="A31" r:id="rId26" display="http://exarid.uzex.uz/ru/adv/lot2/646186"/>
    <hyperlink ref="A32" r:id="rId27" display="http://exarid.uzex.uz/ru/adv/lot2/646165"/>
    <hyperlink ref="A33" r:id="rId28" display="http://exarid.uzex.uz/ru/adv/lot2/646094"/>
    <hyperlink ref="A34" r:id="rId29" display="http://exarid.uzex.uz/ru/adv/lot2/646091"/>
    <hyperlink ref="A35" r:id="rId30" display="http://exarid.uzex.uz/ru/adv/lot2/644632"/>
    <hyperlink ref="A36" r:id="rId31" display="http://exarid.uzex.uz/ru/adv/lot2/644629"/>
    <hyperlink ref="A37" r:id="rId32" display="http://exarid.uzex.uz/ru/adv/lot2/644040"/>
    <hyperlink ref="A38" r:id="rId33" display="http://exarid.uzex.uz/ru/adv/lot2/643134"/>
    <hyperlink ref="A39" r:id="rId34" display="http://exarid.uzex.uz/ru/adv/lot2/643074"/>
    <hyperlink ref="A40" r:id="rId35" display="http://exarid.uzex.uz/ru/adv/lot2/642924"/>
    <hyperlink ref="A41" r:id="rId36" display="http://exarid.uzex.uz/ru/adv/lot2/642484"/>
    <hyperlink ref="A42" r:id="rId37" display="http://exarid.uzex.uz/ru/adv/lot2/642036"/>
  </hyperlinks>
  <pageMargins left="0.19685039370078741" right="0.19685039370078741" top="0.31496062992125984" bottom="0.31496062992125984" header="0.23622047244094491" footer="0.23622047244094491"/>
  <pageSetup paperSize="9" scale="62" orientation="portrait" verticalDpi="0" r:id="rId38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</sheetPr>
  <dimension ref="A1:M15"/>
  <sheetViews>
    <sheetView view="pageBreakPreview" zoomScaleSheetLayoutView="100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O32" sqref="O32"/>
    </sheetView>
  </sheetViews>
  <sheetFormatPr defaultRowHeight="15"/>
  <cols>
    <col min="1" max="1" width="7.5703125" style="67" bestFit="1" customWidth="1"/>
    <col min="2" max="2" width="11.5703125" style="67" bestFit="1" customWidth="1"/>
    <col min="3" max="3" width="13.7109375" style="67" bestFit="1" customWidth="1"/>
    <col min="4" max="4" width="15.5703125" style="67" customWidth="1"/>
    <col min="5" max="5" width="18.42578125" style="60" bestFit="1" customWidth="1"/>
    <col min="6" max="6" width="40.140625" style="67" customWidth="1"/>
    <col min="7" max="7" width="12.140625" style="67" customWidth="1"/>
    <col min="8" max="8" width="13.28515625" style="67" customWidth="1"/>
    <col min="9" max="9" width="18" style="67" customWidth="1"/>
    <col min="10" max="11" width="9.140625" style="60"/>
    <col min="12" max="13" width="10" style="67" bestFit="1" customWidth="1"/>
    <col min="14" max="16384" width="9.140625" style="67"/>
  </cols>
  <sheetData>
    <row r="1" spans="1:13">
      <c r="G1" s="99" t="s">
        <v>197</v>
      </c>
    </row>
    <row r="2" spans="1:13">
      <c r="A2" s="252" t="s">
        <v>101</v>
      </c>
      <c r="B2" s="252"/>
      <c r="C2" s="252"/>
      <c r="D2" s="252"/>
      <c r="E2" s="252"/>
      <c r="F2" s="252"/>
      <c r="G2" s="252"/>
    </row>
    <row r="3" spans="1:13">
      <c r="A3" s="252" t="s">
        <v>1211</v>
      </c>
      <c r="B3" s="252"/>
      <c r="C3" s="252"/>
      <c r="D3" s="252"/>
      <c r="E3" s="252"/>
      <c r="F3" s="252"/>
      <c r="G3" s="252"/>
    </row>
    <row r="4" spans="1:13">
      <c r="A4" s="68"/>
      <c r="B4" s="68"/>
      <c r="C4" s="68"/>
      <c r="D4" s="68"/>
      <c r="F4" s="68"/>
      <c r="G4" s="107" t="s">
        <v>103</v>
      </c>
    </row>
    <row r="5" spans="1:13" ht="20.25">
      <c r="A5" s="255" t="s">
        <v>1225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</row>
    <row r="6" spans="1:13" ht="33.75">
      <c r="A6" s="219" t="s">
        <v>82</v>
      </c>
      <c r="B6" s="203" t="s">
        <v>789</v>
      </c>
      <c r="C6" s="203" t="s">
        <v>790</v>
      </c>
      <c r="D6" s="203" t="s">
        <v>791</v>
      </c>
      <c r="E6" s="203" t="s">
        <v>792</v>
      </c>
      <c r="F6" s="203" t="s">
        <v>793</v>
      </c>
      <c r="G6" s="203" t="s">
        <v>794</v>
      </c>
      <c r="H6" s="203" t="s">
        <v>795</v>
      </c>
      <c r="I6" s="203" t="s">
        <v>796</v>
      </c>
      <c r="J6" s="203" t="s">
        <v>797</v>
      </c>
      <c r="K6" s="203" t="s">
        <v>798</v>
      </c>
      <c r="L6" s="203" t="s">
        <v>799</v>
      </c>
      <c r="M6" s="203" t="s">
        <v>800</v>
      </c>
    </row>
    <row r="7" spans="1:13">
      <c r="A7" s="220">
        <v>1</v>
      </c>
      <c r="B7" s="221" t="s">
        <v>1226</v>
      </c>
      <c r="C7" s="221" t="s">
        <v>74</v>
      </c>
      <c r="D7" s="221" t="s">
        <v>1227</v>
      </c>
      <c r="E7" s="222">
        <v>161018613.40000001</v>
      </c>
      <c r="F7" s="221" t="s">
        <v>1228</v>
      </c>
      <c r="G7" s="221" t="s">
        <v>1229</v>
      </c>
      <c r="H7" s="222">
        <v>157798241.19999999</v>
      </c>
      <c r="I7" s="223" t="s">
        <v>1230</v>
      </c>
      <c r="J7" s="235" t="s">
        <v>807</v>
      </c>
      <c r="K7" s="235" t="s">
        <v>822</v>
      </c>
      <c r="L7" s="238">
        <v>364583.34</v>
      </c>
      <c r="M7" s="239">
        <v>357291.67</v>
      </c>
    </row>
    <row r="8" spans="1:13" ht="22.5">
      <c r="A8" s="224"/>
      <c r="B8" s="225"/>
      <c r="C8" s="225"/>
      <c r="D8" s="225"/>
      <c r="E8" s="226"/>
      <c r="F8" s="225"/>
      <c r="G8" s="225"/>
      <c r="H8" s="226"/>
      <c r="I8" s="227" t="s">
        <v>1231</v>
      </c>
      <c r="J8" s="236" t="s">
        <v>1232</v>
      </c>
      <c r="K8" s="236" t="s">
        <v>822</v>
      </c>
      <c r="L8" s="240">
        <v>255023</v>
      </c>
      <c r="M8" s="241">
        <v>249922.54</v>
      </c>
    </row>
    <row r="9" spans="1:13">
      <c r="A9" s="228"/>
      <c r="B9" s="229"/>
      <c r="C9" s="229"/>
      <c r="D9" s="229"/>
      <c r="E9" s="230"/>
      <c r="F9" s="229"/>
      <c r="G9" s="229"/>
      <c r="H9" s="230"/>
      <c r="I9" s="231" t="s">
        <v>1233</v>
      </c>
      <c r="J9" s="237" t="s">
        <v>892</v>
      </c>
      <c r="K9" s="237" t="s">
        <v>822</v>
      </c>
      <c r="L9" s="242">
        <v>1872340.6</v>
      </c>
      <c r="M9" s="243">
        <v>1834893.79</v>
      </c>
    </row>
    <row r="10" spans="1:13" ht="22.5">
      <c r="A10" s="232">
        <v>2</v>
      </c>
      <c r="B10" s="221" t="s">
        <v>1234</v>
      </c>
      <c r="C10" s="221" t="s">
        <v>74</v>
      </c>
      <c r="D10" s="221" t="s">
        <v>1000</v>
      </c>
      <c r="E10" s="222">
        <v>480446812.94999999</v>
      </c>
      <c r="F10" s="221" t="s">
        <v>1228</v>
      </c>
      <c r="G10" s="221" t="s">
        <v>1229</v>
      </c>
      <c r="H10" s="222">
        <v>470837876.19999999</v>
      </c>
      <c r="I10" s="223" t="s">
        <v>1235</v>
      </c>
      <c r="J10" s="235" t="s">
        <v>932</v>
      </c>
      <c r="K10" s="235" t="s">
        <v>822</v>
      </c>
      <c r="L10" s="238">
        <v>549359.18000000005</v>
      </c>
      <c r="M10" s="239">
        <v>538372</v>
      </c>
    </row>
    <row r="11" spans="1:13">
      <c r="A11" s="233"/>
      <c r="B11" s="225"/>
      <c r="C11" s="225"/>
      <c r="D11" s="225"/>
      <c r="E11" s="226"/>
      <c r="F11" s="225"/>
      <c r="G11" s="225"/>
      <c r="H11" s="226"/>
      <c r="I11" s="227" t="s">
        <v>1233</v>
      </c>
      <c r="J11" s="236" t="s">
        <v>932</v>
      </c>
      <c r="K11" s="236" t="s">
        <v>822</v>
      </c>
      <c r="L11" s="240">
        <v>1872340.81</v>
      </c>
      <c r="M11" s="241">
        <v>1834893.99</v>
      </c>
    </row>
    <row r="12" spans="1:13" ht="22.5">
      <c r="A12" s="233"/>
      <c r="B12" s="225"/>
      <c r="C12" s="225"/>
      <c r="D12" s="225"/>
      <c r="E12" s="226"/>
      <c r="F12" s="225"/>
      <c r="G12" s="225"/>
      <c r="H12" s="226"/>
      <c r="I12" s="227" t="s">
        <v>1236</v>
      </c>
      <c r="J12" s="236" t="s">
        <v>816</v>
      </c>
      <c r="K12" s="236" t="s">
        <v>822</v>
      </c>
      <c r="L12" s="240">
        <v>229376.53</v>
      </c>
      <c r="M12" s="241">
        <v>224789</v>
      </c>
    </row>
    <row r="13" spans="1:13" ht="15" customHeight="1">
      <c r="A13" s="233"/>
      <c r="B13" s="225"/>
      <c r="C13" s="225"/>
      <c r="D13" s="225"/>
      <c r="E13" s="226"/>
      <c r="F13" s="225"/>
      <c r="G13" s="225"/>
      <c r="H13" s="226"/>
      <c r="I13" s="227" t="s">
        <v>1237</v>
      </c>
      <c r="J13" s="236" t="s">
        <v>1238</v>
      </c>
      <c r="K13" s="236" t="s">
        <v>822</v>
      </c>
      <c r="L13" s="240">
        <v>100674.49</v>
      </c>
      <c r="M13" s="241">
        <v>98661</v>
      </c>
    </row>
    <row r="14" spans="1:13" ht="22.5">
      <c r="A14" s="234"/>
      <c r="B14" s="229"/>
      <c r="C14" s="229"/>
      <c r="D14" s="229"/>
      <c r="E14" s="230"/>
      <c r="F14" s="229"/>
      <c r="G14" s="229"/>
      <c r="H14" s="230"/>
      <c r="I14" s="231" t="s">
        <v>1231</v>
      </c>
      <c r="J14" s="237" t="s">
        <v>1239</v>
      </c>
      <c r="K14" s="237" t="s">
        <v>822</v>
      </c>
      <c r="L14" s="242">
        <v>255023</v>
      </c>
      <c r="M14" s="243">
        <v>249922.54</v>
      </c>
    </row>
    <row r="15" spans="1:13">
      <c r="A15" s="156"/>
      <c r="B15" s="156"/>
      <c r="C15" s="156"/>
      <c r="D15" s="156" t="s">
        <v>72</v>
      </c>
      <c r="E15" s="158"/>
      <c r="F15" s="156"/>
      <c r="G15" s="157">
        <f>SUM(G5:G14)</f>
        <v>0</v>
      </c>
    </row>
  </sheetData>
  <sortState ref="A64:J84">
    <sortCondition ref="D64:D84"/>
  </sortState>
  <mergeCells count="3">
    <mergeCell ref="A2:G2"/>
    <mergeCell ref="A3:G3"/>
    <mergeCell ref="A5:M5"/>
  </mergeCells>
  <hyperlinks>
    <hyperlink ref="B11" r:id="rId1" display="http://exarid.uzex.uz/ru/trade/lot/1363617"/>
    <hyperlink ref="C11" r:id="rId2" display="http://exarid.uzex.uz/ru/profile/word/224104"/>
    <hyperlink ref="B13" r:id="rId3" display="http://exarid.uzex.uz/ru/trade/lot/1363755"/>
    <hyperlink ref="C13" r:id="rId4" display="http://exarid.uzex.uz/ru/profile/word/224089"/>
  </hyperlinks>
  <pageMargins left="0.23622047244094491" right="0.19685039370078741" top="0.23622047244094491" bottom="0.31496062992125984" header="0.15748031496062992" footer="0.23622047244094491"/>
  <pageSetup paperSize="9" scale="75" orientation="landscape" verticalDpi="0" r:id="rId5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0000"/>
  </sheetPr>
  <dimension ref="A1:K32"/>
  <sheetViews>
    <sheetView view="pageBreakPreview" zoomScaleNormal="100" zoomScaleSheetLayoutView="100" workbookViewId="0">
      <pane xSplit="3" ySplit="4" topLeftCell="D5" activePane="bottomRight" state="frozen"/>
      <selection activeCell="Q30" activeCellId="1" sqref="Q59 Q30"/>
      <selection pane="topRight" activeCell="Q30" activeCellId="1" sqref="Q59 Q30"/>
      <selection pane="bottomLeft" activeCell="Q30" activeCellId="1" sqref="Q59 Q30"/>
      <selection pane="bottomRight" activeCell="G35" sqref="G35"/>
    </sheetView>
  </sheetViews>
  <sheetFormatPr defaultRowHeight="15"/>
  <cols>
    <col min="1" max="1" width="10.5703125" style="79" customWidth="1"/>
    <col min="2" max="2" width="12.7109375" style="79" customWidth="1"/>
    <col min="3" max="3" width="41.28515625" style="82" customWidth="1"/>
    <col min="4" max="4" width="15.140625" style="79" customWidth="1"/>
    <col min="5" max="5" width="13.28515625" style="79" customWidth="1"/>
    <col min="6" max="6" width="40" style="82" customWidth="1"/>
    <col min="7" max="7" width="12" style="80" customWidth="1"/>
    <col min="8" max="8" width="13.85546875" style="80" customWidth="1"/>
    <col min="9" max="9" width="20.140625" style="80" customWidth="1"/>
    <col min="10" max="10" width="9.140625" style="79"/>
    <col min="11" max="11" width="16.28515625" style="79" customWidth="1"/>
    <col min="12" max="12" width="19.42578125" style="79" customWidth="1"/>
    <col min="13" max="16384" width="9.140625" style="79"/>
  </cols>
  <sheetData>
    <row r="1" spans="1:11">
      <c r="I1" s="98" t="s">
        <v>196</v>
      </c>
    </row>
    <row r="2" spans="1:11" s="67" customFormat="1">
      <c r="A2" s="252" t="s">
        <v>171</v>
      </c>
      <c r="B2" s="252"/>
      <c r="C2" s="252"/>
      <c r="D2" s="252"/>
      <c r="E2" s="252"/>
      <c r="F2" s="252"/>
      <c r="G2" s="252"/>
      <c r="H2" s="252"/>
      <c r="I2" s="252"/>
      <c r="J2" s="252"/>
    </row>
    <row r="3" spans="1:11" s="67" customFormat="1">
      <c r="A3" s="252" t="s">
        <v>1240</v>
      </c>
      <c r="B3" s="252"/>
      <c r="C3" s="252"/>
      <c r="D3" s="252"/>
      <c r="E3" s="252"/>
      <c r="F3" s="252"/>
      <c r="G3" s="252"/>
      <c r="H3" s="252"/>
      <c r="I3" s="252"/>
      <c r="J3" s="252"/>
    </row>
    <row r="4" spans="1:11">
      <c r="A4" s="86" t="s">
        <v>84</v>
      </c>
      <c r="B4" s="86" t="s">
        <v>120</v>
      </c>
      <c r="C4" s="85" t="s">
        <v>121</v>
      </c>
      <c r="D4" s="86" t="s">
        <v>122</v>
      </c>
      <c r="E4" s="86" t="s">
        <v>123</v>
      </c>
      <c r="F4" s="85" t="s">
        <v>124</v>
      </c>
      <c r="G4" s="87" t="s">
        <v>125</v>
      </c>
      <c r="H4" s="87" t="s">
        <v>126</v>
      </c>
      <c r="I4" s="87" t="s">
        <v>127</v>
      </c>
    </row>
    <row r="5" spans="1:11">
      <c r="A5" s="69">
        <v>5396902</v>
      </c>
      <c r="B5" s="69" t="s">
        <v>1241</v>
      </c>
      <c r="C5" s="69" t="s">
        <v>128</v>
      </c>
      <c r="D5" s="69" t="s">
        <v>129</v>
      </c>
      <c r="E5" s="69">
        <v>12591</v>
      </c>
      <c r="F5" s="69" t="s">
        <v>105</v>
      </c>
      <c r="G5" s="59">
        <v>20</v>
      </c>
      <c r="H5" s="59">
        <v>32289999</v>
      </c>
      <c r="I5" s="59">
        <v>64579998</v>
      </c>
      <c r="K5" s="79" t="str">
        <f>LEFT(F5,4)</f>
        <v>Карб</v>
      </c>
    </row>
    <row r="6" spans="1:11">
      <c r="A6" s="69">
        <v>5388813</v>
      </c>
      <c r="B6" s="69" t="s">
        <v>1242</v>
      </c>
      <c r="C6" s="69" t="s">
        <v>291</v>
      </c>
      <c r="D6" s="69" t="s">
        <v>292</v>
      </c>
      <c r="E6" s="69">
        <v>49882</v>
      </c>
      <c r="F6" s="69" t="s">
        <v>412</v>
      </c>
      <c r="G6" s="59">
        <v>600</v>
      </c>
      <c r="H6" s="59">
        <v>236007</v>
      </c>
      <c r="I6" s="59">
        <v>141604200</v>
      </c>
      <c r="K6" s="79" t="str">
        <f t="shared" ref="K6:K14" si="0">LEFT(F6,4)</f>
        <v>Соль</v>
      </c>
    </row>
    <row r="7" spans="1:11">
      <c r="A7" s="69">
        <v>5380312</v>
      </c>
      <c r="B7" s="69" t="s">
        <v>1243</v>
      </c>
      <c r="C7" s="69" t="s">
        <v>128</v>
      </c>
      <c r="D7" s="69" t="s">
        <v>129</v>
      </c>
      <c r="E7" s="69">
        <v>12591</v>
      </c>
      <c r="F7" s="69" t="s">
        <v>105</v>
      </c>
      <c r="G7" s="59">
        <v>10</v>
      </c>
      <c r="H7" s="59">
        <v>29788999</v>
      </c>
      <c r="I7" s="59">
        <v>29788999</v>
      </c>
      <c r="K7" s="79" t="str">
        <f t="shared" si="0"/>
        <v>Карб</v>
      </c>
    </row>
    <row r="8" spans="1:11">
      <c r="A8" s="69">
        <v>5374724</v>
      </c>
      <c r="B8" s="69" t="s">
        <v>1071</v>
      </c>
      <c r="C8" s="69" t="s">
        <v>128</v>
      </c>
      <c r="D8" s="69" t="s">
        <v>129</v>
      </c>
      <c r="E8" s="69">
        <v>12591</v>
      </c>
      <c r="F8" s="69" t="s">
        <v>105</v>
      </c>
      <c r="G8" s="59">
        <v>10</v>
      </c>
      <c r="H8" s="59">
        <v>53889999</v>
      </c>
      <c r="I8" s="59">
        <v>53889999</v>
      </c>
      <c r="K8" s="79" t="str">
        <f t="shared" si="0"/>
        <v>Карб</v>
      </c>
    </row>
    <row r="9" spans="1:11">
      <c r="A9" s="69">
        <v>5368908</v>
      </c>
      <c r="B9" s="69" t="s">
        <v>1244</v>
      </c>
      <c r="C9" s="69" t="s">
        <v>1245</v>
      </c>
      <c r="D9" s="69" t="s">
        <v>1246</v>
      </c>
      <c r="E9" s="69">
        <v>45756</v>
      </c>
      <c r="F9" s="69" t="s">
        <v>1247</v>
      </c>
      <c r="G9" s="59">
        <v>40</v>
      </c>
      <c r="H9" s="59">
        <v>110001</v>
      </c>
      <c r="I9" s="59">
        <v>4400040</v>
      </c>
      <c r="K9" s="79" t="str">
        <f t="shared" si="0"/>
        <v>Песо</v>
      </c>
    </row>
    <row r="10" spans="1:11">
      <c r="A10" s="69">
        <v>5368900</v>
      </c>
      <c r="B10" s="69" t="s">
        <v>1244</v>
      </c>
      <c r="C10" s="69" t="s">
        <v>1245</v>
      </c>
      <c r="D10" s="69" t="s">
        <v>1246</v>
      </c>
      <c r="E10" s="69">
        <v>45695</v>
      </c>
      <c r="F10" s="69" t="s">
        <v>1248</v>
      </c>
      <c r="G10" s="59">
        <v>100</v>
      </c>
      <c r="H10" s="59">
        <v>57001</v>
      </c>
      <c r="I10" s="59">
        <v>5700100</v>
      </c>
      <c r="K10" s="79" t="str">
        <f t="shared" si="0"/>
        <v>Щебе</v>
      </c>
    </row>
    <row r="11" spans="1:11">
      <c r="A11" s="69">
        <v>5346901</v>
      </c>
      <c r="B11" s="69" t="s">
        <v>948</v>
      </c>
      <c r="C11" s="69" t="s">
        <v>1249</v>
      </c>
      <c r="D11" s="69" t="s">
        <v>1250</v>
      </c>
      <c r="E11" s="69">
        <v>4681</v>
      </c>
      <c r="F11" s="69" t="s">
        <v>1251</v>
      </c>
      <c r="G11" s="59">
        <v>3580</v>
      </c>
      <c r="H11" s="59">
        <v>29406</v>
      </c>
      <c r="I11" s="59">
        <v>105273480</v>
      </c>
      <c r="K11" s="79" t="str">
        <f t="shared" si="0"/>
        <v>Труб</v>
      </c>
    </row>
    <row r="12" spans="1:11">
      <c r="A12" s="69">
        <v>5346556</v>
      </c>
      <c r="B12" s="69" t="s">
        <v>948</v>
      </c>
      <c r="C12" s="69" t="s">
        <v>176</v>
      </c>
      <c r="D12" s="69" t="s">
        <v>177</v>
      </c>
      <c r="E12" s="69">
        <v>40487</v>
      </c>
      <c r="F12" s="69" t="s">
        <v>293</v>
      </c>
      <c r="G12" s="59">
        <v>110</v>
      </c>
      <c r="H12" s="59">
        <v>3852788</v>
      </c>
      <c r="I12" s="59">
        <v>423806680</v>
      </c>
      <c r="K12" s="79" t="str">
        <f t="shared" si="0"/>
        <v>Пшен</v>
      </c>
    </row>
    <row r="13" spans="1:11">
      <c r="A13" s="69">
        <v>5345530</v>
      </c>
      <c r="B13" s="69" t="s">
        <v>1252</v>
      </c>
      <c r="C13" s="69" t="s">
        <v>409</v>
      </c>
      <c r="D13" s="69" t="s">
        <v>410</v>
      </c>
      <c r="E13" s="69">
        <v>52622</v>
      </c>
      <c r="F13" s="69" t="s">
        <v>1253</v>
      </c>
      <c r="G13" s="59">
        <v>20</v>
      </c>
      <c r="H13" s="59">
        <v>5082788</v>
      </c>
      <c r="I13" s="59">
        <v>10165576</v>
      </c>
      <c r="K13" s="79" t="str">
        <f t="shared" si="0"/>
        <v>Порт</v>
      </c>
    </row>
    <row r="14" spans="1:11">
      <c r="A14" s="69">
        <v>5336401</v>
      </c>
      <c r="B14" s="69" t="s">
        <v>1254</v>
      </c>
      <c r="C14" s="69" t="s">
        <v>1255</v>
      </c>
      <c r="D14" s="69" t="s">
        <v>1256</v>
      </c>
      <c r="E14" s="69">
        <v>49900</v>
      </c>
      <c r="F14" s="69" t="s">
        <v>1257</v>
      </c>
      <c r="G14" s="59">
        <v>4000</v>
      </c>
      <c r="H14" s="59">
        <v>1100000</v>
      </c>
      <c r="I14" s="59">
        <v>44000000</v>
      </c>
      <c r="K14" s="79" t="str">
        <f t="shared" si="0"/>
        <v>Дизе</v>
      </c>
    </row>
    <row r="15" spans="1:11" ht="18.75" customHeight="1">
      <c r="A15" s="100">
        <f>COUNT(A5:A14)</f>
        <v>10</v>
      </c>
      <c r="B15" s="88"/>
      <c r="C15" s="89"/>
      <c r="D15" s="88"/>
      <c r="E15" s="88"/>
      <c r="F15" s="89"/>
      <c r="G15" s="90"/>
      <c r="H15" s="90"/>
      <c r="I15" s="90">
        <f>SUM(I5:I14)</f>
        <v>883209072</v>
      </c>
    </row>
    <row r="16" spans="1:11">
      <c r="A16" s="80">
        <f>COUNT(A5:A14)</f>
        <v>10</v>
      </c>
      <c r="G16" s="80">
        <f>SUBTOTAL(9,G5:G14)</f>
        <v>8490</v>
      </c>
      <c r="I16" s="80">
        <f>SUBTOTAL(9,I5:I14)</f>
        <v>883209072</v>
      </c>
    </row>
    <row r="18" spans="3:11">
      <c r="C18" s="59" t="s">
        <v>85</v>
      </c>
      <c r="F18" s="139" t="s">
        <v>209</v>
      </c>
      <c r="G18" s="80">
        <f>SUMIF($K$5:$K14,$F18,G$5:G14)</f>
        <v>110</v>
      </c>
      <c r="H18" s="80">
        <f t="shared" ref="H18" si="1">I18/G18</f>
        <v>3852788</v>
      </c>
      <c r="I18" s="80">
        <f>SUMIF($K$5:$K14,$F18,I$5:I14)</f>
        <v>423806680</v>
      </c>
      <c r="K18" s="80">
        <f t="shared" ref="K18:K31" si="2">COUNTIF(K$5:K$14,F18)</f>
        <v>1</v>
      </c>
    </row>
    <row r="19" spans="3:11">
      <c r="C19" s="69" t="s">
        <v>224</v>
      </c>
      <c r="F19" s="139" t="s">
        <v>234</v>
      </c>
      <c r="G19" s="80">
        <f>SUMIF($K$5:$K15,$F19,G$5:G15)</f>
        <v>3580</v>
      </c>
      <c r="H19" s="80">
        <f t="shared" ref="H19:H29" si="3">I19/G19</f>
        <v>29406</v>
      </c>
      <c r="I19" s="80">
        <f>SUMIF($K$5:$K15,$F19,I$5:I15)</f>
        <v>105273480</v>
      </c>
      <c r="K19" s="80">
        <f t="shared" si="2"/>
        <v>1</v>
      </c>
    </row>
    <row r="20" spans="3:11">
      <c r="C20" s="59" t="s">
        <v>104</v>
      </c>
      <c r="F20" s="139" t="s">
        <v>210</v>
      </c>
      <c r="G20" s="80">
        <f>SUMIF($K$5:$K16,$F20,G$5:G16)</f>
        <v>4000</v>
      </c>
      <c r="H20" s="80">
        <f t="shared" si="3"/>
        <v>11000</v>
      </c>
      <c r="I20" s="80">
        <f>SUMIF($K$5:$K16,$F20,I$5:I16)</f>
        <v>44000000</v>
      </c>
      <c r="K20" s="80">
        <f t="shared" si="2"/>
        <v>1</v>
      </c>
    </row>
    <row r="21" spans="3:11">
      <c r="C21" s="69" t="s">
        <v>1248</v>
      </c>
      <c r="F21" s="139" t="s">
        <v>1260</v>
      </c>
      <c r="G21" s="80">
        <f>SUMIF($K$5:$K17,$F21,G$5:G17)</f>
        <v>100</v>
      </c>
      <c r="H21" s="80">
        <f t="shared" si="3"/>
        <v>57001</v>
      </c>
      <c r="I21" s="80">
        <f>SUMIF($K$5:$K17,$F21,I$5:I17)</f>
        <v>5700100</v>
      </c>
      <c r="K21" s="80">
        <f t="shared" si="2"/>
        <v>1</v>
      </c>
    </row>
    <row r="22" spans="3:11">
      <c r="C22" s="69" t="s">
        <v>225</v>
      </c>
      <c r="F22" s="139" t="s">
        <v>235</v>
      </c>
      <c r="G22" s="80">
        <f>SUMIF($K$5:$K18,$F22,G$5:G18)</f>
        <v>0</v>
      </c>
      <c r="H22" s="80" t="e">
        <f t="shared" si="3"/>
        <v>#DIV/0!</v>
      </c>
      <c r="I22" s="80">
        <f>SUMIF($K$5:$K18,$F22,I$5:I18)</f>
        <v>0</v>
      </c>
      <c r="K22" s="80">
        <f t="shared" si="2"/>
        <v>0</v>
      </c>
    </row>
    <row r="23" spans="3:11">
      <c r="C23" s="69" t="s">
        <v>1253</v>
      </c>
      <c r="F23" s="139" t="s">
        <v>1259</v>
      </c>
      <c r="G23" s="80">
        <f>SUMIF($K$5:$K19,$F23,G$5:G19)</f>
        <v>20</v>
      </c>
      <c r="H23" s="80">
        <f t="shared" si="3"/>
        <v>508278.8</v>
      </c>
      <c r="I23" s="80">
        <f>SUMIF($K$5:$K19,$F23,I$5:I19)</f>
        <v>10165576</v>
      </c>
      <c r="K23" s="80">
        <f t="shared" si="2"/>
        <v>1</v>
      </c>
    </row>
    <row r="24" spans="3:11">
      <c r="C24" s="59" t="s">
        <v>105</v>
      </c>
      <c r="F24" s="139" t="s">
        <v>211</v>
      </c>
      <c r="G24" s="80">
        <f>SUMIF($K$5:$K20,$F24,G$5:G20)</f>
        <v>40</v>
      </c>
      <c r="H24" s="80">
        <f t="shared" si="3"/>
        <v>3706474.9</v>
      </c>
      <c r="I24" s="80">
        <f>SUMIF($K$5:$K20,$F24,I$5:I20)</f>
        <v>148258996</v>
      </c>
      <c r="K24" s="80">
        <f t="shared" si="2"/>
        <v>3</v>
      </c>
    </row>
    <row r="25" spans="3:11">
      <c r="C25" s="69" t="s">
        <v>175</v>
      </c>
      <c r="F25" s="139" t="s">
        <v>413</v>
      </c>
      <c r="G25" s="80">
        <f>SUMIF($K$5:$K21,$F25,G$5:G21)</f>
        <v>0</v>
      </c>
      <c r="H25" s="80" t="e">
        <f t="shared" si="3"/>
        <v>#DIV/0!</v>
      </c>
      <c r="I25" s="80">
        <f>SUMIF($K$5:$K21,$F25,I$5:I21)</f>
        <v>0</v>
      </c>
      <c r="K25" s="80">
        <f t="shared" si="2"/>
        <v>0</v>
      </c>
    </row>
    <row r="26" spans="3:11" ht="30">
      <c r="C26" s="82" t="s">
        <v>170</v>
      </c>
      <c r="F26" s="139" t="s">
        <v>212</v>
      </c>
      <c r="G26" s="80">
        <f>SUMIF($K$5:$K22,$F26,G$5:G22)</f>
        <v>0</v>
      </c>
      <c r="H26" s="80" t="e">
        <f t="shared" si="3"/>
        <v>#DIV/0!</v>
      </c>
      <c r="I26" s="80">
        <f>SUMIF($K$5:$K22,$F26,I$5:I22)</f>
        <v>0</v>
      </c>
      <c r="K26" s="80">
        <f t="shared" si="2"/>
        <v>0</v>
      </c>
    </row>
    <row r="27" spans="3:11">
      <c r="C27" s="82" t="s">
        <v>291</v>
      </c>
      <c r="F27" s="139" t="s">
        <v>294</v>
      </c>
      <c r="G27" s="80">
        <f>SUMIF($K$5:$K23,$F27,G$5:G23)</f>
        <v>600</v>
      </c>
      <c r="H27" s="80">
        <f t="shared" si="3"/>
        <v>236007</v>
      </c>
      <c r="I27" s="80">
        <f>SUMIF($K$5:$K23,$F27,I$5:I23)</f>
        <v>141604200</v>
      </c>
      <c r="K27" s="80">
        <f t="shared" si="2"/>
        <v>1</v>
      </c>
    </row>
    <row r="28" spans="3:11" ht="30">
      <c r="C28" s="82" t="s">
        <v>411</v>
      </c>
      <c r="F28" s="139" t="s">
        <v>414</v>
      </c>
      <c r="G28" s="80">
        <f>SUMIF($K$5:$K24,$F28,G$5:G24)</f>
        <v>0</v>
      </c>
      <c r="H28" s="80" t="e">
        <f t="shared" si="3"/>
        <v>#DIV/0!</v>
      </c>
      <c r="I28" s="80">
        <f>SUMIF($K$5:$K24,$F28,I$5:I24)</f>
        <v>0</v>
      </c>
      <c r="K28" s="80">
        <f t="shared" si="2"/>
        <v>0</v>
      </c>
    </row>
    <row r="29" spans="3:11">
      <c r="C29" s="69" t="s">
        <v>581</v>
      </c>
      <c r="F29" s="82" t="s">
        <v>582</v>
      </c>
      <c r="G29" s="80">
        <f>SUMIF($K$5:$K25,$F29,G$5:G25)</f>
        <v>0</v>
      </c>
      <c r="H29" s="80" t="e">
        <f t="shared" si="3"/>
        <v>#DIV/0!</v>
      </c>
      <c r="I29" s="80">
        <f>SUMIF($K$5:$K25,$F29,I$5:I25)</f>
        <v>0</v>
      </c>
      <c r="K29" s="80">
        <f t="shared" si="2"/>
        <v>0</v>
      </c>
    </row>
    <row r="30" spans="3:11">
      <c r="C30" s="69" t="s">
        <v>580</v>
      </c>
      <c r="F30" s="139" t="s">
        <v>583</v>
      </c>
      <c r="G30" s="80">
        <f>SUMIF($K$5:$K26,$F30,G$5:G26)</f>
        <v>0</v>
      </c>
      <c r="H30" s="80" t="e">
        <f t="shared" ref="H30:H31" si="4">I30/G30</f>
        <v>#DIV/0!</v>
      </c>
      <c r="I30" s="80">
        <f>SUMIF($K$5:$K26,$F30,I$5:I26)</f>
        <v>0</v>
      </c>
      <c r="K30" s="80">
        <f t="shared" si="2"/>
        <v>0</v>
      </c>
    </row>
    <row r="31" spans="3:11">
      <c r="C31" s="69" t="s">
        <v>1247</v>
      </c>
      <c r="F31" s="79" t="s">
        <v>1258</v>
      </c>
      <c r="G31" s="80">
        <f>SUMIF($K$5:$K27,$F31,G$5:G27)</f>
        <v>40</v>
      </c>
      <c r="H31" s="80">
        <f t="shared" si="4"/>
        <v>110001</v>
      </c>
      <c r="I31" s="80">
        <f>SUMIF($K$5:$K27,$F31,I$5:I27)</f>
        <v>4400040</v>
      </c>
      <c r="K31" s="80">
        <f t="shared" si="2"/>
        <v>1</v>
      </c>
    </row>
    <row r="32" spans="3:11">
      <c r="I32" s="122">
        <f>SUM(I18:I31)</f>
        <v>883209072</v>
      </c>
      <c r="J32" s="122"/>
      <c r="K32" s="122">
        <f t="shared" ref="K32" si="5">SUM(K18:K31)</f>
        <v>10</v>
      </c>
    </row>
  </sheetData>
  <autoFilter ref="A4:L15"/>
  <sortState ref="A4:I263">
    <sortCondition ref="A4:A263"/>
  </sortState>
  <mergeCells count="2">
    <mergeCell ref="A2:J2"/>
    <mergeCell ref="A3:J3"/>
  </mergeCells>
  <pageMargins left="0.24" right="0.16" top="0.36" bottom="0.32" header="0.28000000000000003" footer="0.2"/>
  <pageSetup paperSize="9" scale="53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0000"/>
  </sheetPr>
  <dimension ref="A1:K573"/>
  <sheetViews>
    <sheetView view="pageBreakPreview" zoomScaleNormal="100" zoomScaleSheetLayoutView="100" workbookViewId="0">
      <selection activeCell="L29" sqref="L29"/>
    </sheetView>
  </sheetViews>
  <sheetFormatPr defaultRowHeight="15"/>
  <cols>
    <col min="1" max="1" width="10.5703125" style="79" customWidth="1"/>
    <col min="2" max="2" width="12.7109375" style="79" customWidth="1"/>
    <col min="3" max="3" width="35.28515625" style="82" customWidth="1"/>
    <col min="4" max="4" width="10.42578125" style="79" customWidth="1"/>
    <col min="5" max="5" width="9.28515625" style="79" customWidth="1"/>
    <col min="6" max="6" width="50.85546875" style="79" customWidth="1"/>
    <col min="7" max="7" width="12" style="80" customWidth="1"/>
    <col min="8" max="8" width="13.85546875" style="80" customWidth="1"/>
    <col min="9" max="9" width="19.7109375" style="80" customWidth="1"/>
    <col min="10" max="16384" width="9.140625" style="79"/>
  </cols>
  <sheetData>
    <row r="1" spans="1:11">
      <c r="H1" s="98" t="s">
        <v>201</v>
      </c>
    </row>
    <row r="2" spans="1:11" s="67" customFormat="1">
      <c r="A2" s="252" t="s">
        <v>171</v>
      </c>
      <c r="B2" s="252"/>
      <c r="C2" s="252"/>
      <c r="D2" s="252"/>
      <c r="E2" s="252"/>
      <c r="F2" s="252"/>
      <c r="G2" s="252"/>
      <c r="H2" s="252"/>
      <c r="I2" s="252"/>
      <c r="J2" s="252"/>
    </row>
    <row r="3" spans="1:11" s="67" customFormat="1">
      <c r="A3" s="252" t="s">
        <v>1344</v>
      </c>
      <c r="B3" s="252"/>
      <c r="C3" s="252"/>
      <c r="D3" s="252"/>
      <c r="E3" s="252"/>
      <c r="F3" s="252"/>
      <c r="G3" s="252"/>
      <c r="H3" s="252"/>
      <c r="I3" s="252"/>
      <c r="J3" s="252"/>
    </row>
    <row r="4" spans="1:11">
      <c r="A4" s="108" t="s">
        <v>84</v>
      </c>
      <c r="B4" s="108" t="s">
        <v>120</v>
      </c>
      <c r="C4" s="109" t="s">
        <v>130</v>
      </c>
      <c r="D4" s="108" t="s">
        <v>131</v>
      </c>
      <c r="E4" s="108" t="s">
        <v>123</v>
      </c>
      <c r="F4" s="108" t="s">
        <v>124</v>
      </c>
      <c r="G4" s="110" t="s">
        <v>125</v>
      </c>
      <c r="H4" s="110" t="s">
        <v>126</v>
      </c>
      <c r="I4" s="110" t="s">
        <v>127</v>
      </c>
    </row>
    <row r="5" spans="1:11">
      <c r="A5" s="128">
        <v>5302141</v>
      </c>
      <c r="B5" s="128" t="s">
        <v>1343</v>
      </c>
      <c r="C5" s="129" t="s">
        <v>476</v>
      </c>
      <c r="D5" s="128" t="s">
        <v>477</v>
      </c>
      <c r="E5" s="128">
        <v>45433</v>
      </c>
      <c r="F5" s="128" t="s">
        <v>299</v>
      </c>
      <c r="G5" s="130">
        <v>50</v>
      </c>
      <c r="H5" s="130">
        <v>1710000</v>
      </c>
      <c r="I5" s="130">
        <v>8550000</v>
      </c>
      <c r="K5" s="79" t="str">
        <f t="shared" ref="K5:K68" si="0">LEFT(F5,4)</f>
        <v>Спир</v>
      </c>
    </row>
    <row r="6" spans="1:11" ht="30">
      <c r="A6" s="128">
        <v>5302820</v>
      </c>
      <c r="B6" s="128" t="s">
        <v>1343</v>
      </c>
      <c r="C6" s="129" t="s">
        <v>436</v>
      </c>
      <c r="D6" s="128" t="s">
        <v>437</v>
      </c>
      <c r="E6" s="128">
        <v>45285</v>
      </c>
      <c r="F6" s="128" t="s">
        <v>298</v>
      </c>
      <c r="G6" s="130">
        <v>3000</v>
      </c>
      <c r="H6" s="130">
        <v>1855999</v>
      </c>
      <c r="I6" s="130">
        <v>556799700</v>
      </c>
      <c r="K6" s="79" t="str">
        <f t="shared" si="0"/>
        <v>Спир</v>
      </c>
    </row>
    <row r="7" spans="1:11" ht="30">
      <c r="A7" s="128">
        <v>5302821</v>
      </c>
      <c r="B7" s="128" t="s">
        <v>1343</v>
      </c>
      <c r="C7" s="129" t="s">
        <v>612</v>
      </c>
      <c r="D7" s="128" t="s">
        <v>613</v>
      </c>
      <c r="E7" s="128">
        <v>45285</v>
      </c>
      <c r="F7" s="128" t="s">
        <v>298</v>
      </c>
      <c r="G7" s="130">
        <v>10</v>
      </c>
      <c r="H7" s="130">
        <v>1812999</v>
      </c>
      <c r="I7" s="130">
        <v>1812999</v>
      </c>
      <c r="K7" s="79" t="str">
        <f t="shared" si="0"/>
        <v>Спир</v>
      </c>
    </row>
    <row r="8" spans="1:11" ht="30">
      <c r="A8" s="128">
        <v>5302822</v>
      </c>
      <c r="B8" s="128" t="s">
        <v>1343</v>
      </c>
      <c r="C8" s="129" t="s">
        <v>446</v>
      </c>
      <c r="D8" s="128" t="s">
        <v>447</v>
      </c>
      <c r="E8" s="128">
        <v>45285</v>
      </c>
      <c r="F8" s="128" t="s">
        <v>298</v>
      </c>
      <c r="G8" s="130">
        <v>2850</v>
      </c>
      <c r="H8" s="130">
        <v>1798777</v>
      </c>
      <c r="I8" s="130">
        <v>512651445</v>
      </c>
      <c r="K8" s="79" t="str">
        <f t="shared" si="0"/>
        <v>Спир</v>
      </c>
    </row>
    <row r="9" spans="1:11">
      <c r="A9" s="128">
        <v>5302823</v>
      </c>
      <c r="B9" s="128" t="s">
        <v>1343</v>
      </c>
      <c r="C9" s="129" t="s">
        <v>502</v>
      </c>
      <c r="D9" s="128" t="s">
        <v>503</v>
      </c>
      <c r="E9" s="128">
        <v>45285</v>
      </c>
      <c r="F9" s="128" t="s">
        <v>298</v>
      </c>
      <c r="G9" s="130">
        <v>140</v>
      </c>
      <c r="H9" s="130">
        <v>1798776</v>
      </c>
      <c r="I9" s="130">
        <v>25182864</v>
      </c>
      <c r="K9" s="79" t="str">
        <f t="shared" si="0"/>
        <v>Спир</v>
      </c>
    </row>
    <row r="10" spans="1:11">
      <c r="A10" s="128">
        <v>5302981</v>
      </c>
      <c r="B10" s="128" t="s">
        <v>1343</v>
      </c>
      <c r="C10" s="129" t="s">
        <v>135</v>
      </c>
      <c r="D10" s="128" t="s">
        <v>136</v>
      </c>
      <c r="E10" s="128">
        <v>18521</v>
      </c>
      <c r="F10" s="128" t="s">
        <v>134</v>
      </c>
      <c r="G10" s="130">
        <v>300</v>
      </c>
      <c r="H10" s="130">
        <v>5278500</v>
      </c>
      <c r="I10" s="130">
        <v>15835500</v>
      </c>
      <c r="K10" s="79" t="str">
        <f t="shared" si="0"/>
        <v>Бард</v>
      </c>
    </row>
    <row r="11" spans="1:11">
      <c r="A11" s="128">
        <v>5303601</v>
      </c>
      <c r="B11" s="128" t="s">
        <v>1340</v>
      </c>
      <c r="C11" s="129" t="s">
        <v>468</v>
      </c>
      <c r="D11" s="128" t="s">
        <v>469</v>
      </c>
      <c r="E11" s="128">
        <v>45285</v>
      </c>
      <c r="F11" s="128" t="s">
        <v>298</v>
      </c>
      <c r="G11" s="130">
        <v>200</v>
      </c>
      <c r="H11" s="130">
        <v>1851999</v>
      </c>
      <c r="I11" s="130">
        <v>37039980</v>
      </c>
      <c r="K11" s="79" t="str">
        <f t="shared" si="0"/>
        <v>Спир</v>
      </c>
    </row>
    <row r="12" spans="1:11">
      <c r="A12" s="128">
        <v>5303602</v>
      </c>
      <c r="B12" s="128" t="s">
        <v>1340</v>
      </c>
      <c r="C12" s="129" t="s">
        <v>502</v>
      </c>
      <c r="D12" s="128" t="s">
        <v>503</v>
      </c>
      <c r="E12" s="128">
        <v>45285</v>
      </c>
      <c r="F12" s="128" t="s">
        <v>298</v>
      </c>
      <c r="G12" s="130">
        <v>1030</v>
      </c>
      <c r="H12" s="130">
        <v>1798788</v>
      </c>
      <c r="I12" s="130">
        <v>185275164</v>
      </c>
      <c r="K12" s="79" t="str">
        <f t="shared" si="0"/>
        <v>Спир</v>
      </c>
    </row>
    <row r="13" spans="1:11">
      <c r="A13" s="128">
        <v>5303603</v>
      </c>
      <c r="B13" s="128" t="s">
        <v>1340</v>
      </c>
      <c r="C13" s="129" t="s">
        <v>438</v>
      </c>
      <c r="D13" s="128" t="s">
        <v>439</v>
      </c>
      <c r="E13" s="128">
        <v>45285</v>
      </c>
      <c r="F13" s="128" t="s">
        <v>298</v>
      </c>
      <c r="G13" s="130">
        <v>100</v>
      </c>
      <c r="H13" s="130">
        <v>1797788</v>
      </c>
      <c r="I13" s="130">
        <v>17977880</v>
      </c>
      <c r="K13" s="79" t="str">
        <f t="shared" si="0"/>
        <v>Спир</v>
      </c>
    </row>
    <row r="14" spans="1:11">
      <c r="A14" s="128">
        <v>5304050</v>
      </c>
      <c r="B14" s="128" t="s">
        <v>1340</v>
      </c>
      <c r="C14" s="129" t="s">
        <v>132</v>
      </c>
      <c r="D14" s="128" t="s">
        <v>133</v>
      </c>
      <c r="E14" s="128">
        <v>18521</v>
      </c>
      <c r="F14" s="128" t="s">
        <v>134</v>
      </c>
      <c r="G14" s="130">
        <v>200</v>
      </c>
      <c r="H14" s="130">
        <v>5278515</v>
      </c>
      <c r="I14" s="130">
        <v>10557030</v>
      </c>
      <c r="K14" s="79" t="str">
        <f t="shared" si="0"/>
        <v>Бард</v>
      </c>
    </row>
    <row r="15" spans="1:11">
      <c r="A15" s="128">
        <v>5304051</v>
      </c>
      <c r="B15" s="128" t="s">
        <v>1340</v>
      </c>
      <c r="C15" s="129" t="s">
        <v>135</v>
      </c>
      <c r="D15" s="128" t="s">
        <v>136</v>
      </c>
      <c r="E15" s="128">
        <v>18521</v>
      </c>
      <c r="F15" s="128" t="s">
        <v>134</v>
      </c>
      <c r="G15" s="130">
        <v>100</v>
      </c>
      <c r="H15" s="130">
        <v>5278500</v>
      </c>
      <c r="I15" s="130">
        <v>5278500</v>
      </c>
      <c r="K15" s="79" t="str">
        <f t="shared" si="0"/>
        <v>Бард</v>
      </c>
    </row>
    <row r="16" spans="1:11" ht="30">
      <c r="A16" s="128">
        <v>5304490</v>
      </c>
      <c r="B16" s="128" t="s">
        <v>1340</v>
      </c>
      <c r="C16" s="129" t="s">
        <v>356</v>
      </c>
      <c r="D16" s="128" t="s">
        <v>357</v>
      </c>
      <c r="E16" s="128">
        <v>45433</v>
      </c>
      <c r="F16" s="128" t="s">
        <v>299</v>
      </c>
      <c r="G16" s="130">
        <v>100</v>
      </c>
      <c r="H16" s="130">
        <v>1701788</v>
      </c>
      <c r="I16" s="130">
        <v>17017880</v>
      </c>
      <c r="K16" s="79" t="str">
        <f t="shared" si="0"/>
        <v>Спир</v>
      </c>
    </row>
    <row r="17" spans="1:11">
      <c r="A17" s="128">
        <v>5304491</v>
      </c>
      <c r="B17" s="128" t="s">
        <v>1340</v>
      </c>
      <c r="C17" s="129" t="s">
        <v>1341</v>
      </c>
      <c r="D17" s="128" t="s">
        <v>1342</v>
      </c>
      <c r="E17" s="128">
        <v>45433</v>
      </c>
      <c r="F17" s="128" t="s">
        <v>299</v>
      </c>
      <c r="G17" s="130">
        <v>80</v>
      </c>
      <c r="H17" s="130">
        <v>1701777</v>
      </c>
      <c r="I17" s="130">
        <v>13614216</v>
      </c>
      <c r="K17" s="79" t="str">
        <f t="shared" si="0"/>
        <v>Спир</v>
      </c>
    </row>
    <row r="18" spans="1:11" ht="30">
      <c r="A18" s="128">
        <v>5304506</v>
      </c>
      <c r="B18" s="128" t="s">
        <v>1340</v>
      </c>
      <c r="C18" s="129" t="s">
        <v>520</v>
      </c>
      <c r="D18" s="128" t="s">
        <v>521</v>
      </c>
      <c r="E18" s="128">
        <v>45285</v>
      </c>
      <c r="F18" s="128" t="s">
        <v>298</v>
      </c>
      <c r="G18" s="130">
        <v>100</v>
      </c>
      <c r="H18" s="130">
        <v>1805000</v>
      </c>
      <c r="I18" s="130">
        <v>18050000</v>
      </c>
      <c r="K18" s="79" t="str">
        <f t="shared" si="0"/>
        <v>Спир</v>
      </c>
    </row>
    <row r="19" spans="1:11">
      <c r="A19" s="128">
        <v>5304507</v>
      </c>
      <c r="B19" s="128" t="s">
        <v>1340</v>
      </c>
      <c r="C19" s="129" t="s">
        <v>350</v>
      </c>
      <c r="D19" s="128" t="s">
        <v>351</v>
      </c>
      <c r="E19" s="128">
        <v>45285</v>
      </c>
      <c r="F19" s="128" t="s">
        <v>298</v>
      </c>
      <c r="G19" s="130">
        <v>1540</v>
      </c>
      <c r="H19" s="130">
        <v>1801788</v>
      </c>
      <c r="I19" s="130">
        <v>277475352</v>
      </c>
      <c r="K19" s="79" t="str">
        <f t="shared" si="0"/>
        <v>Спир</v>
      </c>
    </row>
    <row r="20" spans="1:11" ht="30">
      <c r="A20" s="128">
        <v>5304508</v>
      </c>
      <c r="B20" s="128" t="s">
        <v>1340</v>
      </c>
      <c r="C20" s="129" t="s">
        <v>309</v>
      </c>
      <c r="D20" s="128" t="s">
        <v>310</v>
      </c>
      <c r="E20" s="128">
        <v>45285</v>
      </c>
      <c r="F20" s="128" t="s">
        <v>298</v>
      </c>
      <c r="G20" s="130">
        <v>3030</v>
      </c>
      <c r="H20" s="130">
        <v>1797788</v>
      </c>
      <c r="I20" s="130">
        <v>544729764</v>
      </c>
      <c r="K20" s="79" t="str">
        <f t="shared" si="0"/>
        <v>Спир</v>
      </c>
    </row>
    <row r="21" spans="1:11" ht="30">
      <c r="A21" s="128">
        <v>5305235</v>
      </c>
      <c r="B21" s="128" t="s">
        <v>1339</v>
      </c>
      <c r="C21" s="129" t="s">
        <v>309</v>
      </c>
      <c r="D21" s="128" t="s">
        <v>310</v>
      </c>
      <c r="E21" s="128">
        <v>45285</v>
      </c>
      <c r="F21" s="128" t="s">
        <v>298</v>
      </c>
      <c r="G21" s="130">
        <v>90</v>
      </c>
      <c r="H21" s="130">
        <v>1808777</v>
      </c>
      <c r="I21" s="130">
        <v>16278993</v>
      </c>
      <c r="K21" s="79" t="str">
        <f t="shared" si="0"/>
        <v>Спир</v>
      </c>
    </row>
    <row r="22" spans="1:11">
      <c r="A22" s="128">
        <v>5305236</v>
      </c>
      <c r="B22" s="128" t="s">
        <v>1339</v>
      </c>
      <c r="C22" s="129" t="s">
        <v>490</v>
      </c>
      <c r="D22" s="128" t="s">
        <v>491</v>
      </c>
      <c r="E22" s="128">
        <v>45285</v>
      </c>
      <c r="F22" s="128" t="s">
        <v>298</v>
      </c>
      <c r="G22" s="130">
        <v>1160</v>
      </c>
      <c r="H22" s="130">
        <v>1802000</v>
      </c>
      <c r="I22" s="130">
        <v>209032000</v>
      </c>
      <c r="K22" s="79" t="str">
        <f t="shared" si="0"/>
        <v>Спир</v>
      </c>
    </row>
    <row r="23" spans="1:11" ht="30">
      <c r="A23" s="128">
        <v>5305237</v>
      </c>
      <c r="B23" s="128" t="s">
        <v>1339</v>
      </c>
      <c r="C23" s="129" t="s">
        <v>516</v>
      </c>
      <c r="D23" s="128" t="s">
        <v>517</v>
      </c>
      <c r="E23" s="128">
        <v>45284</v>
      </c>
      <c r="F23" s="128" t="s">
        <v>295</v>
      </c>
      <c r="G23" s="130">
        <v>3200</v>
      </c>
      <c r="H23" s="130">
        <v>1810000</v>
      </c>
      <c r="I23" s="130">
        <v>579200000</v>
      </c>
      <c r="K23" s="79" t="str">
        <f t="shared" si="0"/>
        <v>Спир</v>
      </c>
    </row>
    <row r="24" spans="1:11">
      <c r="A24" s="128">
        <v>5305716</v>
      </c>
      <c r="B24" s="128" t="s">
        <v>1339</v>
      </c>
      <c r="C24" s="129" t="s">
        <v>1279</v>
      </c>
      <c r="D24" s="128" t="s">
        <v>1280</v>
      </c>
      <c r="E24" s="128">
        <v>18521</v>
      </c>
      <c r="F24" s="128" t="s">
        <v>134</v>
      </c>
      <c r="G24" s="130">
        <v>100</v>
      </c>
      <c r="H24" s="130">
        <v>5305999</v>
      </c>
      <c r="I24" s="130">
        <v>5305999</v>
      </c>
      <c r="K24" s="79" t="str">
        <f t="shared" si="0"/>
        <v>Бард</v>
      </c>
    </row>
    <row r="25" spans="1:11">
      <c r="A25" s="128">
        <v>5305717</v>
      </c>
      <c r="B25" s="128" t="s">
        <v>1339</v>
      </c>
      <c r="C25" s="129" t="s">
        <v>205</v>
      </c>
      <c r="D25" s="128" t="s">
        <v>206</v>
      </c>
      <c r="E25" s="128">
        <v>18521</v>
      </c>
      <c r="F25" s="128" t="s">
        <v>134</v>
      </c>
      <c r="G25" s="130">
        <v>100</v>
      </c>
      <c r="H25" s="130">
        <v>5300000</v>
      </c>
      <c r="I25" s="130">
        <v>5300000</v>
      </c>
      <c r="K25" s="79" t="str">
        <f t="shared" si="0"/>
        <v>Бард</v>
      </c>
    </row>
    <row r="26" spans="1:11">
      <c r="A26" s="128">
        <v>5305718</v>
      </c>
      <c r="B26" s="128" t="s">
        <v>1339</v>
      </c>
      <c r="C26" s="129" t="s">
        <v>132</v>
      </c>
      <c r="D26" s="128" t="s">
        <v>133</v>
      </c>
      <c r="E26" s="128">
        <v>18521</v>
      </c>
      <c r="F26" s="128" t="s">
        <v>134</v>
      </c>
      <c r="G26" s="130">
        <v>100</v>
      </c>
      <c r="H26" s="130">
        <v>5278565</v>
      </c>
      <c r="I26" s="130">
        <v>5278565</v>
      </c>
      <c r="K26" s="79" t="str">
        <f t="shared" si="0"/>
        <v>Бард</v>
      </c>
    </row>
    <row r="27" spans="1:11">
      <c r="A27" s="128">
        <v>5306179</v>
      </c>
      <c r="B27" s="128" t="s">
        <v>1339</v>
      </c>
      <c r="C27" s="129" t="s">
        <v>486</v>
      </c>
      <c r="D27" s="128" t="s">
        <v>487</v>
      </c>
      <c r="E27" s="128">
        <v>45285</v>
      </c>
      <c r="F27" s="128" t="s">
        <v>298</v>
      </c>
      <c r="G27" s="130">
        <v>3120</v>
      </c>
      <c r="H27" s="130">
        <v>1816788</v>
      </c>
      <c r="I27" s="130">
        <v>566837856</v>
      </c>
      <c r="K27" s="79" t="str">
        <f t="shared" si="0"/>
        <v>Спир</v>
      </c>
    </row>
    <row r="28" spans="1:11">
      <c r="A28" s="128">
        <v>5306922</v>
      </c>
      <c r="B28" s="128" t="s">
        <v>1338</v>
      </c>
      <c r="C28" s="129" t="s">
        <v>427</v>
      </c>
      <c r="D28" s="128" t="s">
        <v>343</v>
      </c>
      <c r="E28" s="128">
        <v>45433</v>
      </c>
      <c r="F28" s="128" t="s">
        <v>299</v>
      </c>
      <c r="G28" s="130">
        <v>100</v>
      </c>
      <c r="H28" s="130">
        <v>1710800</v>
      </c>
      <c r="I28" s="130">
        <v>17108000</v>
      </c>
      <c r="K28" s="79" t="str">
        <f t="shared" si="0"/>
        <v>Спир</v>
      </c>
    </row>
    <row r="29" spans="1:11">
      <c r="A29" s="128">
        <v>5306936</v>
      </c>
      <c r="B29" s="128" t="s">
        <v>1338</v>
      </c>
      <c r="C29" s="129" t="s">
        <v>348</v>
      </c>
      <c r="D29" s="128" t="s">
        <v>349</v>
      </c>
      <c r="E29" s="128">
        <v>45285</v>
      </c>
      <c r="F29" s="128" t="s">
        <v>298</v>
      </c>
      <c r="G29" s="130">
        <v>3550</v>
      </c>
      <c r="H29" s="130">
        <v>1828858</v>
      </c>
      <c r="I29" s="130">
        <v>649244590</v>
      </c>
      <c r="K29" s="79" t="str">
        <f t="shared" si="0"/>
        <v>Спир</v>
      </c>
    </row>
    <row r="30" spans="1:11">
      <c r="A30" s="128">
        <v>5306937</v>
      </c>
      <c r="B30" s="128" t="s">
        <v>1338</v>
      </c>
      <c r="C30" s="129" t="s">
        <v>344</v>
      </c>
      <c r="D30" s="128" t="s">
        <v>345</v>
      </c>
      <c r="E30" s="128">
        <v>45285</v>
      </c>
      <c r="F30" s="128" t="s">
        <v>298</v>
      </c>
      <c r="G30" s="130">
        <v>100</v>
      </c>
      <c r="H30" s="130">
        <v>1821000</v>
      </c>
      <c r="I30" s="130">
        <v>18210000</v>
      </c>
      <c r="K30" s="79" t="str">
        <f t="shared" si="0"/>
        <v>Спир</v>
      </c>
    </row>
    <row r="31" spans="1:11">
      <c r="A31" s="128">
        <v>5306938</v>
      </c>
      <c r="B31" s="128" t="s">
        <v>1338</v>
      </c>
      <c r="C31" s="129" t="s">
        <v>492</v>
      </c>
      <c r="D31" s="128" t="s">
        <v>493</v>
      </c>
      <c r="E31" s="128">
        <v>45285</v>
      </c>
      <c r="F31" s="128" t="s">
        <v>298</v>
      </c>
      <c r="G31" s="130">
        <v>400</v>
      </c>
      <c r="H31" s="130">
        <v>1803788</v>
      </c>
      <c r="I31" s="130">
        <v>72151520</v>
      </c>
      <c r="K31" s="79" t="str">
        <f t="shared" si="0"/>
        <v>Спир</v>
      </c>
    </row>
    <row r="32" spans="1:11">
      <c r="A32" s="128">
        <v>5306939</v>
      </c>
      <c r="B32" s="128" t="s">
        <v>1338</v>
      </c>
      <c r="C32" s="129" t="s">
        <v>448</v>
      </c>
      <c r="D32" s="128" t="s">
        <v>449</v>
      </c>
      <c r="E32" s="128">
        <v>45285</v>
      </c>
      <c r="F32" s="128" t="s">
        <v>298</v>
      </c>
      <c r="G32" s="130">
        <v>450</v>
      </c>
      <c r="H32" s="130">
        <v>1802999</v>
      </c>
      <c r="I32" s="130">
        <v>81134955</v>
      </c>
      <c r="K32" s="79" t="str">
        <f t="shared" si="0"/>
        <v>Спир</v>
      </c>
    </row>
    <row r="33" spans="1:11">
      <c r="A33" s="128">
        <v>5306940</v>
      </c>
      <c r="B33" s="128" t="s">
        <v>1338</v>
      </c>
      <c r="C33" s="129" t="s">
        <v>502</v>
      </c>
      <c r="D33" s="128" t="s">
        <v>503</v>
      </c>
      <c r="E33" s="128">
        <v>45285</v>
      </c>
      <c r="F33" s="128" t="s">
        <v>298</v>
      </c>
      <c r="G33" s="130">
        <v>1500</v>
      </c>
      <c r="H33" s="130">
        <v>1798788</v>
      </c>
      <c r="I33" s="130">
        <v>269818200</v>
      </c>
      <c r="K33" s="79" t="str">
        <f t="shared" si="0"/>
        <v>Спир</v>
      </c>
    </row>
    <row r="34" spans="1:11">
      <c r="A34" s="128">
        <v>5307389</v>
      </c>
      <c r="B34" s="128" t="s">
        <v>1338</v>
      </c>
      <c r="C34" s="129" t="s">
        <v>132</v>
      </c>
      <c r="D34" s="128" t="s">
        <v>133</v>
      </c>
      <c r="E34" s="128">
        <v>18521</v>
      </c>
      <c r="F34" s="128" t="s">
        <v>134</v>
      </c>
      <c r="G34" s="130">
        <v>100</v>
      </c>
      <c r="H34" s="130">
        <v>5278515</v>
      </c>
      <c r="I34" s="130">
        <v>5278515</v>
      </c>
      <c r="K34" s="79" t="str">
        <f t="shared" si="0"/>
        <v>Бард</v>
      </c>
    </row>
    <row r="35" spans="1:11">
      <c r="A35" s="128">
        <v>5308442</v>
      </c>
      <c r="B35" s="128" t="s">
        <v>812</v>
      </c>
      <c r="C35" s="129" t="s">
        <v>319</v>
      </c>
      <c r="D35" s="128" t="s">
        <v>320</v>
      </c>
      <c r="E35" s="128">
        <v>45285</v>
      </c>
      <c r="F35" s="128" t="s">
        <v>298</v>
      </c>
      <c r="G35" s="130">
        <v>500</v>
      </c>
      <c r="H35" s="130">
        <v>1805000</v>
      </c>
      <c r="I35" s="130">
        <v>90250000</v>
      </c>
      <c r="K35" s="79" t="str">
        <f t="shared" si="0"/>
        <v>Спир</v>
      </c>
    </row>
    <row r="36" spans="1:11">
      <c r="A36" s="128">
        <v>5308443</v>
      </c>
      <c r="B36" s="128" t="s">
        <v>812</v>
      </c>
      <c r="C36" s="129" t="s">
        <v>502</v>
      </c>
      <c r="D36" s="128" t="s">
        <v>503</v>
      </c>
      <c r="E36" s="128">
        <v>45285</v>
      </c>
      <c r="F36" s="128" t="s">
        <v>298</v>
      </c>
      <c r="G36" s="130">
        <v>100</v>
      </c>
      <c r="H36" s="130">
        <v>1804788</v>
      </c>
      <c r="I36" s="130">
        <v>18047880</v>
      </c>
      <c r="K36" s="79" t="str">
        <f t="shared" si="0"/>
        <v>Спир</v>
      </c>
    </row>
    <row r="37" spans="1:11">
      <c r="A37" s="128">
        <v>5308444</v>
      </c>
      <c r="B37" s="128" t="s">
        <v>812</v>
      </c>
      <c r="C37" s="129" t="s">
        <v>419</v>
      </c>
      <c r="D37" s="128" t="s">
        <v>420</v>
      </c>
      <c r="E37" s="128">
        <v>45285</v>
      </c>
      <c r="F37" s="128" t="s">
        <v>298</v>
      </c>
      <c r="G37" s="130">
        <v>3300</v>
      </c>
      <c r="H37" s="130">
        <v>1804777</v>
      </c>
      <c r="I37" s="130">
        <v>595576410</v>
      </c>
      <c r="K37" s="79" t="str">
        <f t="shared" si="0"/>
        <v>Спир</v>
      </c>
    </row>
    <row r="38" spans="1:11">
      <c r="A38" s="128">
        <v>5308445</v>
      </c>
      <c r="B38" s="128" t="s">
        <v>812</v>
      </c>
      <c r="C38" s="129" t="s">
        <v>464</v>
      </c>
      <c r="D38" s="128" t="s">
        <v>465</v>
      </c>
      <c r="E38" s="128">
        <v>45285</v>
      </c>
      <c r="F38" s="128" t="s">
        <v>298</v>
      </c>
      <c r="G38" s="130">
        <v>2100</v>
      </c>
      <c r="H38" s="130">
        <v>1798788</v>
      </c>
      <c r="I38" s="130">
        <v>377745480</v>
      </c>
      <c r="K38" s="79" t="str">
        <f t="shared" si="0"/>
        <v>Спир</v>
      </c>
    </row>
    <row r="39" spans="1:11">
      <c r="A39" s="128">
        <v>5308927</v>
      </c>
      <c r="B39" s="128" t="s">
        <v>812</v>
      </c>
      <c r="C39" s="129" t="s">
        <v>528</v>
      </c>
      <c r="D39" s="128" t="s">
        <v>529</v>
      </c>
      <c r="E39" s="128">
        <v>18521</v>
      </c>
      <c r="F39" s="128" t="s">
        <v>134</v>
      </c>
      <c r="G39" s="130">
        <v>100</v>
      </c>
      <c r="H39" s="130">
        <v>5300000</v>
      </c>
      <c r="I39" s="130">
        <v>5300000</v>
      </c>
      <c r="K39" s="79" t="str">
        <f t="shared" si="0"/>
        <v>Бард</v>
      </c>
    </row>
    <row r="40" spans="1:11" ht="30">
      <c r="A40" s="128">
        <v>5308928</v>
      </c>
      <c r="B40" s="128" t="s">
        <v>812</v>
      </c>
      <c r="C40" s="129" t="s">
        <v>584</v>
      </c>
      <c r="D40" s="128" t="s">
        <v>204</v>
      </c>
      <c r="E40" s="128">
        <v>18521</v>
      </c>
      <c r="F40" s="128" t="s">
        <v>134</v>
      </c>
      <c r="G40" s="130">
        <v>100</v>
      </c>
      <c r="H40" s="130">
        <v>5278559</v>
      </c>
      <c r="I40" s="130">
        <v>5278559</v>
      </c>
      <c r="K40" s="79" t="str">
        <f t="shared" si="0"/>
        <v>Бард</v>
      </c>
    </row>
    <row r="41" spans="1:11">
      <c r="A41" s="128">
        <v>5308929</v>
      </c>
      <c r="B41" s="128" t="s">
        <v>812</v>
      </c>
      <c r="C41" s="129" t="s">
        <v>135</v>
      </c>
      <c r="D41" s="128" t="s">
        <v>136</v>
      </c>
      <c r="E41" s="128">
        <v>18521</v>
      </c>
      <c r="F41" s="128" t="s">
        <v>134</v>
      </c>
      <c r="G41" s="130">
        <v>800</v>
      </c>
      <c r="H41" s="130">
        <v>5278500</v>
      </c>
      <c r="I41" s="130">
        <v>42228000</v>
      </c>
      <c r="K41" s="79" t="str">
        <f t="shared" si="0"/>
        <v>Бард</v>
      </c>
    </row>
    <row r="42" spans="1:11">
      <c r="A42" s="128">
        <v>5309378</v>
      </c>
      <c r="B42" s="128" t="s">
        <v>812</v>
      </c>
      <c r="C42" s="129" t="s">
        <v>425</v>
      </c>
      <c r="D42" s="128" t="s">
        <v>426</v>
      </c>
      <c r="E42" s="128">
        <v>45433</v>
      </c>
      <c r="F42" s="128" t="s">
        <v>299</v>
      </c>
      <c r="G42" s="130">
        <v>1400</v>
      </c>
      <c r="H42" s="130">
        <v>1730000</v>
      </c>
      <c r="I42" s="130">
        <v>242200000</v>
      </c>
      <c r="K42" s="79" t="str">
        <f t="shared" si="0"/>
        <v>Спир</v>
      </c>
    </row>
    <row r="43" spans="1:11">
      <c r="A43" s="128">
        <v>5309518</v>
      </c>
      <c r="B43" s="128" t="s">
        <v>812</v>
      </c>
      <c r="C43" s="129" t="s">
        <v>135</v>
      </c>
      <c r="D43" s="128" t="s">
        <v>136</v>
      </c>
      <c r="E43" s="128">
        <v>18521</v>
      </c>
      <c r="F43" s="128" t="s">
        <v>134</v>
      </c>
      <c r="G43" s="130">
        <v>300</v>
      </c>
      <c r="H43" s="130">
        <v>5278500</v>
      </c>
      <c r="I43" s="130">
        <v>15835500</v>
      </c>
      <c r="K43" s="79" t="str">
        <f t="shared" si="0"/>
        <v>Бард</v>
      </c>
    </row>
    <row r="44" spans="1:11">
      <c r="A44" s="128">
        <v>5310136</v>
      </c>
      <c r="B44" s="128" t="s">
        <v>1335</v>
      </c>
      <c r="C44" s="129" t="s">
        <v>450</v>
      </c>
      <c r="D44" s="128" t="s">
        <v>451</v>
      </c>
      <c r="E44" s="128">
        <v>45433</v>
      </c>
      <c r="F44" s="128" t="s">
        <v>299</v>
      </c>
      <c r="G44" s="130">
        <v>100</v>
      </c>
      <c r="H44" s="130">
        <v>1702000</v>
      </c>
      <c r="I44" s="130">
        <v>17020000</v>
      </c>
      <c r="K44" s="79" t="str">
        <f t="shared" si="0"/>
        <v>Спир</v>
      </c>
    </row>
    <row r="45" spans="1:11" ht="30">
      <c r="A45" s="128">
        <v>5310137</v>
      </c>
      <c r="B45" s="128" t="s">
        <v>1335</v>
      </c>
      <c r="C45" s="129" t="s">
        <v>1336</v>
      </c>
      <c r="D45" s="128" t="s">
        <v>1337</v>
      </c>
      <c r="E45" s="128">
        <v>45433</v>
      </c>
      <c r="F45" s="128" t="s">
        <v>299</v>
      </c>
      <c r="G45" s="130">
        <v>1500</v>
      </c>
      <c r="H45" s="130">
        <v>1701000</v>
      </c>
      <c r="I45" s="130">
        <v>255150000</v>
      </c>
      <c r="K45" s="79" t="str">
        <f t="shared" si="0"/>
        <v>Спир</v>
      </c>
    </row>
    <row r="46" spans="1:11" ht="30">
      <c r="A46" s="128">
        <v>5310150</v>
      </c>
      <c r="B46" s="128" t="s">
        <v>1335</v>
      </c>
      <c r="C46" s="129" t="s">
        <v>436</v>
      </c>
      <c r="D46" s="128" t="s">
        <v>437</v>
      </c>
      <c r="E46" s="128">
        <v>45285</v>
      </c>
      <c r="F46" s="128" t="s">
        <v>298</v>
      </c>
      <c r="G46" s="130">
        <v>3000</v>
      </c>
      <c r="H46" s="130">
        <v>1808000</v>
      </c>
      <c r="I46" s="130">
        <v>542400000</v>
      </c>
      <c r="K46" s="79" t="str">
        <f t="shared" si="0"/>
        <v>Спир</v>
      </c>
    </row>
    <row r="47" spans="1:11">
      <c r="A47" s="128">
        <v>5310151</v>
      </c>
      <c r="B47" s="128" t="s">
        <v>1335</v>
      </c>
      <c r="C47" s="129" t="s">
        <v>432</v>
      </c>
      <c r="D47" s="128" t="s">
        <v>433</v>
      </c>
      <c r="E47" s="128">
        <v>45285</v>
      </c>
      <c r="F47" s="128" t="s">
        <v>298</v>
      </c>
      <c r="G47" s="130">
        <v>250</v>
      </c>
      <c r="H47" s="130">
        <v>1800000</v>
      </c>
      <c r="I47" s="130">
        <v>45000000</v>
      </c>
      <c r="K47" s="79" t="str">
        <f t="shared" si="0"/>
        <v>Спир</v>
      </c>
    </row>
    <row r="48" spans="1:11">
      <c r="A48" s="128">
        <v>5310152</v>
      </c>
      <c r="B48" s="128" t="s">
        <v>1335</v>
      </c>
      <c r="C48" s="129" t="s">
        <v>311</v>
      </c>
      <c r="D48" s="128" t="s">
        <v>312</v>
      </c>
      <c r="E48" s="128">
        <v>45285</v>
      </c>
      <c r="F48" s="128" t="s">
        <v>298</v>
      </c>
      <c r="G48" s="130">
        <v>1200</v>
      </c>
      <c r="H48" s="130">
        <v>1800000</v>
      </c>
      <c r="I48" s="130">
        <v>216000000</v>
      </c>
      <c r="K48" s="79" t="str">
        <f t="shared" si="0"/>
        <v>Спир</v>
      </c>
    </row>
    <row r="49" spans="1:11" ht="30">
      <c r="A49" s="128">
        <v>5310153</v>
      </c>
      <c r="B49" s="128" t="s">
        <v>1335</v>
      </c>
      <c r="C49" s="129" t="s">
        <v>325</v>
      </c>
      <c r="D49" s="128" t="s">
        <v>326</v>
      </c>
      <c r="E49" s="128">
        <v>45285</v>
      </c>
      <c r="F49" s="128" t="s">
        <v>298</v>
      </c>
      <c r="G49" s="130">
        <v>500</v>
      </c>
      <c r="H49" s="130">
        <v>1800000</v>
      </c>
      <c r="I49" s="130">
        <v>90000000</v>
      </c>
      <c r="K49" s="79" t="str">
        <f t="shared" si="0"/>
        <v>Спир</v>
      </c>
    </row>
    <row r="50" spans="1:11">
      <c r="A50" s="128">
        <v>5310154</v>
      </c>
      <c r="B50" s="128" t="s">
        <v>1335</v>
      </c>
      <c r="C50" s="129" t="s">
        <v>350</v>
      </c>
      <c r="D50" s="128" t="s">
        <v>351</v>
      </c>
      <c r="E50" s="128">
        <v>45285</v>
      </c>
      <c r="F50" s="128" t="s">
        <v>298</v>
      </c>
      <c r="G50" s="130">
        <v>1050</v>
      </c>
      <c r="H50" s="130">
        <v>1798999</v>
      </c>
      <c r="I50" s="130">
        <v>188894895</v>
      </c>
      <c r="K50" s="79" t="str">
        <f t="shared" si="0"/>
        <v>Спир</v>
      </c>
    </row>
    <row r="51" spans="1:11">
      <c r="A51" s="128">
        <v>5310643</v>
      </c>
      <c r="B51" s="128" t="s">
        <v>1335</v>
      </c>
      <c r="C51" s="129" t="s">
        <v>135</v>
      </c>
      <c r="D51" s="128" t="s">
        <v>136</v>
      </c>
      <c r="E51" s="128">
        <v>18521</v>
      </c>
      <c r="F51" s="128" t="s">
        <v>134</v>
      </c>
      <c r="G51" s="130">
        <v>500</v>
      </c>
      <c r="H51" s="130">
        <v>5278500</v>
      </c>
      <c r="I51" s="130">
        <v>26392500</v>
      </c>
      <c r="K51" s="79" t="str">
        <f t="shared" si="0"/>
        <v>Бард</v>
      </c>
    </row>
    <row r="52" spans="1:11">
      <c r="A52" s="128">
        <v>5311880</v>
      </c>
      <c r="B52" s="128" t="s">
        <v>856</v>
      </c>
      <c r="C52" s="129" t="s">
        <v>1333</v>
      </c>
      <c r="D52" s="128" t="s">
        <v>1334</v>
      </c>
      <c r="E52" s="128">
        <v>45433</v>
      </c>
      <c r="F52" s="128" t="s">
        <v>299</v>
      </c>
      <c r="G52" s="130">
        <v>50</v>
      </c>
      <c r="H52" s="130">
        <v>1705000</v>
      </c>
      <c r="I52" s="130">
        <v>8525000</v>
      </c>
      <c r="K52" s="79" t="str">
        <f t="shared" si="0"/>
        <v>Спир</v>
      </c>
    </row>
    <row r="53" spans="1:11" ht="30">
      <c r="A53" s="128">
        <v>5311889</v>
      </c>
      <c r="B53" s="128" t="s">
        <v>856</v>
      </c>
      <c r="C53" s="129" t="s">
        <v>520</v>
      </c>
      <c r="D53" s="128" t="s">
        <v>521</v>
      </c>
      <c r="E53" s="128">
        <v>45285</v>
      </c>
      <c r="F53" s="128" t="s">
        <v>298</v>
      </c>
      <c r="G53" s="130">
        <v>100</v>
      </c>
      <c r="H53" s="130">
        <v>1806000</v>
      </c>
      <c r="I53" s="130">
        <v>18060000</v>
      </c>
      <c r="K53" s="79" t="str">
        <f t="shared" si="0"/>
        <v>Спир</v>
      </c>
    </row>
    <row r="54" spans="1:11">
      <c r="A54" s="128">
        <v>5311890</v>
      </c>
      <c r="B54" s="128" t="s">
        <v>856</v>
      </c>
      <c r="C54" s="129" t="s">
        <v>504</v>
      </c>
      <c r="D54" s="128" t="s">
        <v>505</v>
      </c>
      <c r="E54" s="128">
        <v>45285</v>
      </c>
      <c r="F54" s="128" t="s">
        <v>298</v>
      </c>
      <c r="G54" s="130">
        <v>20</v>
      </c>
      <c r="H54" s="130">
        <v>1805999</v>
      </c>
      <c r="I54" s="130">
        <v>3611998</v>
      </c>
      <c r="K54" s="79" t="str">
        <f t="shared" si="0"/>
        <v>Спир</v>
      </c>
    </row>
    <row r="55" spans="1:11">
      <c r="A55" s="128">
        <v>5311891</v>
      </c>
      <c r="B55" s="128" t="s">
        <v>856</v>
      </c>
      <c r="C55" s="129" t="s">
        <v>606</v>
      </c>
      <c r="D55" s="128" t="s">
        <v>607</v>
      </c>
      <c r="E55" s="128">
        <v>45285</v>
      </c>
      <c r="F55" s="128" t="s">
        <v>298</v>
      </c>
      <c r="G55" s="130">
        <v>50</v>
      </c>
      <c r="H55" s="130">
        <v>1805999</v>
      </c>
      <c r="I55" s="130">
        <v>9029995</v>
      </c>
      <c r="K55" s="79" t="str">
        <f t="shared" si="0"/>
        <v>Спир</v>
      </c>
    </row>
    <row r="56" spans="1:11">
      <c r="A56" s="128">
        <v>5311892</v>
      </c>
      <c r="B56" s="128" t="s">
        <v>856</v>
      </c>
      <c r="C56" s="129" t="s">
        <v>350</v>
      </c>
      <c r="D56" s="128" t="s">
        <v>351</v>
      </c>
      <c r="E56" s="128">
        <v>45285</v>
      </c>
      <c r="F56" s="128" t="s">
        <v>298</v>
      </c>
      <c r="G56" s="130">
        <v>490</v>
      </c>
      <c r="H56" s="130">
        <v>1802999</v>
      </c>
      <c r="I56" s="130">
        <v>88346951</v>
      </c>
      <c r="K56" s="79" t="str">
        <f t="shared" si="0"/>
        <v>Спир</v>
      </c>
    </row>
    <row r="57" spans="1:11" ht="30">
      <c r="A57" s="128">
        <v>5311893</v>
      </c>
      <c r="B57" s="128" t="s">
        <v>856</v>
      </c>
      <c r="C57" s="129" t="s">
        <v>496</v>
      </c>
      <c r="D57" s="128" t="s">
        <v>497</v>
      </c>
      <c r="E57" s="128">
        <v>45285</v>
      </c>
      <c r="F57" s="128" t="s">
        <v>298</v>
      </c>
      <c r="G57" s="130">
        <v>500</v>
      </c>
      <c r="H57" s="130">
        <v>1802231</v>
      </c>
      <c r="I57" s="130">
        <v>90111550</v>
      </c>
      <c r="K57" s="79" t="str">
        <f t="shared" si="0"/>
        <v>Спир</v>
      </c>
    </row>
    <row r="58" spans="1:11">
      <c r="A58" s="128">
        <v>5311894</v>
      </c>
      <c r="B58" s="128" t="s">
        <v>856</v>
      </c>
      <c r="C58" s="129" t="s">
        <v>296</v>
      </c>
      <c r="D58" s="128" t="s">
        <v>297</v>
      </c>
      <c r="E58" s="128">
        <v>45285</v>
      </c>
      <c r="F58" s="128" t="s">
        <v>298</v>
      </c>
      <c r="G58" s="130">
        <v>250</v>
      </c>
      <c r="H58" s="130">
        <v>1801999</v>
      </c>
      <c r="I58" s="130">
        <v>45049975</v>
      </c>
      <c r="K58" s="79" t="str">
        <f t="shared" si="0"/>
        <v>Спир</v>
      </c>
    </row>
    <row r="59" spans="1:11">
      <c r="A59" s="128">
        <v>5311895</v>
      </c>
      <c r="B59" s="128" t="s">
        <v>856</v>
      </c>
      <c r="C59" s="129" t="s">
        <v>335</v>
      </c>
      <c r="D59" s="128" t="s">
        <v>336</v>
      </c>
      <c r="E59" s="128">
        <v>45285</v>
      </c>
      <c r="F59" s="128" t="s">
        <v>298</v>
      </c>
      <c r="G59" s="130">
        <v>1000</v>
      </c>
      <c r="H59" s="130">
        <v>1801231</v>
      </c>
      <c r="I59" s="130">
        <v>180123100</v>
      </c>
      <c r="K59" s="79" t="str">
        <f t="shared" si="0"/>
        <v>Спир</v>
      </c>
    </row>
    <row r="60" spans="1:11">
      <c r="A60" s="128">
        <v>5311896</v>
      </c>
      <c r="B60" s="128" t="s">
        <v>856</v>
      </c>
      <c r="C60" s="129" t="s">
        <v>464</v>
      </c>
      <c r="D60" s="128" t="s">
        <v>465</v>
      </c>
      <c r="E60" s="128">
        <v>45285</v>
      </c>
      <c r="F60" s="128" t="s">
        <v>298</v>
      </c>
      <c r="G60" s="130">
        <v>1120</v>
      </c>
      <c r="H60" s="130">
        <v>1797999</v>
      </c>
      <c r="I60" s="130">
        <v>201375888</v>
      </c>
      <c r="K60" s="79" t="str">
        <f t="shared" si="0"/>
        <v>Спир</v>
      </c>
    </row>
    <row r="61" spans="1:11">
      <c r="A61" s="128">
        <v>5312336</v>
      </c>
      <c r="B61" s="128" t="s">
        <v>856</v>
      </c>
      <c r="C61" s="129" t="s">
        <v>135</v>
      </c>
      <c r="D61" s="128" t="s">
        <v>136</v>
      </c>
      <c r="E61" s="128">
        <v>18521</v>
      </c>
      <c r="F61" s="128" t="s">
        <v>134</v>
      </c>
      <c r="G61" s="130">
        <v>500</v>
      </c>
      <c r="H61" s="130">
        <v>5278500</v>
      </c>
      <c r="I61" s="130">
        <v>26392500</v>
      </c>
      <c r="K61" s="79" t="str">
        <f t="shared" si="0"/>
        <v>Бард</v>
      </c>
    </row>
    <row r="62" spans="1:11" ht="30">
      <c r="A62" s="128">
        <v>5312832</v>
      </c>
      <c r="B62" s="128" t="s">
        <v>856</v>
      </c>
      <c r="C62" s="129" t="s">
        <v>368</v>
      </c>
      <c r="D62" s="128" t="s">
        <v>369</v>
      </c>
      <c r="E62" s="128">
        <v>45285</v>
      </c>
      <c r="F62" s="128" t="s">
        <v>298</v>
      </c>
      <c r="G62" s="130">
        <v>60</v>
      </c>
      <c r="H62" s="130">
        <v>1805999</v>
      </c>
      <c r="I62" s="130">
        <v>10835994</v>
      </c>
      <c r="K62" s="79" t="str">
        <f t="shared" si="0"/>
        <v>Спир</v>
      </c>
    </row>
    <row r="63" spans="1:11">
      <c r="A63" s="128">
        <v>5312833</v>
      </c>
      <c r="B63" s="128" t="s">
        <v>856</v>
      </c>
      <c r="C63" s="129" t="s">
        <v>434</v>
      </c>
      <c r="D63" s="128" t="s">
        <v>435</v>
      </c>
      <c r="E63" s="128">
        <v>45285</v>
      </c>
      <c r="F63" s="128" t="s">
        <v>298</v>
      </c>
      <c r="G63" s="130">
        <v>200</v>
      </c>
      <c r="H63" s="130">
        <v>1801210</v>
      </c>
      <c r="I63" s="130">
        <v>36024200</v>
      </c>
      <c r="K63" s="79" t="str">
        <f t="shared" si="0"/>
        <v>Спир</v>
      </c>
    </row>
    <row r="64" spans="1:11">
      <c r="A64" s="128">
        <v>5312834</v>
      </c>
      <c r="B64" s="128" t="s">
        <v>856</v>
      </c>
      <c r="C64" s="129" t="s">
        <v>296</v>
      </c>
      <c r="D64" s="128" t="s">
        <v>297</v>
      </c>
      <c r="E64" s="128">
        <v>45285</v>
      </c>
      <c r="F64" s="128" t="s">
        <v>298</v>
      </c>
      <c r="G64" s="130">
        <v>250</v>
      </c>
      <c r="H64" s="130">
        <v>1797788</v>
      </c>
      <c r="I64" s="130">
        <v>44944700</v>
      </c>
      <c r="K64" s="79" t="str">
        <f t="shared" si="0"/>
        <v>Спир</v>
      </c>
    </row>
    <row r="65" spans="1:11" ht="30">
      <c r="A65" s="128">
        <v>5312835</v>
      </c>
      <c r="B65" s="128" t="s">
        <v>856</v>
      </c>
      <c r="C65" s="129" t="s">
        <v>506</v>
      </c>
      <c r="D65" s="128" t="s">
        <v>507</v>
      </c>
      <c r="E65" s="128">
        <v>45285</v>
      </c>
      <c r="F65" s="128" t="s">
        <v>298</v>
      </c>
      <c r="G65" s="130">
        <v>70</v>
      </c>
      <c r="H65" s="130">
        <v>1797551</v>
      </c>
      <c r="I65" s="130">
        <v>12582857</v>
      </c>
      <c r="K65" s="79" t="str">
        <f t="shared" si="0"/>
        <v>Спир</v>
      </c>
    </row>
    <row r="66" spans="1:11" ht="30">
      <c r="A66" s="128">
        <v>5312836</v>
      </c>
      <c r="B66" s="128" t="s">
        <v>856</v>
      </c>
      <c r="C66" s="129" t="s">
        <v>506</v>
      </c>
      <c r="D66" s="128" t="s">
        <v>507</v>
      </c>
      <c r="E66" s="128">
        <v>45285</v>
      </c>
      <c r="F66" s="128" t="s">
        <v>298</v>
      </c>
      <c r="G66" s="130">
        <v>70</v>
      </c>
      <c r="H66" s="130">
        <v>1797551</v>
      </c>
      <c r="I66" s="130">
        <v>12582857</v>
      </c>
      <c r="K66" s="79" t="str">
        <f t="shared" si="0"/>
        <v>Спир</v>
      </c>
    </row>
    <row r="67" spans="1:11">
      <c r="A67" s="128">
        <v>5313476</v>
      </c>
      <c r="B67" s="128" t="s">
        <v>1332</v>
      </c>
      <c r="C67" s="129" t="s">
        <v>428</v>
      </c>
      <c r="D67" s="128" t="s">
        <v>429</v>
      </c>
      <c r="E67" s="128">
        <v>45285</v>
      </c>
      <c r="F67" s="128" t="s">
        <v>298</v>
      </c>
      <c r="G67" s="130">
        <v>4380</v>
      </c>
      <c r="H67" s="130">
        <v>1803929</v>
      </c>
      <c r="I67" s="130">
        <v>790120902</v>
      </c>
      <c r="K67" s="79" t="str">
        <f t="shared" si="0"/>
        <v>Спир</v>
      </c>
    </row>
    <row r="68" spans="1:11">
      <c r="A68" s="128">
        <v>5313477</v>
      </c>
      <c r="B68" s="128" t="s">
        <v>1332</v>
      </c>
      <c r="C68" s="129" t="s">
        <v>296</v>
      </c>
      <c r="D68" s="128" t="s">
        <v>297</v>
      </c>
      <c r="E68" s="128">
        <v>45285</v>
      </c>
      <c r="F68" s="128" t="s">
        <v>298</v>
      </c>
      <c r="G68" s="130">
        <v>250</v>
      </c>
      <c r="H68" s="130">
        <v>1797788</v>
      </c>
      <c r="I68" s="130">
        <v>44944700</v>
      </c>
      <c r="K68" s="79" t="str">
        <f t="shared" si="0"/>
        <v>Спир</v>
      </c>
    </row>
    <row r="69" spans="1:11">
      <c r="A69" s="128">
        <v>5313478</v>
      </c>
      <c r="B69" s="128" t="s">
        <v>1332</v>
      </c>
      <c r="C69" s="129" t="s">
        <v>350</v>
      </c>
      <c r="D69" s="128" t="s">
        <v>351</v>
      </c>
      <c r="E69" s="128">
        <v>45285</v>
      </c>
      <c r="F69" s="128" t="s">
        <v>298</v>
      </c>
      <c r="G69" s="130">
        <v>1370</v>
      </c>
      <c r="H69" s="130">
        <v>1797788</v>
      </c>
      <c r="I69" s="130">
        <v>246296956</v>
      </c>
      <c r="K69" s="79" t="str">
        <f t="shared" ref="K69:K132" si="1">LEFT(F69,4)</f>
        <v>Спир</v>
      </c>
    </row>
    <row r="70" spans="1:11">
      <c r="A70" s="128">
        <v>5313900</v>
      </c>
      <c r="B70" s="128" t="s">
        <v>1332</v>
      </c>
      <c r="C70" s="129" t="s">
        <v>135</v>
      </c>
      <c r="D70" s="128" t="s">
        <v>136</v>
      </c>
      <c r="E70" s="128">
        <v>18521</v>
      </c>
      <c r="F70" s="128" t="s">
        <v>134</v>
      </c>
      <c r="G70" s="130">
        <v>500</v>
      </c>
      <c r="H70" s="130">
        <v>5278500</v>
      </c>
      <c r="I70" s="130">
        <v>26392500</v>
      </c>
      <c r="K70" s="79" t="str">
        <f t="shared" si="1"/>
        <v>Бард</v>
      </c>
    </row>
    <row r="71" spans="1:11" ht="30">
      <c r="A71" s="128">
        <v>5314362</v>
      </c>
      <c r="B71" s="128" t="s">
        <v>1332</v>
      </c>
      <c r="C71" s="129" t="s">
        <v>482</v>
      </c>
      <c r="D71" s="128" t="s">
        <v>483</v>
      </c>
      <c r="E71" s="128">
        <v>45433</v>
      </c>
      <c r="F71" s="128" t="s">
        <v>299</v>
      </c>
      <c r="G71" s="130">
        <v>200</v>
      </c>
      <c r="H71" s="130">
        <v>1704000</v>
      </c>
      <c r="I71" s="130">
        <v>34080000</v>
      </c>
      <c r="K71" s="79" t="str">
        <f t="shared" si="1"/>
        <v>Спир</v>
      </c>
    </row>
    <row r="72" spans="1:11" ht="30">
      <c r="A72" s="128">
        <v>5315171</v>
      </c>
      <c r="B72" s="128" t="s">
        <v>863</v>
      </c>
      <c r="C72" s="129" t="s">
        <v>478</v>
      </c>
      <c r="D72" s="128" t="s">
        <v>479</v>
      </c>
      <c r="E72" s="128">
        <v>45433</v>
      </c>
      <c r="F72" s="128" t="s">
        <v>299</v>
      </c>
      <c r="G72" s="130">
        <v>100</v>
      </c>
      <c r="H72" s="130">
        <v>1702001</v>
      </c>
      <c r="I72" s="130">
        <v>17020010</v>
      </c>
      <c r="K72" s="79" t="str">
        <f t="shared" si="1"/>
        <v>Спир</v>
      </c>
    </row>
    <row r="73" spans="1:11">
      <c r="A73" s="128">
        <v>5315184</v>
      </c>
      <c r="B73" s="128" t="s">
        <v>863</v>
      </c>
      <c r="C73" s="129" t="s">
        <v>350</v>
      </c>
      <c r="D73" s="128" t="s">
        <v>351</v>
      </c>
      <c r="E73" s="128">
        <v>45285</v>
      </c>
      <c r="F73" s="128" t="s">
        <v>298</v>
      </c>
      <c r="G73" s="130">
        <v>180</v>
      </c>
      <c r="H73" s="130">
        <v>1805788</v>
      </c>
      <c r="I73" s="130">
        <v>32504184</v>
      </c>
      <c r="K73" s="79" t="str">
        <f t="shared" si="1"/>
        <v>Спир</v>
      </c>
    </row>
    <row r="74" spans="1:11">
      <c r="A74" s="128">
        <v>5315185</v>
      </c>
      <c r="B74" s="128" t="s">
        <v>863</v>
      </c>
      <c r="C74" s="129" t="s">
        <v>419</v>
      </c>
      <c r="D74" s="128" t="s">
        <v>420</v>
      </c>
      <c r="E74" s="128">
        <v>45285</v>
      </c>
      <c r="F74" s="128" t="s">
        <v>298</v>
      </c>
      <c r="G74" s="130">
        <v>3300</v>
      </c>
      <c r="H74" s="130">
        <v>1805787</v>
      </c>
      <c r="I74" s="130">
        <v>595909710</v>
      </c>
      <c r="K74" s="79" t="str">
        <f t="shared" si="1"/>
        <v>Спир</v>
      </c>
    </row>
    <row r="75" spans="1:11">
      <c r="A75" s="128">
        <v>5315186</v>
      </c>
      <c r="B75" s="128" t="s">
        <v>863</v>
      </c>
      <c r="C75" s="129" t="s">
        <v>315</v>
      </c>
      <c r="D75" s="128" t="s">
        <v>316</v>
      </c>
      <c r="E75" s="128">
        <v>45285</v>
      </c>
      <c r="F75" s="128" t="s">
        <v>298</v>
      </c>
      <c r="G75" s="130">
        <v>500</v>
      </c>
      <c r="H75" s="130">
        <v>1805000</v>
      </c>
      <c r="I75" s="130">
        <v>90250000</v>
      </c>
      <c r="K75" s="79" t="str">
        <f t="shared" si="1"/>
        <v>Спир</v>
      </c>
    </row>
    <row r="76" spans="1:11">
      <c r="A76" s="128">
        <v>5315187</v>
      </c>
      <c r="B76" s="128" t="s">
        <v>863</v>
      </c>
      <c r="C76" s="129" t="s">
        <v>428</v>
      </c>
      <c r="D76" s="128" t="s">
        <v>429</v>
      </c>
      <c r="E76" s="128">
        <v>45285</v>
      </c>
      <c r="F76" s="128" t="s">
        <v>298</v>
      </c>
      <c r="G76" s="130">
        <v>2020</v>
      </c>
      <c r="H76" s="130">
        <v>1804577</v>
      </c>
      <c r="I76" s="130">
        <v>364524554</v>
      </c>
      <c r="K76" s="79" t="str">
        <f t="shared" si="1"/>
        <v>Спир</v>
      </c>
    </row>
    <row r="77" spans="1:11">
      <c r="A77" s="128">
        <v>5315618</v>
      </c>
      <c r="B77" s="128" t="s">
        <v>863</v>
      </c>
      <c r="C77" s="129" t="s">
        <v>228</v>
      </c>
      <c r="D77" s="128" t="s">
        <v>229</v>
      </c>
      <c r="E77" s="128">
        <v>18521</v>
      </c>
      <c r="F77" s="128" t="s">
        <v>134</v>
      </c>
      <c r="G77" s="130">
        <v>100</v>
      </c>
      <c r="H77" s="130">
        <v>5312999</v>
      </c>
      <c r="I77" s="130">
        <v>5312999</v>
      </c>
      <c r="K77" s="79" t="str">
        <f t="shared" si="1"/>
        <v>Бард</v>
      </c>
    </row>
    <row r="78" spans="1:11">
      <c r="A78" s="128">
        <v>5315619</v>
      </c>
      <c r="B78" s="128" t="s">
        <v>863</v>
      </c>
      <c r="C78" s="129" t="s">
        <v>135</v>
      </c>
      <c r="D78" s="128" t="s">
        <v>136</v>
      </c>
      <c r="E78" s="128">
        <v>18521</v>
      </c>
      <c r="F78" s="128" t="s">
        <v>134</v>
      </c>
      <c r="G78" s="130">
        <v>700</v>
      </c>
      <c r="H78" s="130">
        <v>5278500</v>
      </c>
      <c r="I78" s="130">
        <v>36949500</v>
      </c>
      <c r="K78" s="79" t="str">
        <f t="shared" si="1"/>
        <v>Бард</v>
      </c>
    </row>
    <row r="79" spans="1:11" ht="30">
      <c r="A79" s="128">
        <v>5316793</v>
      </c>
      <c r="B79" s="128" t="s">
        <v>1227</v>
      </c>
      <c r="C79" s="129" t="s">
        <v>1330</v>
      </c>
      <c r="D79" s="128" t="s">
        <v>1331</v>
      </c>
      <c r="E79" s="128">
        <v>45433</v>
      </c>
      <c r="F79" s="128" t="s">
        <v>299</v>
      </c>
      <c r="G79" s="130">
        <v>30</v>
      </c>
      <c r="H79" s="130">
        <v>1710000</v>
      </c>
      <c r="I79" s="130">
        <v>5130000</v>
      </c>
      <c r="K79" s="79" t="str">
        <f t="shared" si="1"/>
        <v>Спир</v>
      </c>
    </row>
    <row r="80" spans="1:11">
      <c r="A80" s="128">
        <v>5316794</v>
      </c>
      <c r="B80" s="128" t="s">
        <v>1227</v>
      </c>
      <c r="C80" s="129" t="s">
        <v>546</v>
      </c>
      <c r="D80" s="128" t="s">
        <v>547</v>
      </c>
      <c r="E80" s="128">
        <v>45433</v>
      </c>
      <c r="F80" s="128" t="s">
        <v>299</v>
      </c>
      <c r="G80" s="130">
        <v>50</v>
      </c>
      <c r="H80" s="130">
        <v>1703788</v>
      </c>
      <c r="I80" s="130">
        <v>8518940</v>
      </c>
      <c r="K80" s="79" t="str">
        <f t="shared" si="1"/>
        <v>Спир</v>
      </c>
    </row>
    <row r="81" spans="1:11" ht="30">
      <c r="A81" s="128">
        <v>5316795</v>
      </c>
      <c r="B81" s="128" t="s">
        <v>1227</v>
      </c>
      <c r="C81" s="129" t="s">
        <v>423</v>
      </c>
      <c r="D81" s="128" t="s">
        <v>424</v>
      </c>
      <c r="E81" s="128">
        <v>45433</v>
      </c>
      <c r="F81" s="128" t="s">
        <v>299</v>
      </c>
      <c r="G81" s="130">
        <v>170</v>
      </c>
      <c r="H81" s="130">
        <v>1701788</v>
      </c>
      <c r="I81" s="130">
        <v>28930396</v>
      </c>
      <c r="K81" s="79" t="str">
        <f t="shared" si="1"/>
        <v>Спир</v>
      </c>
    </row>
    <row r="82" spans="1:11">
      <c r="A82" s="128">
        <v>5316805</v>
      </c>
      <c r="B82" s="128" t="s">
        <v>1227</v>
      </c>
      <c r="C82" s="129" t="s">
        <v>468</v>
      </c>
      <c r="D82" s="128" t="s">
        <v>469</v>
      </c>
      <c r="E82" s="128">
        <v>45285</v>
      </c>
      <c r="F82" s="128" t="s">
        <v>298</v>
      </c>
      <c r="G82" s="130">
        <v>200</v>
      </c>
      <c r="H82" s="130">
        <v>1815999</v>
      </c>
      <c r="I82" s="130">
        <v>36319980</v>
      </c>
      <c r="K82" s="79" t="str">
        <f t="shared" si="1"/>
        <v>Спир</v>
      </c>
    </row>
    <row r="83" spans="1:11">
      <c r="A83" s="128">
        <v>5316806</v>
      </c>
      <c r="B83" s="128" t="s">
        <v>1227</v>
      </c>
      <c r="C83" s="129" t="s">
        <v>428</v>
      </c>
      <c r="D83" s="128" t="s">
        <v>429</v>
      </c>
      <c r="E83" s="128">
        <v>45285</v>
      </c>
      <c r="F83" s="128" t="s">
        <v>298</v>
      </c>
      <c r="G83" s="130">
        <v>2360</v>
      </c>
      <c r="H83" s="130">
        <v>1807555</v>
      </c>
      <c r="I83" s="130">
        <v>426582980</v>
      </c>
      <c r="K83" s="79" t="str">
        <f t="shared" si="1"/>
        <v>Спир</v>
      </c>
    </row>
    <row r="84" spans="1:11">
      <c r="A84" s="128">
        <v>5316807</v>
      </c>
      <c r="B84" s="128" t="s">
        <v>1227</v>
      </c>
      <c r="C84" s="129" t="s">
        <v>319</v>
      </c>
      <c r="D84" s="128" t="s">
        <v>320</v>
      </c>
      <c r="E84" s="128">
        <v>45285</v>
      </c>
      <c r="F84" s="128" t="s">
        <v>298</v>
      </c>
      <c r="G84" s="130">
        <v>500</v>
      </c>
      <c r="H84" s="130">
        <v>1805009</v>
      </c>
      <c r="I84" s="130">
        <v>90250450</v>
      </c>
      <c r="K84" s="79" t="str">
        <f t="shared" si="1"/>
        <v>Спир</v>
      </c>
    </row>
    <row r="85" spans="1:11">
      <c r="A85" s="128">
        <v>5316808</v>
      </c>
      <c r="B85" s="128" t="s">
        <v>1227</v>
      </c>
      <c r="C85" s="129" t="s">
        <v>311</v>
      </c>
      <c r="D85" s="128" t="s">
        <v>312</v>
      </c>
      <c r="E85" s="128">
        <v>45285</v>
      </c>
      <c r="F85" s="128" t="s">
        <v>298</v>
      </c>
      <c r="G85" s="130">
        <v>2400</v>
      </c>
      <c r="H85" s="130">
        <v>1800099.99</v>
      </c>
      <c r="I85" s="130">
        <v>432023997.60000002</v>
      </c>
      <c r="K85" s="79" t="str">
        <f t="shared" si="1"/>
        <v>Спир</v>
      </c>
    </row>
    <row r="86" spans="1:11">
      <c r="A86" s="128">
        <v>5316809</v>
      </c>
      <c r="B86" s="128" t="s">
        <v>1227</v>
      </c>
      <c r="C86" s="129" t="s">
        <v>589</v>
      </c>
      <c r="D86" s="128" t="s">
        <v>590</v>
      </c>
      <c r="E86" s="128">
        <v>45285</v>
      </c>
      <c r="F86" s="128" t="s">
        <v>298</v>
      </c>
      <c r="G86" s="130">
        <v>540</v>
      </c>
      <c r="H86" s="130">
        <v>1797555</v>
      </c>
      <c r="I86" s="130">
        <v>97067970</v>
      </c>
      <c r="K86" s="79" t="str">
        <f t="shared" si="1"/>
        <v>Спир</v>
      </c>
    </row>
    <row r="87" spans="1:11">
      <c r="A87" s="128">
        <v>5317224</v>
      </c>
      <c r="B87" s="128" t="s">
        <v>1227</v>
      </c>
      <c r="C87" s="129" t="s">
        <v>135</v>
      </c>
      <c r="D87" s="128" t="s">
        <v>136</v>
      </c>
      <c r="E87" s="128">
        <v>18521</v>
      </c>
      <c r="F87" s="128" t="s">
        <v>134</v>
      </c>
      <c r="G87" s="130">
        <v>500</v>
      </c>
      <c r="H87" s="130">
        <v>5278500</v>
      </c>
      <c r="I87" s="130">
        <v>26392500</v>
      </c>
      <c r="K87" s="79" t="str">
        <f t="shared" si="1"/>
        <v>Бард</v>
      </c>
    </row>
    <row r="88" spans="1:11" ht="30">
      <c r="A88" s="128">
        <v>5317708</v>
      </c>
      <c r="B88" s="128" t="s">
        <v>1227</v>
      </c>
      <c r="C88" s="129" t="s">
        <v>423</v>
      </c>
      <c r="D88" s="128" t="s">
        <v>424</v>
      </c>
      <c r="E88" s="128">
        <v>45433</v>
      </c>
      <c r="F88" s="128" t="s">
        <v>299</v>
      </c>
      <c r="G88" s="130">
        <v>30</v>
      </c>
      <c r="H88" s="130">
        <v>1701001</v>
      </c>
      <c r="I88" s="130">
        <v>5103003</v>
      </c>
      <c r="K88" s="79" t="str">
        <f t="shared" si="1"/>
        <v>Спир</v>
      </c>
    </row>
    <row r="89" spans="1:11">
      <c r="A89" s="128">
        <v>5317717</v>
      </c>
      <c r="B89" s="128" t="s">
        <v>1227</v>
      </c>
      <c r="C89" s="129" t="s">
        <v>352</v>
      </c>
      <c r="D89" s="128" t="s">
        <v>353</v>
      </c>
      <c r="E89" s="128">
        <v>45285</v>
      </c>
      <c r="F89" s="128" t="s">
        <v>298</v>
      </c>
      <c r="G89" s="130">
        <v>500</v>
      </c>
      <c r="H89" s="130">
        <v>1807999</v>
      </c>
      <c r="I89" s="130">
        <v>90399950</v>
      </c>
      <c r="K89" s="79" t="str">
        <f t="shared" si="1"/>
        <v>Спир</v>
      </c>
    </row>
    <row r="90" spans="1:11">
      <c r="A90" s="128">
        <v>5317718</v>
      </c>
      <c r="B90" s="128" t="s">
        <v>1227</v>
      </c>
      <c r="C90" s="129" t="s">
        <v>589</v>
      </c>
      <c r="D90" s="128" t="s">
        <v>590</v>
      </c>
      <c r="E90" s="128">
        <v>45285</v>
      </c>
      <c r="F90" s="128" t="s">
        <v>298</v>
      </c>
      <c r="G90" s="130">
        <v>760</v>
      </c>
      <c r="H90" s="130">
        <v>1802788</v>
      </c>
      <c r="I90" s="130">
        <v>137011888</v>
      </c>
      <c r="K90" s="79" t="str">
        <f t="shared" si="1"/>
        <v>Спир</v>
      </c>
    </row>
    <row r="91" spans="1:11">
      <c r="A91" s="128">
        <v>5317719</v>
      </c>
      <c r="B91" s="128" t="s">
        <v>1227</v>
      </c>
      <c r="C91" s="129" t="s">
        <v>346</v>
      </c>
      <c r="D91" s="128" t="s">
        <v>347</v>
      </c>
      <c r="E91" s="128">
        <v>45285</v>
      </c>
      <c r="F91" s="128" t="s">
        <v>298</v>
      </c>
      <c r="G91" s="130">
        <v>370</v>
      </c>
      <c r="H91" s="130">
        <v>1801999</v>
      </c>
      <c r="I91" s="130">
        <v>66673963</v>
      </c>
      <c r="K91" s="79" t="str">
        <f t="shared" si="1"/>
        <v>Спир</v>
      </c>
    </row>
    <row r="92" spans="1:11">
      <c r="A92" s="128">
        <v>5317720</v>
      </c>
      <c r="B92" s="128" t="s">
        <v>1227</v>
      </c>
      <c r="C92" s="129" t="s">
        <v>502</v>
      </c>
      <c r="D92" s="128" t="s">
        <v>503</v>
      </c>
      <c r="E92" s="128">
        <v>45285</v>
      </c>
      <c r="F92" s="128" t="s">
        <v>298</v>
      </c>
      <c r="G92" s="130">
        <v>1560</v>
      </c>
      <c r="H92" s="130">
        <v>1797555</v>
      </c>
      <c r="I92" s="130">
        <v>280418580</v>
      </c>
      <c r="K92" s="79" t="str">
        <f t="shared" si="1"/>
        <v>Спир</v>
      </c>
    </row>
    <row r="93" spans="1:11">
      <c r="A93" s="128">
        <v>5317721</v>
      </c>
      <c r="B93" s="128" t="s">
        <v>1227</v>
      </c>
      <c r="C93" s="129" t="s">
        <v>474</v>
      </c>
      <c r="D93" s="128" t="s">
        <v>475</v>
      </c>
      <c r="E93" s="128">
        <v>45284</v>
      </c>
      <c r="F93" s="128" t="s">
        <v>295</v>
      </c>
      <c r="G93" s="130">
        <v>1600</v>
      </c>
      <c r="H93" s="130">
        <v>1808999</v>
      </c>
      <c r="I93" s="130">
        <v>289439840</v>
      </c>
      <c r="K93" s="79" t="str">
        <f t="shared" si="1"/>
        <v>Спир</v>
      </c>
    </row>
    <row r="94" spans="1:11" ht="30">
      <c r="A94" s="128">
        <v>5318510</v>
      </c>
      <c r="B94" s="128" t="s">
        <v>1216</v>
      </c>
      <c r="C94" s="129" t="s">
        <v>482</v>
      </c>
      <c r="D94" s="128" t="s">
        <v>483</v>
      </c>
      <c r="E94" s="128">
        <v>45433</v>
      </c>
      <c r="F94" s="128" t="s">
        <v>299</v>
      </c>
      <c r="G94" s="130">
        <v>200</v>
      </c>
      <c r="H94" s="130">
        <v>1707000</v>
      </c>
      <c r="I94" s="130">
        <v>34140000</v>
      </c>
      <c r="K94" s="79" t="str">
        <f t="shared" si="1"/>
        <v>Спир</v>
      </c>
    </row>
    <row r="95" spans="1:11">
      <c r="A95" s="128">
        <v>5318515</v>
      </c>
      <c r="B95" s="128" t="s">
        <v>1216</v>
      </c>
      <c r="C95" s="129" t="s">
        <v>585</v>
      </c>
      <c r="D95" s="128" t="s">
        <v>586</v>
      </c>
      <c r="E95" s="128">
        <v>45284</v>
      </c>
      <c r="F95" s="128" t="s">
        <v>295</v>
      </c>
      <c r="G95" s="130">
        <v>250</v>
      </c>
      <c r="H95" s="130">
        <v>1804000</v>
      </c>
      <c r="I95" s="130">
        <v>45100000</v>
      </c>
      <c r="K95" s="79" t="str">
        <f t="shared" si="1"/>
        <v>Спир</v>
      </c>
    </row>
    <row r="96" spans="1:11" ht="30">
      <c r="A96" s="128">
        <v>5318516</v>
      </c>
      <c r="B96" s="128" t="s">
        <v>1216</v>
      </c>
      <c r="C96" s="129" t="s">
        <v>358</v>
      </c>
      <c r="D96" s="128" t="s">
        <v>359</v>
      </c>
      <c r="E96" s="128">
        <v>45284</v>
      </c>
      <c r="F96" s="128" t="s">
        <v>295</v>
      </c>
      <c r="G96" s="130">
        <v>100</v>
      </c>
      <c r="H96" s="130">
        <v>1803002</v>
      </c>
      <c r="I96" s="130">
        <v>18030020</v>
      </c>
      <c r="K96" s="79" t="str">
        <f t="shared" si="1"/>
        <v>Спир</v>
      </c>
    </row>
    <row r="97" spans="1:11">
      <c r="A97" s="128">
        <v>5318517</v>
      </c>
      <c r="B97" s="128" t="s">
        <v>1216</v>
      </c>
      <c r="C97" s="129" t="s">
        <v>296</v>
      </c>
      <c r="D97" s="128" t="s">
        <v>297</v>
      </c>
      <c r="E97" s="128">
        <v>45284</v>
      </c>
      <c r="F97" s="128" t="s">
        <v>295</v>
      </c>
      <c r="G97" s="130">
        <v>500</v>
      </c>
      <c r="H97" s="130">
        <v>1803001</v>
      </c>
      <c r="I97" s="130">
        <v>90150050</v>
      </c>
      <c r="K97" s="79" t="str">
        <f t="shared" si="1"/>
        <v>Спир</v>
      </c>
    </row>
    <row r="98" spans="1:11">
      <c r="A98" s="128">
        <v>5318518</v>
      </c>
      <c r="B98" s="128" t="s">
        <v>1216</v>
      </c>
      <c r="C98" s="129" t="s">
        <v>504</v>
      </c>
      <c r="D98" s="128" t="s">
        <v>505</v>
      </c>
      <c r="E98" s="128">
        <v>45284</v>
      </c>
      <c r="F98" s="128" t="s">
        <v>295</v>
      </c>
      <c r="G98" s="130">
        <v>20</v>
      </c>
      <c r="H98" s="130">
        <v>1803001</v>
      </c>
      <c r="I98" s="130">
        <v>3606002</v>
      </c>
      <c r="K98" s="79" t="str">
        <f t="shared" si="1"/>
        <v>Спир</v>
      </c>
    </row>
    <row r="99" spans="1:11">
      <c r="A99" s="128">
        <v>5318890</v>
      </c>
      <c r="B99" s="128" t="s">
        <v>1216</v>
      </c>
      <c r="C99" s="129" t="s">
        <v>172</v>
      </c>
      <c r="D99" s="128" t="s">
        <v>173</v>
      </c>
      <c r="E99" s="128">
        <v>18521</v>
      </c>
      <c r="F99" s="128" t="s">
        <v>134</v>
      </c>
      <c r="G99" s="130">
        <v>500</v>
      </c>
      <c r="H99" s="130">
        <v>5282500</v>
      </c>
      <c r="I99" s="130">
        <v>26412500</v>
      </c>
      <c r="K99" s="79" t="str">
        <f t="shared" si="1"/>
        <v>Бард</v>
      </c>
    </row>
    <row r="100" spans="1:11" ht="30">
      <c r="A100" s="128">
        <v>5319413</v>
      </c>
      <c r="B100" s="128" t="s">
        <v>1216</v>
      </c>
      <c r="C100" s="129" t="s">
        <v>440</v>
      </c>
      <c r="D100" s="128" t="s">
        <v>441</v>
      </c>
      <c r="E100" s="128">
        <v>45433</v>
      </c>
      <c r="F100" s="128" t="s">
        <v>299</v>
      </c>
      <c r="G100" s="130">
        <v>100</v>
      </c>
      <c r="H100" s="130">
        <v>1710000</v>
      </c>
      <c r="I100" s="130">
        <v>17100000</v>
      </c>
      <c r="K100" s="79" t="str">
        <f t="shared" si="1"/>
        <v>Спир</v>
      </c>
    </row>
    <row r="101" spans="1:11">
      <c r="A101" s="128">
        <v>5319414</v>
      </c>
      <c r="B101" s="128" t="s">
        <v>1216</v>
      </c>
      <c r="C101" s="129" t="s">
        <v>1328</v>
      </c>
      <c r="D101" s="128" t="s">
        <v>1329</v>
      </c>
      <c r="E101" s="128">
        <v>45433</v>
      </c>
      <c r="F101" s="128" t="s">
        <v>299</v>
      </c>
      <c r="G101" s="130">
        <v>10</v>
      </c>
      <c r="H101" s="130">
        <v>1708008</v>
      </c>
      <c r="I101" s="130">
        <v>1708008</v>
      </c>
      <c r="K101" s="79" t="str">
        <f t="shared" si="1"/>
        <v>Спир</v>
      </c>
    </row>
    <row r="102" spans="1:11">
      <c r="A102" s="128">
        <v>5319415</v>
      </c>
      <c r="B102" s="128" t="s">
        <v>1216</v>
      </c>
      <c r="C102" s="129" t="s">
        <v>302</v>
      </c>
      <c r="D102" s="128" t="s">
        <v>303</v>
      </c>
      <c r="E102" s="128">
        <v>45433</v>
      </c>
      <c r="F102" s="128" t="s">
        <v>299</v>
      </c>
      <c r="G102" s="130">
        <v>40</v>
      </c>
      <c r="H102" s="130">
        <v>1703788</v>
      </c>
      <c r="I102" s="130">
        <v>6815152</v>
      </c>
      <c r="K102" s="79" t="str">
        <f t="shared" si="1"/>
        <v>Спир</v>
      </c>
    </row>
    <row r="103" spans="1:11">
      <c r="A103" s="128">
        <v>5319416</v>
      </c>
      <c r="B103" s="128" t="s">
        <v>1216</v>
      </c>
      <c r="C103" s="129" t="s">
        <v>1326</v>
      </c>
      <c r="D103" s="128" t="s">
        <v>1327</v>
      </c>
      <c r="E103" s="128">
        <v>45433</v>
      </c>
      <c r="F103" s="128" t="s">
        <v>299</v>
      </c>
      <c r="G103" s="130">
        <v>50</v>
      </c>
      <c r="H103" s="130">
        <v>1703788</v>
      </c>
      <c r="I103" s="130">
        <v>8518940</v>
      </c>
      <c r="K103" s="79" t="str">
        <f t="shared" si="1"/>
        <v>Спир</v>
      </c>
    </row>
    <row r="104" spans="1:11">
      <c r="A104" s="128">
        <v>5319417</v>
      </c>
      <c r="B104" s="128" t="s">
        <v>1216</v>
      </c>
      <c r="C104" s="129" t="s">
        <v>480</v>
      </c>
      <c r="D104" s="128" t="s">
        <v>481</v>
      </c>
      <c r="E104" s="128">
        <v>45433</v>
      </c>
      <c r="F104" s="128" t="s">
        <v>299</v>
      </c>
      <c r="G104" s="130">
        <v>100</v>
      </c>
      <c r="H104" s="130">
        <v>1702999</v>
      </c>
      <c r="I104" s="130">
        <v>17029990</v>
      </c>
      <c r="K104" s="79" t="str">
        <f t="shared" si="1"/>
        <v>Спир</v>
      </c>
    </row>
    <row r="105" spans="1:11">
      <c r="A105" s="128">
        <v>5319425</v>
      </c>
      <c r="B105" s="128" t="s">
        <v>1216</v>
      </c>
      <c r="C105" s="129" t="s">
        <v>494</v>
      </c>
      <c r="D105" s="128" t="s">
        <v>495</v>
      </c>
      <c r="E105" s="128">
        <v>45285</v>
      </c>
      <c r="F105" s="128" t="s">
        <v>298</v>
      </c>
      <c r="G105" s="130">
        <v>110</v>
      </c>
      <c r="H105" s="130">
        <v>1807026</v>
      </c>
      <c r="I105" s="130">
        <v>19877286</v>
      </c>
      <c r="K105" s="79" t="str">
        <f t="shared" si="1"/>
        <v>Спир</v>
      </c>
    </row>
    <row r="106" spans="1:11">
      <c r="A106" s="128">
        <v>5319426</v>
      </c>
      <c r="B106" s="128" t="s">
        <v>1216</v>
      </c>
      <c r="C106" s="129" t="s">
        <v>618</v>
      </c>
      <c r="D106" s="128" t="s">
        <v>619</v>
      </c>
      <c r="E106" s="128">
        <v>45285</v>
      </c>
      <c r="F106" s="128" t="s">
        <v>298</v>
      </c>
      <c r="G106" s="130">
        <v>1200</v>
      </c>
      <c r="H106" s="130">
        <v>1801788</v>
      </c>
      <c r="I106" s="130">
        <v>216214560</v>
      </c>
      <c r="K106" s="79" t="str">
        <f t="shared" si="1"/>
        <v>Спир</v>
      </c>
    </row>
    <row r="107" spans="1:11">
      <c r="A107" s="128">
        <v>5320174</v>
      </c>
      <c r="B107" s="128" t="s">
        <v>1325</v>
      </c>
      <c r="C107" s="129" t="s">
        <v>480</v>
      </c>
      <c r="D107" s="128" t="s">
        <v>481</v>
      </c>
      <c r="E107" s="128">
        <v>45433</v>
      </c>
      <c r="F107" s="128" t="s">
        <v>299</v>
      </c>
      <c r="G107" s="130">
        <v>100</v>
      </c>
      <c r="H107" s="130">
        <v>1701007</v>
      </c>
      <c r="I107" s="130">
        <v>17010070</v>
      </c>
      <c r="K107" s="79" t="str">
        <f t="shared" si="1"/>
        <v>Спир</v>
      </c>
    </row>
    <row r="108" spans="1:11">
      <c r="A108" s="128">
        <v>5320183</v>
      </c>
      <c r="B108" s="128" t="s">
        <v>1325</v>
      </c>
      <c r="C108" s="129" t="s">
        <v>472</v>
      </c>
      <c r="D108" s="128" t="s">
        <v>473</v>
      </c>
      <c r="E108" s="128">
        <v>45284</v>
      </c>
      <c r="F108" s="128" t="s">
        <v>295</v>
      </c>
      <c r="G108" s="130">
        <v>150</v>
      </c>
      <c r="H108" s="130">
        <v>1803007</v>
      </c>
      <c r="I108" s="130">
        <v>27045105</v>
      </c>
      <c r="K108" s="79" t="str">
        <f t="shared" si="1"/>
        <v>Спир</v>
      </c>
    </row>
    <row r="109" spans="1:11">
      <c r="A109" s="128">
        <v>5320669</v>
      </c>
      <c r="B109" s="128" t="s">
        <v>1325</v>
      </c>
      <c r="C109" s="129" t="s">
        <v>205</v>
      </c>
      <c r="D109" s="128" t="s">
        <v>206</v>
      </c>
      <c r="E109" s="128">
        <v>18521</v>
      </c>
      <c r="F109" s="128" t="s">
        <v>134</v>
      </c>
      <c r="G109" s="130">
        <v>100</v>
      </c>
      <c r="H109" s="130">
        <v>5310999</v>
      </c>
      <c r="I109" s="130">
        <v>5310999</v>
      </c>
      <c r="K109" s="79" t="str">
        <f t="shared" si="1"/>
        <v>Бард</v>
      </c>
    </row>
    <row r="110" spans="1:11">
      <c r="A110" s="128">
        <v>5320670</v>
      </c>
      <c r="B110" s="128" t="s">
        <v>1325</v>
      </c>
      <c r="C110" s="129" t="s">
        <v>132</v>
      </c>
      <c r="D110" s="128" t="s">
        <v>133</v>
      </c>
      <c r="E110" s="128">
        <v>18521</v>
      </c>
      <c r="F110" s="128" t="s">
        <v>134</v>
      </c>
      <c r="G110" s="130">
        <v>200</v>
      </c>
      <c r="H110" s="130">
        <v>5305777</v>
      </c>
      <c r="I110" s="130">
        <v>10611554</v>
      </c>
      <c r="K110" s="79" t="str">
        <f t="shared" si="1"/>
        <v>Бард</v>
      </c>
    </row>
    <row r="111" spans="1:11">
      <c r="A111" s="128">
        <v>5320671</v>
      </c>
      <c r="B111" s="128" t="s">
        <v>1325</v>
      </c>
      <c r="C111" s="129" t="s">
        <v>135</v>
      </c>
      <c r="D111" s="128" t="s">
        <v>136</v>
      </c>
      <c r="E111" s="128">
        <v>18521</v>
      </c>
      <c r="F111" s="128" t="s">
        <v>134</v>
      </c>
      <c r="G111" s="130">
        <v>300</v>
      </c>
      <c r="H111" s="130">
        <v>5278500</v>
      </c>
      <c r="I111" s="130">
        <v>15835500</v>
      </c>
      <c r="K111" s="79" t="str">
        <f t="shared" si="1"/>
        <v>Бард</v>
      </c>
    </row>
    <row r="112" spans="1:11">
      <c r="A112" s="128">
        <v>5321178</v>
      </c>
      <c r="B112" s="128" t="s">
        <v>1325</v>
      </c>
      <c r="C112" s="129" t="s">
        <v>362</v>
      </c>
      <c r="D112" s="128" t="s">
        <v>363</v>
      </c>
      <c r="E112" s="128">
        <v>45433</v>
      </c>
      <c r="F112" s="128" t="s">
        <v>299</v>
      </c>
      <c r="G112" s="130">
        <v>100</v>
      </c>
      <c r="H112" s="130">
        <v>1701001</v>
      </c>
      <c r="I112" s="130">
        <v>17010010</v>
      </c>
      <c r="K112" s="79" t="str">
        <f t="shared" si="1"/>
        <v>Спир</v>
      </c>
    </row>
    <row r="113" spans="1:11">
      <c r="A113" s="128">
        <v>5321186</v>
      </c>
      <c r="B113" s="128" t="s">
        <v>1325</v>
      </c>
      <c r="C113" s="129" t="s">
        <v>348</v>
      </c>
      <c r="D113" s="128" t="s">
        <v>349</v>
      </c>
      <c r="E113" s="128">
        <v>45285</v>
      </c>
      <c r="F113" s="128" t="s">
        <v>298</v>
      </c>
      <c r="G113" s="130">
        <v>3550</v>
      </c>
      <c r="H113" s="130">
        <v>1798776</v>
      </c>
      <c r="I113" s="130">
        <v>638565480</v>
      </c>
      <c r="K113" s="79" t="str">
        <f t="shared" si="1"/>
        <v>Спир</v>
      </c>
    </row>
    <row r="114" spans="1:11">
      <c r="A114" s="128">
        <v>5321187</v>
      </c>
      <c r="B114" s="128" t="s">
        <v>1325</v>
      </c>
      <c r="C114" s="129" t="s">
        <v>606</v>
      </c>
      <c r="D114" s="128" t="s">
        <v>607</v>
      </c>
      <c r="E114" s="128">
        <v>45284</v>
      </c>
      <c r="F114" s="128" t="s">
        <v>295</v>
      </c>
      <c r="G114" s="130">
        <v>50</v>
      </c>
      <c r="H114" s="130">
        <v>1803001</v>
      </c>
      <c r="I114" s="130">
        <v>9015005</v>
      </c>
      <c r="K114" s="79" t="str">
        <f t="shared" si="1"/>
        <v>Спир</v>
      </c>
    </row>
    <row r="115" spans="1:11">
      <c r="A115" s="128">
        <v>5321863</v>
      </c>
      <c r="B115" s="128" t="s">
        <v>866</v>
      </c>
      <c r="C115" s="129" t="s">
        <v>323</v>
      </c>
      <c r="D115" s="128" t="s">
        <v>324</v>
      </c>
      <c r="E115" s="128">
        <v>45433</v>
      </c>
      <c r="F115" s="128" t="s">
        <v>299</v>
      </c>
      <c r="G115" s="130">
        <v>200</v>
      </c>
      <c r="H115" s="130">
        <v>1711000</v>
      </c>
      <c r="I115" s="130">
        <v>34220000</v>
      </c>
      <c r="K115" s="79" t="str">
        <f t="shared" si="1"/>
        <v>Спир</v>
      </c>
    </row>
    <row r="116" spans="1:11">
      <c r="A116" s="128">
        <v>5321864</v>
      </c>
      <c r="B116" s="128" t="s">
        <v>866</v>
      </c>
      <c r="C116" s="129" t="s">
        <v>427</v>
      </c>
      <c r="D116" s="128" t="s">
        <v>343</v>
      </c>
      <c r="E116" s="128">
        <v>45433</v>
      </c>
      <c r="F116" s="128" t="s">
        <v>299</v>
      </c>
      <c r="G116" s="130">
        <v>100</v>
      </c>
      <c r="H116" s="130">
        <v>1710000</v>
      </c>
      <c r="I116" s="130">
        <v>17100000</v>
      </c>
      <c r="K116" s="79" t="str">
        <f t="shared" si="1"/>
        <v>Спир</v>
      </c>
    </row>
    <row r="117" spans="1:11">
      <c r="A117" s="128">
        <v>5321875</v>
      </c>
      <c r="B117" s="128" t="s">
        <v>866</v>
      </c>
      <c r="C117" s="129" t="s">
        <v>468</v>
      </c>
      <c r="D117" s="128" t="s">
        <v>469</v>
      </c>
      <c r="E117" s="128">
        <v>45285</v>
      </c>
      <c r="F117" s="128" t="s">
        <v>298</v>
      </c>
      <c r="G117" s="130">
        <v>200</v>
      </c>
      <c r="H117" s="130">
        <v>1807999</v>
      </c>
      <c r="I117" s="130">
        <v>36159980</v>
      </c>
      <c r="K117" s="79" t="str">
        <f t="shared" si="1"/>
        <v>Спир</v>
      </c>
    </row>
    <row r="118" spans="1:11" s="126" customFormat="1">
      <c r="A118" s="128">
        <v>5321876</v>
      </c>
      <c r="B118" s="128" t="s">
        <v>866</v>
      </c>
      <c r="C118" s="129" t="s">
        <v>419</v>
      </c>
      <c r="D118" s="128" t="s">
        <v>420</v>
      </c>
      <c r="E118" s="128">
        <v>45284</v>
      </c>
      <c r="F118" s="128" t="s">
        <v>295</v>
      </c>
      <c r="G118" s="130">
        <v>3300</v>
      </c>
      <c r="H118" s="130">
        <v>1804888</v>
      </c>
      <c r="I118" s="130">
        <v>595613040</v>
      </c>
      <c r="K118" s="79" t="str">
        <f t="shared" si="1"/>
        <v>Спир</v>
      </c>
    </row>
    <row r="119" spans="1:11">
      <c r="A119" s="128">
        <v>5321877</v>
      </c>
      <c r="B119" s="128" t="s">
        <v>866</v>
      </c>
      <c r="C119" s="129" t="s">
        <v>331</v>
      </c>
      <c r="D119" s="128" t="s">
        <v>332</v>
      </c>
      <c r="E119" s="128">
        <v>45284</v>
      </c>
      <c r="F119" s="128" t="s">
        <v>295</v>
      </c>
      <c r="G119" s="130">
        <v>200</v>
      </c>
      <c r="H119" s="130">
        <v>1804788</v>
      </c>
      <c r="I119" s="130">
        <v>36095760</v>
      </c>
      <c r="K119" s="79" t="str">
        <f t="shared" si="1"/>
        <v>Спир</v>
      </c>
    </row>
    <row r="120" spans="1:11" ht="30">
      <c r="A120" s="128">
        <v>5322366</v>
      </c>
      <c r="B120" s="128" t="s">
        <v>866</v>
      </c>
      <c r="C120" s="129" t="s">
        <v>584</v>
      </c>
      <c r="D120" s="128" t="s">
        <v>204</v>
      </c>
      <c r="E120" s="128">
        <v>18521</v>
      </c>
      <c r="F120" s="128" t="s">
        <v>134</v>
      </c>
      <c r="G120" s="130">
        <v>100</v>
      </c>
      <c r="H120" s="130">
        <v>5278559</v>
      </c>
      <c r="I120" s="130">
        <v>5278559</v>
      </c>
      <c r="K120" s="79" t="str">
        <f t="shared" si="1"/>
        <v>Бард</v>
      </c>
    </row>
    <row r="121" spans="1:11">
      <c r="A121" s="128">
        <v>5322367</v>
      </c>
      <c r="B121" s="128" t="s">
        <v>866</v>
      </c>
      <c r="C121" s="129" t="s">
        <v>135</v>
      </c>
      <c r="D121" s="128" t="s">
        <v>136</v>
      </c>
      <c r="E121" s="128">
        <v>18521</v>
      </c>
      <c r="F121" s="128" t="s">
        <v>134</v>
      </c>
      <c r="G121" s="130">
        <v>500</v>
      </c>
      <c r="H121" s="130">
        <v>5278500</v>
      </c>
      <c r="I121" s="130">
        <v>26392500</v>
      </c>
      <c r="K121" s="79" t="str">
        <f t="shared" si="1"/>
        <v>Бард</v>
      </c>
    </row>
    <row r="122" spans="1:11" ht="30">
      <c r="A122" s="128">
        <v>5322852</v>
      </c>
      <c r="B122" s="128" t="s">
        <v>866</v>
      </c>
      <c r="C122" s="129" t="s">
        <v>544</v>
      </c>
      <c r="D122" s="128" t="s">
        <v>545</v>
      </c>
      <c r="E122" s="128">
        <v>45433</v>
      </c>
      <c r="F122" s="128" t="s">
        <v>299</v>
      </c>
      <c r="G122" s="130">
        <v>200</v>
      </c>
      <c r="H122" s="130">
        <v>1701788</v>
      </c>
      <c r="I122" s="130">
        <v>34035760</v>
      </c>
      <c r="K122" s="79" t="str">
        <f t="shared" si="1"/>
        <v>Спир</v>
      </c>
    </row>
    <row r="123" spans="1:11">
      <c r="A123" s="128">
        <v>5322853</v>
      </c>
      <c r="B123" s="128" t="s">
        <v>866</v>
      </c>
      <c r="C123" s="129" t="s">
        <v>315</v>
      </c>
      <c r="D123" s="128" t="s">
        <v>316</v>
      </c>
      <c r="E123" s="128">
        <v>45285</v>
      </c>
      <c r="F123" s="128" t="s">
        <v>298</v>
      </c>
      <c r="G123" s="130">
        <v>1000</v>
      </c>
      <c r="H123" s="130">
        <v>1805000</v>
      </c>
      <c r="I123" s="130">
        <v>180500000</v>
      </c>
      <c r="K123" s="79" t="str">
        <f t="shared" si="1"/>
        <v>Спир</v>
      </c>
    </row>
    <row r="124" spans="1:11">
      <c r="A124" s="128">
        <v>5322854</v>
      </c>
      <c r="B124" s="128" t="s">
        <v>866</v>
      </c>
      <c r="C124" s="129" t="s">
        <v>524</v>
      </c>
      <c r="D124" s="128" t="s">
        <v>525</v>
      </c>
      <c r="E124" s="128">
        <v>45285</v>
      </c>
      <c r="F124" s="128" t="s">
        <v>298</v>
      </c>
      <c r="G124" s="130">
        <v>1000</v>
      </c>
      <c r="H124" s="130">
        <v>1798788</v>
      </c>
      <c r="I124" s="130">
        <v>179878800</v>
      </c>
      <c r="K124" s="79" t="str">
        <f t="shared" si="1"/>
        <v>Спир</v>
      </c>
    </row>
    <row r="125" spans="1:11">
      <c r="A125" s="128">
        <v>5323589</v>
      </c>
      <c r="B125" s="128" t="s">
        <v>875</v>
      </c>
      <c r="C125" s="129" t="s">
        <v>1323</v>
      </c>
      <c r="D125" s="128" t="s">
        <v>1324</v>
      </c>
      <c r="E125" s="128">
        <v>45285</v>
      </c>
      <c r="F125" s="128" t="s">
        <v>298</v>
      </c>
      <c r="G125" s="130">
        <v>2000</v>
      </c>
      <c r="H125" s="130">
        <v>1798550</v>
      </c>
      <c r="I125" s="130">
        <v>359710000</v>
      </c>
      <c r="K125" s="79" t="str">
        <f t="shared" si="1"/>
        <v>Спир</v>
      </c>
    </row>
    <row r="126" spans="1:11">
      <c r="A126" s="128">
        <v>5323590</v>
      </c>
      <c r="B126" s="128" t="s">
        <v>875</v>
      </c>
      <c r="C126" s="129" t="s">
        <v>1321</v>
      </c>
      <c r="D126" s="128" t="s">
        <v>1322</v>
      </c>
      <c r="E126" s="128">
        <v>45284</v>
      </c>
      <c r="F126" s="128" t="s">
        <v>295</v>
      </c>
      <c r="G126" s="130">
        <v>50</v>
      </c>
      <c r="H126" s="130">
        <v>1803001</v>
      </c>
      <c r="I126" s="130">
        <v>9015005</v>
      </c>
      <c r="K126" s="79" t="str">
        <f t="shared" si="1"/>
        <v>Спир</v>
      </c>
    </row>
    <row r="127" spans="1:11" ht="30">
      <c r="A127" s="128">
        <v>5324060</v>
      </c>
      <c r="B127" s="128" t="s">
        <v>875</v>
      </c>
      <c r="C127" s="129" t="s">
        <v>226</v>
      </c>
      <c r="D127" s="128" t="s">
        <v>227</v>
      </c>
      <c r="E127" s="128">
        <v>18521</v>
      </c>
      <c r="F127" s="128" t="s">
        <v>134</v>
      </c>
      <c r="G127" s="130">
        <v>100</v>
      </c>
      <c r="H127" s="130">
        <v>5279000</v>
      </c>
      <c r="I127" s="130">
        <v>5279000</v>
      </c>
      <c r="K127" s="79" t="str">
        <f t="shared" si="1"/>
        <v>Бард</v>
      </c>
    </row>
    <row r="128" spans="1:11">
      <c r="A128" s="128">
        <v>5324061</v>
      </c>
      <c r="B128" s="128" t="s">
        <v>875</v>
      </c>
      <c r="C128" s="129" t="s">
        <v>135</v>
      </c>
      <c r="D128" s="128" t="s">
        <v>136</v>
      </c>
      <c r="E128" s="128">
        <v>18521</v>
      </c>
      <c r="F128" s="128" t="s">
        <v>134</v>
      </c>
      <c r="G128" s="130">
        <v>600</v>
      </c>
      <c r="H128" s="130">
        <v>5278500</v>
      </c>
      <c r="I128" s="130">
        <v>31671000</v>
      </c>
      <c r="K128" s="79" t="str">
        <f t="shared" si="1"/>
        <v>Бард</v>
      </c>
    </row>
    <row r="129" spans="1:11">
      <c r="A129" s="128">
        <v>5324286</v>
      </c>
      <c r="B129" s="128" t="s">
        <v>875</v>
      </c>
      <c r="C129" s="129" t="s">
        <v>428</v>
      </c>
      <c r="D129" s="128" t="s">
        <v>429</v>
      </c>
      <c r="E129" s="128">
        <v>54511</v>
      </c>
      <c r="F129" s="128" t="s">
        <v>1293</v>
      </c>
      <c r="G129" s="130">
        <v>30000</v>
      </c>
      <c r="H129" s="130">
        <v>179756000</v>
      </c>
      <c r="I129" s="130">
        <v>539268000</v>
      </c>
      <c r="K129" s="79" t="str">
        <f t="shared" si="1"/>
        <v>Спир</v>
      </c>
    </row>
    <row r="130" spans="1:11">
      <c r="A130" s="128">
        <v>5324536</v>
      </c>
      <c r="B130" s="128" t="s">
        <v>875</v>
      </c>
      <c r="C130" s="129" t="s">
        <v>421</v>
      </c>
      <c r="D130" s="128" t="s">
        <v>422</v>
      </c>
      <c r="E130" s="128">
        <v>45285</v>
      </c>
      <c r="F130" s="128" t="s">
        <v>298</v>
      </c>
      <c r="G130" s="130">
        <v>3000</v>
      </c>
      <c r="H130" s="130">
        <v>1810000</v>
      </c>
      <c r="I130" s="130">
        <v>543000000</v>
      </c>
      <c r="K130" s="79" t="str">
        <f t="shared" si="1"/>
        <v>Спир</v>
      </c>
    </row>
    <row r="131" spans="1:11">
      <c r="A131" s="128">
        <v>5324537</v>
      </c>
      <c r="B131" s="128" t="s">
        <v>875</v>
      </c>
      <c r="C131" s="129" t="s">
        <v>512</v>
      </c>
      <c r="D131" s="128" t="s">
        <v>513</v>
      </c>
      <c r="E131" s="128">
        <v>45284</v>
      </c>
      <c r="F131" s="128" t="s">
        <v>295</v>
      </c>
      <c r="G131" s="130">
        <v>600</v>
      </c>
      <c r="H131" s="130">
        <v>1803000</v>
      </c>
      <c r="I131" s="130">
        <v>108180000</v>
      </c>
      <c r="K131" s="79" t="str">
        <f t="shared" si="1"/>
        <v>Спир</v>
      </c>
    </row>
    <row r="132" spans="1:11">
      <c r="A132" s="128">
        <v>5324642</v>
      </c>
      <c r="B132" s="128" t="s">
        <v>875</v>
      </c>
      <c r="C132" s="129" t="s">
        <v>135</v>
      </c>
      <c r="D132" s="128" t="s">
        <v>136</v>
      </c>
      <c r="E132" s="128">
        <v>18521</v>
      </c>
      <c r="F132" s="128" t="s">
        <v>134</v>
      </c>
      <c r="G132" s="130">
        <v>500</v>
      </c>
      <c r="H132" s="130">
        <v>5278500</v>
      </c>
      <c r="I132" s="130">
        <v>26392500</v>
      </c>
      <c r="K132" s="79" t="str">
        <f t="shared" si="1"/>
        <v>Бард</v>
      </c>
    </row>
    <row r="133" spans="1:11">
      <c r="A133" s="128">
        <v>5325184</v>
      </c>
      <c r="B133" s="128" t="s">
        <v>1320</v>
      </c>
      <c r="C133" s="129" t="s">
        <v>421</v>
      </c>
      <c r="D133" s="128" t="s">
        <v>422</v>
      </c>
      <c r="E133" s="128">
        <v>45285</v>
      </c>
      <c r="F133" s="128" t="s">
        <v>298</v>
      </c>
      <c r="G133" s="130">
        <v>200</v>
      </c>
      <c r="H133" s="130">
        <v>1820999</v>
      </c>
      <c r="I133" s="130">
        <v>36419980</v>
      </c>
      <c r="K133" s="79" t="str">
        <f t="shared" ref="K133:K196" si="2">LEFT(F133,4)</f>
        <v>Спир</v>
      </c>
    </row>
    <row r="134" spans="1:11">
      <c r="A134" s="128">
        <v>5325185</v>
      </c>
      <c r="B134" s="128" t="s">
        <v>1320</v>
      </c>
      <c r="C134" s="129" t="s">
        <v>504</v>
      </c>
      <c r="D134" s="128" t="s">
        <v>505</v>
      </c>
      <c r="E134" s="128">
        <v>45285</v>
      </c>
      <c r="F134" s="128" t="s">
        <v>298</v>
      </c>
      <c r="G134" s="130">
        <v>130</v>
      </c>
      <c r="H134" s="130">
        <v>1801788</v>
      </c>
      <c r="I134" s="130">
        <v>23423244</v>
      </c>
      <c r="K134" s="79" t="str">
        <f t="shared" si="2"/>
        <v>Спир</v>
      </c>
    </row>
    <row r="135" spans="1:11">
      <c r="A135" s="128">
        <v>5325186</v>
      </c>
      <c r="B135" s="128" t="s">
        <v>1320</v>
      </c>
      <c r="C135" s="129" t="s">
        <v>468</v>
      </c>
      <c r="D135" s="128" t="s">
        <v>469</v>
      </c>
      <c r="E135" s="128">
        <v>45285</v>
      </c>
      <c r="F135" s="128" t="s">
        <v>298</v>
      </c>
      <c r="G135" s="130">
        <v>200</v>
      </c>
      <c r="H135" s="130">
        <v>1800999</v>
      </c>
      <c r="I135" s="130">
        <v>36019980</v>
      </c>
      <c r="K135" s="79" t="str">
        <f t="shared" si="2"/>
        <v>Спир</v>
      </c>
    </row>
    <row r="136" spans="1:11">
      <c r="A136" s="128">
        <v>5325187</v>
      </c>
      <c r="B136" s="128" t="s">
        <v>1320</v>
      </c>
      <c r="C136" s="129" t="s">
        <v>522</v>
      </c>
      <c r="D136" s="128" t="s">
        <v>523</v>
      </c>
      <c r="E136" s="128">
        <v>45285</v>
      </c>
      <c r="F136" s="128" t="s">
        <v>298</v>
      </c>
      <c r="G136" s="130">
        <v>500</v>
      </c>
      <c r="H136" s="130">
        <v>1799788</v>
      </c>
      <c r="I136" s="130">
        <v>89989400</v>
      </c>
      <c r="K136" s="79" t="str">
        <f t="shared" si="2"/>
        <v>Спир</v>
      </c>
    </row>
    <row r="137" spans="1:11">
      <c r="A137" s="128">
        <v>5325188</v>
      </c>
      <c r="B137" s="128" t="s">
        <v>1320</v>
      </c>
      <c r="C137" s="129" t="s">
        <v>589</v>
      </c>
      <c r="D137" s="128" t="s">
        <v>590</v>
      </c>
      <c r="E137" s="128">
        <v>45285</v>
      </c>
      <c r="F137" s="128" t="s">
        <v>298</v>
      </c>
      <c r="G137" s="130">
        <v>1150</v>
      </c>
      <c r="H137" s="130">
        <v>1798788</v>
      </c>
      <c r="I137" s="130">
        <v>206860620</v>
      </c>
      <c r="K137" s="79" t="str">
        <f t="shared" si="2"/>
        <v>Спир</v>
      </c>
    </row>
    <row r="138" spans="1:11">
      <c r="A138" s="128">
        <v>5325189</v>
      </c>
      <c r="B138" s="128" t="s">
        <v>1320</v>
      </c>
      <c r="C138" s="129" t="s">
        <v>333</v>
      </c>
      <c r="D138" s="128" t="s">
        <v>334</v>
      </c>
      <c r="E138" s="128">
        <v>45285</v>
      </c>
      <c r="F138" s="128" t="s">
        <v>298</v>
      </c>
      <c r="G138" s="130">
        <v>480</v>
      </c>
      <c r="H138" s="130">
        <v>1797555</v>
      </c>
      <c r="I138" s="130">
        <v>86282640</v>
      </c>
      <c r="K138" s="79" t="str">
        <f t="shared" si="2"/>
        <v>Спир</v>
      </c>
    </row>
    <row r="139" spans="1:11">
      <c r="A139" s="128">
        <v>5325190</v>
      </c>
      <c r="B139" s="128" t="s">
        <v>1320</v>
      </c>
      <c r="C139" s="129" t="s">
        <v>333</v>
      </c>
      <c r="D139" s="128" t="s">
        <v>334</v>
      </c>
      <c r="E139" s="128">
        <v>45285</v>
      </c>
      <c r="F139" s="128" t="s">
        <v>298</v>
      </c>
      <c r="G139" s="130">
        <v>480</v>
      </c>
      <c r="H139" s="130">
        <v>1797555</v>
      </c>
      <c r="I139" s="130">
        <v>86282640</v>
      </c>
      <c r="K139" s="79" t="str">
        <f t="shared" si="2"/>
        <v>Спир</v>
      </c>
    </row>
    <row r="140" spans="1:11">
      <c r="A140" s="128">
        <v>5325191</v>
      </c>
      <c r="B140" s="128" t="s">
        <v>1320</v>
      </c>
      <c r="C140" s="129" t="s">
        <v>438</v>
      </c>
      <c r="D140" s="128" t="s">
        <v>439</v>
      </c>
      <c r="E140" s="128">
        <v>45284</v>
      </c>
      <c r="F140" s="128" t="s">
        <v>295</v>
      </c>
      <c r="G140" s="130">
        <v>100</v>
      </c>
      <c r="H140" s="130">
        <v>1804001</v>
      </c>
      <c r="I140" s="130">
        <v>18040010</v>
      </c>
      <c r="K140" s="79" t="str">
        <f t="shared" si="2"/>
        <v>Спир</v>
      </c>
    </row>
    <row r="141" spans="1:11">
      <c r="A141" s="128">
        <v>5325192</v>
      </c>
      <c r="B141" s="128" t="s">
        <v>1320</v>
      </c>
      <c r="C141" s="129" t="s">
        <v>333</v>
      </c>
      <c r="D141" s="128" t="s">
        <v>334</v>
      </c>
      <c r="E141" s="128">
        <v>45284</v>
      </c>
      <c r="F141" s="128" t="s">
        <v>295</v>
      </c>
      <c r="G141" s="130">
        <v>480</v>
      </c>
      <c r="H141" s="130">
        <v>1803001</v>
      </c>
      <c r="I141" s="130">
        <v>86544048</v>
      </c>
      <c r="K141" s="79" t="str">
        <f t="shared" si="2"/>
        <v>Спир</v>
      </c>
    </row>
    <row r="142" spans="1:11">
      <c r="A142" s="128">
        <v>5325193</v>
      </c>
      <c r="B142" s="128" t="s">
        <v>1320</v>
      </c>
      <c r="C142" s="129" t="s">
        <v>333</v>
      </c>
      <c r="D142" s="128" t="s">
        <v>334</v>
      </c>
      <c r="E142" s="128">
        <v>45284</v>
      </c>
      <c r="F142" s="128" t="s">
        <v>295</v>
      </c>
      <c r="G142" s="130">
        <v>480</v>
      </c>
      <c r="H142" s="130">
        <v>1803001</v>
      </c>
      <c r="I142" s="130">
        <v>86544048</v>
      </c>
      <c r="K142" s="79" t="str">
        <f t="shared" si="2"/>
        <v>Спир</v>
      </c>
    </row>
    <row r="143" spans="1:11">
      <c r="A143" s="128">
        <v>5325695</v>
      </c>
      <c r="B143" s="128" t="s">
        <v>1320</v>
      </c>
      <c r="C143" s="129" t="s">
        <v>228</v>
      </c>
      <c r="D143" s="128" t="s">
        <v>229</v>
      </c>
      <c r="E143" s="128">
        <v>18521</v>
      </c>
      <c r="F143" s="128" t="s">
        <v>134</v>
      </c>
      <c r="G143" s="130">
        <v>100</v>
      </c>
      <c r="H143" s="130">
        <v>5288999</v>
      </c>
      <c r="I143" s="130">
        <v>5288999</v>
      </c>
      <c r="K143" s="79" t="str">
        <f t="shared" si="2"/>
        <v>Бард</v>
      </c>
    </row>
    <row r="144" spans="1:11">
      <c r="A144" s="128">
        <v>5326250</v>
      </c>
      <c r="B144" s="128" t="s">
        <v>1320</v>
      </c>
      <c r="C144" s="129" t="s">
        <v>348</v>
      </c>
      <c r="D144" s="128" t="s">
        <v>349</v>
      </c>
      <c r="E144" s="128">
        <v>45285</v>
      </c>
      <c r="F144" s="128" t="s">
        <v>298</v>
      </c>
      <c r="G144" s="130">
        <v>2000</v>
      </c>
      <c r="H144" s="130">
        <v>1806120</v>
      </c>
      <c r="I144" s="130">
        <v>361224000</v>
      </c>
      <c r="K144" s="79" t="str">
        <f t="shared" si="2"/>
        <v>Спир</v>
      </c>
    </row>
    <row r="145" spans="1:11">
      <c r="A145" s="128">
        <v>5326251</v>
      </c>
      <c r="B145" s="128" t="s">
        <v>1320</v>
      </c>
      <c r="C145" s="129" t="s">
        <v>333</v>
      </c>
      <c r="D145" s="128" t="s">
        <v>334</v>
      </c>
      <c r="E145" s="128">
        <v>45284</v>
      </c>
      <c r="F145" s="128" t="s">
        <v>295</v>
      </c>
      <c r="G145" s="130">
        <v>200</v>
      </c>
      <c r="H145" s="130">
        <v>1803001</v>
      </c>
      <c r="I145" s="130">
        <v>36060020</v>
      </c>
      <c r="K145" s="79" t="str">
        <f t="shared" si="2"/>
        <v>Спир</v>
      </c>
    </row>
    <row r="146" spans="1:11">
      <c r="A146" s="128">
        <v>5326252</v>
      </c>
      <c r="B146" s="128" t="s">
        <v>1320</v>
      </c>
      <c r="C146" s="129" t="s">
        <v>350</v>
      </c>
      <c r="D146" s="128" t="s">
        <v>351</v>
      </c>
      <c r="E146" s="128">
        <v>45284</v>
      </c>
      <c r="F146" s="128" t="s">
        <v>295</v>
      </c>
      <c r="G146" s="130">
        <v>1550</v>
      </c>
      <c r="H146" s="130">
        <v>1803001</v>
      </c>
      <c r="I146" s="130">
        <v>279465155</v>
      </c>
      <c r="K146" s="79" t="str">
        <f t="shared" si="2"/>
        <v>Спир</v>
      </c>
    </row>
    <row r="147" spans="1:11">
      <c r="A147" s="128">
        <v>5326253</v>
      </c>
      <c r="B147" s="128" t="s">
        <v>1320</v>
      </c>
      <c r="C147" s="129" t="s">
        <v>350</v>
      </c>
      <c r="D147" s="128" t="s">
        <v>351</v>
      </c>
      <c r="E147" s="128">
        <v>45284</v>
      </c>
      <c r="F147" s="128" t="s">
        <v>295</v>
      </c>
      <c r="G147" s="130">
        <v>1550</v>
      </c>
      <c r="H147" s="130">
        <v>1803001</v>
      </c>
      <c r="I147" s="130">
        <v>279465155</v>
      </c>
      <c r="K147" s="79" t="str">
        <f t="shared" si="2"/>
        <v>Спир</v>
      </c>
    </row>
    <row r="148" spans="1:11">
      <c r="A148" s="128">
        <v>5326419</v>
      </c>
      <c r="B148" s="128" t="s">
        <v>1320</v>
      </c>
      <c r="C148" s="129" t="s">
        <v>135</v>
      </c>
      <c r="D148" s="128" t="s">
        <v>136</v>
      </c>
      <c r="E148" s="128">
        <v>18521</v>
      </c>
      <c r="F148" s="128" t="s">
        <v>134</v>
      </c>
      <c r="G148" s="130">
        <v>500</v>
      </c>
      <c r="H148" s="130">
        <v>5278500</v>
      </c>
      <c r="I148" s="130">
        <v>26392500</v>
      </c>
      <c r="K148" s="79" t="str">
        <f t="shared" si="2"/>
        <v>Бард</v>
      </c>
    </row>
    <row r="149" spans="1:11" ht="30">
      <c r="A149" s="128">
        <v>5327748</v>
      </c>
      <c r="B149" s="128" t="s">
        <v>888</v>
      </c>
      <c r="C149" s="129" t="s">
        <v>456</v>
      </c>
      <c r="D149" s="128" t="s">
        <v>457</v>
      </c>
      <c r="E149" s="128">
        <v>45433</v>
      </c>
      <c r="F149" s="128" t="s">
        <v>299</v>
      </c>
      <c r="G149" s="130">
        <v>80</v>
      </c>
      <c r="H149" s="130">
        <v>1705000</v>
      </c>
      <c r="I149" s="130">
        <v>13640000</v>
      </c>
      <c r="K149" s="79" t="str">
        <f t="shared" si="2"/>
        <v>Спир</v>
      </c>
    </row>
    <row r="150" spans="1:11">
      <c r="A150" s="128">
        <v>5327760</v>
      </c>
      <c r="B150" s="128" t="s">
        <v>888</v>
      </c>
      <c r="C150" s="129" t="s">
        <v>315</v>
      </c>
      <c r="D150" s="128" t="s">
        <v>316</v>
      </c>
      <c r="E150" s="128">
        <v>45285</v>
      </c>
      <c r="F150" s="128" t="s">
        <v>298</v>
      </c>
      <c r="G150" s="130">
        <v>100</v>
      </c>
      <c r="H150" s="130">
        <v>1806000</v>
      </c>
      <c r="I150" s="130">
        <v>18060000</v>
      </c>
      <c r="K150" s="79" t="str">
        <f t="shared" si="2"/>
        <v>Спир</v>
      </c>
    </row>
    <row r="151" spans="1:11">
      <c r="A151" s="128">
        <v>5327761</v>
      </c>
      <c r="B151" s="128" t="s">
        <v>888</v>
      </c>
      <c r="C151" s="129" t="s">
        <v>348</v>
      </c>
      <c r="D151" s="128" t="s">
        <v>349</v>
      </c>
      <c r="E151" s="128">
        <v>45285</v>
      </c>
      <c r="F151" s="128" t="s">
        <v>298</v>
      </c>
      <c r="G151" s="130">
        <v>1550</v>
      </c>
      <c r="H151" s="130">
        <v>1798653</v>
      </c>
      <c r="I151" s="130">
        <v>278791215</v>
      </c>
      <c r="K151" s="79" t="str">
        <f t="shared" si="2"/>
        <v>Спир</v>
      </c>
    </row>
    <row r="152" spans="1:11">
      <c r="A152" s="128">
        <v>5327762</v>
      </c>
      <c r="B152" s="128" t="s">
        <v>888</v>
      </c>
      <c r="C152" s="129" t="s">
        <v>526</v>
      </c>
      <c r="D152" s="128" t="s">
        <v>527</v>
      </c>
      <c r="E152" s="128">
        <v>45284</v>
      </c>
      <c r="F152" s="128" t="s">
        <v>295</v>
      </c>
      <c r="G152" s="130">
        <v>40</v>
      </c>
      <c r="H152" s="130">
        <v>1803001</v>
      </c>
      <c r="I152" s="130">
        <v>7212004</v>
      </c>
      <c r="K152" s="79" t="str">
        <f t="shared" si="2"/>
        <v>Спир</v>
      </c>
    </row>
    <row r="153" spans="1:11">
      <c r="A153" s="128">
        <v>5328828</v>
      </c>
      <c r="B153" s="128" t="s">
        <v>888</v>
      </c>
      <c r="C153" s="129" t="s">
        <v>508</v>
      </c>
      <c r="D153" s="128" t="s">
        <v>509</v>
      </c>
      <c r="E153" s="128">
        <v>45433</v>
      </c>
      <c r="F153" s="128" t="s">
        <v>299</v>
      </c>
      <c r="G153" s="130">
        <v>100</v>
      </c>
      <c r="H153" s="130">
        <v>1708999</v>
      </c>
      <c r="I153" s="130">
        <v>17089990</v>
      </c>
      <c r="K153" s="79" t="str">
        <f t="shared" si="2"/>
        <v>Спир</v>
      </c>
    </row>
    <row r="154" spans="1:11">
      <c r="A154" s="128">
        <v>5329819</v>
      </c>
      <c r="B154" s="128" t="s">
        <v>899</v>
      </c>
      <c r="C154" s="129" t="s">
        <v>335</v>
      </c>
      <c r="D154" s="128" t="s">
        <v>336</v>
      </c>
      <c r="E154" s="128">
        <v>45284</v>
      </c>
      <c r="F154" s="128" t="s">
        <v>295</v>
      </c>
      <c r="G154" s="130">
        <v>1200</v>
      </c>
      <c r="H154" s="130">
        <v>1803001</v>
      </c>
      <c r="I154" s="130">
        <v>216360120</v>
      </c>
      <c r="K154" s="79" t="str">
        <f t="shared" si="2"/>
        <v>Спир</v>
      </c>
    </row>
    <row r="155" spans="1:11">
      <c r="A155" s="128">
        <v>5329820</v>
      </c>
      <c r="B155" s="128" t="s">
        <v>899</v>
      </c>
      <c r="C155" s="129" t="s">
        <v>333</v>
      </c>
      <c r="D155" s="128" t="s">
        <v>334</v>
      </c>
      <c r="E155" s="128">
        <v>45284</v>
      </c>
      <c r="F155" s="128" t="s">
        <v>295</v>
      </c>
      <c r="G155" s="130">
        <v>480</v>
      </c>
      <c r="H155" s="130">
        <v>1803000</v>
      </c>
      <c r="I155" s="130">
        <v>86544000</v>
      </c>
      <c r="K155" s="79" t="str">
        <f t="shared" si="2"/>
        <v>Спир</v>
      </c>
    </row>
    <row r="156" spans="1:11">
      <c r="A156" s="128">
        <v>5329821</v>
      </c>
      <c r="B156" s="128" t="s">
        <v>899</v>
      </c>
      <c r="C156" s="129" t="s">
        <v>333</v>
      </c>
      <c r="D156" s="128" t="s">
        <v>334</v>
      </c>
      <c r="E156" s="128">
        <v>45284</v>
      </c>
      <c r="F156" s="128" t="s">
        <v>295</v>
      </c>
      <c r="G156" s="130">
        <v>480</v>
      </c>
      <c r="H156" s="130">
        <v>1803000</v>
      </c>
      <c r="I156" s="130">
        <v>86544000</v>
      </c>
      <c r="K156" s="79" t="str">
        <f t="shared" si="2"/>
        <v>Спир</v>
      </c>
    </row>
    <row r="157" spans="1:11">
      <c r="A157" s="128">
        <v>5330308</v>
      </c>
      <c r="B157" s="128" t="s">
        <v>899</v>
      </c>
      <c r="C157" s="129" t="s">
        <v>205</v>
      </c>
      <c r="D157" s="128" t="s">
        <v>206</v>
      </c>
      <c r="E157" s="128">
        <v>18521</v>
      </c>
      <c r="F157" s="128" t="s">
        <v>134</v>
      </c>
      <c r="G157" s="130">
        <v>100</v>
      </c>
      <c r="H157" s="130">
        <v>5355999</v>
      </c>
      <c r="I157" s="130">
        <v>5355999</v>
      </c>
      <c r="K157" s="79" t="str">
        <f t="shared" si="2"/>
        <v>Бард</v>
      </c>
    </row>
    <row r="158" spans="1:11">
      <c r="A158" s="128">
        <v>5330309</v>
      </c>
      <c r="B158" s="128" t="s">
        <v>899</v>
      </c>
      <c r="C158" s="129" t="s">
        <v>135</v>
      </c>
      <c r="D158" s="128" t="s">
        <v>136</v>
      </c>
      <c r="E158" s="128">
        <v>18521</v>
      </c>
      <c r="F158" s="128" t="s">
        <v>134</v>
      </c>
      <c r="G158" s="130">
        <v>500</v>
      </c>
      <c r="H158" s="130">
        <v>5278500</v>
      </c>
      <c r="I158" s="130">
        <v>26392500</v>
      </c>
      <c r="K158" s="79" t="str">
        <f t="shared" si="2"/>
        <v>Бард</v>
      </c>
    </row>
    <row r="159" spans="1:11">
      <c r="A159" s="128">
        <v>5331621</v>
      </c>
      <c r="B159" s="128" t="s">
        <v>909</v>
      </c>
      <c r="C159" s="129" t="s">
        <v>454</v>
      </c>
      <c r="D159" s="128" t="s">
        <v>455</v>
      </c>
      <c r="E159" s="128">
        <v>45433</v>
      </c>
      <c r="F159" s="128" t="s">
        <v>299</v>
      </c>
      <c r="G159" s="130">
        <v>200</v>
      </c>
      <c r="H159" s="130">
        <v>1701001</v>
      </c>
      <c r="I159" s="130">
        <v>34020020</v>
      </c>
      <c r="K159" s="79" t="str">
        <f t="shared" si="2"/>
        <v>Спир</v>
      </c>
    </row>
    <row r="160" spans="1:11">
      <c r="A160" s="128">
        <v>5331632</v>
      </c>
      <c r="B160" s="128" t="s">
        <v>909</v>
      </c>
      <c r="C160" s="129" t="s">
        <v>333</v>
      </c>
      <c r="D160" s="128" t="s">
        <v>334</v>
      </c>
      <c r="E160" s="128">
        <v>45285</v>
      </c>
      <c r="F160" s="128" t="s">
        <v>298</v>
      </c>
      <c r="G160" s="130">
        <v>480</v>
      </c>
      <c r="H160" s="130">
        <v>1797555</v>
      </c>
      <c r="I160" s="130">
        <v>86282640</v>
      </c>
      <c r="K160" s="79" t="str">
        <f t="shared" si="2"/>
        <v>Спир</v>
      </c>
    </row>
    <row r="161" spans="1:11">
      <c r="A161" s="128">
        <v>5331633</v>
      </c>
      <c r="B161" s="128" t="s">
        <v>909</v>
      </c>
      <c r="C161" s="129" t="s">
        <v>333</v>
      </c>
      <c r="D161" s="128" t="s">
        <v>334</v>
      </c>
      <c r="E161" s="128">
        <v>45285</v>
      </c>
      <c r="F161" s="128" t="s">
        <v>298</v>
      </c>
      <c r="G161" s="130">
        <v>480</v>
      </c>
      <c r="H161" s="130">
        <v>1797555</v>
      </c>
      <c r="I161" s="130">
        <v>86282640</v>
      </c>
      <c r="K161" s="79" t="str">
        <f t="shared" si="2"/>
        <v>Спир</v>
      </c>
    </row>
    <row r="162" spans="1:11">
      <c r="A162" s="128">
        <v>5331634</v>
      </c>
      <c r="B162" s="128" t="s">
        <v>909</v>
      </c>
      <c r="C162" s="129" t="s">
        <v>419</v>
      </c>
      <c r="D162" s="128" t="s">
        <v>420</v>
      </c>
      <c r="E162" s="128">
        <v>45284</v>
      </c>
      <c r="F162" s="128" t="s">
        <v>295</v>
      </c>
      <c r="G162" s="130">
        <v>3300</v>
      </c>
      <c r="H162" s="130">
        <v>1804788</v>
      </c>
      <c r="I162" s="130">
        <v>595580040</v>
      </c>
      <c r="K162" s="79" t="str">
        <f t="shared" si="2"/>
        <v>Спир</v>
      </c>
    </row>
    <row r="163" spans="1:11">
      <c r="A163" s="128">
        <v>5331635</v>
      </c>
      <c r="B163" s="128" t="s">
        <v>909</v>
      </c>
      <c r="C163" s="129" t="s">
        <v>333</v>
      </c>
      <c r="D163" s="128" t="s">
        <v>334</v>
      </c>
      <c r="E163" s="128">
        <v>45284</v>
      </c>
      <c r="F163" s="128" t="s">
        <v>295</v>
      </c>
      <c r="G163" s="130">
        <v>480</v>
      </c>
      <c r="H163" s="130">
        <v>1803001</v>
      </c>
      <c r="I163" s="130">
        <v>86544048</v>
      </c>
      <c r="K163" s="79" t="str">
        <f t="shared" si="2"/>
        <v>Спир</v>
      </c>
    </row>
    <row r="164" spans="1:11">
      <c r="A164" s="128">
        <v>5331636</v>
      </c>
      <c r="B164" s="128" t="s">
        <v>909</v>
      </c>
      <c r="C164" s="129" t="s">
        <v>333</v>
      </c>
      <c r="D164" s="128" t="s">
        <v>334</v>
      </c>
      <c r="E164" s="128">
        <v>45284</v>
      </c>
      <c r="F164" s="128" t="s">
        <v>295</v>
      </c>
      <c r="G164" s="130">
        <v>480</v>
      </c>
      <c r="H164" s="130">
        <v>1803001</v>
      </c>
      <c r="I164" s="130">
        <v>86544048</v>
      </c>
      <c r="K164" s="79" t="str">
        <f t="shared" si="2"/>
        <v>Спир</v>
      </c>
    </row>
    <row r="165" spans="1:11">
      <c r="A165" s="128">
        <v>5332130</v>
      </c>
      <c r="B165" s="128" t="s">
        <v>909</v>
      </c>
      <c r="C165" s="129" t="s">
        <v>172</v>
      </c>
      <c r="D165" s="128" t="s">
        <v>173</v>
      </c>
      <c r="E165" s="128">
        <v>18521</v>
      </c>
      <c r="F165" s="128" t="s">
        <v>134</v>
      </c>
      <c r="G165" s="130">
        <v>600</v>
      </c>
      <c r="H165" s="130">
        <v>5279555</v>
      </c>
      <c r="I165" s="130">
        <v>31677330</v>
      </c>
      <c r="K165" s="79" t="str">
        <f t="shared" si="2"/>
        <v>Бард</v>
      </c>
    </row>
    <row r="166" spans="1:11">
      <c r="A166" s="128">
        <v>5332131</v>
      </c>
      <c r="B166" s="128" t="s">
        <v>909</v>
      </c>
      <c r="C166" s="129" t="s">
        <v>135</v>
      </c>
      <c r="D166" s="128" t="s">
        <v>136</v>
      </c>
      <c r="E166" s="128">
        <v>18521</v>
      </c>
      <c r="F166" s="128" t="s">
        <v>134</v>
      </c>
      <c r="G166" s="130">
        <v>400</v>
      </c>
      <c r="H166" s="130">
        <v>5278500</v>
      </c>
      <c r="I166" s="130">
        <v>21114000</v>
      </c>
      <c r="K166" s="79" t="str">
        <f t="shared" si="2"/>
        <v>Бард</v>
      </c>
    </row>
    <row r="167" spans="1:11">
      <c r="A167" s="128">
        <v>5332585</v>
      </c>
      <c r="B167" s="128" t="s">
        <v>909</v>
      </c>
      <c r="C167" s="129" t="s">
        <v>500</v>
      </c>
      <c r="D167" s="128" t="s">
        <v>501</v>
      </c>
      <c r="E167" s="128">
        <v>45433</v>
      </c>
      <c r="F167" s="128" t="s">
        <v>299</v>
      </c>
      <c r="G167" s="130">
        <v>300</v>
      </c>
      <c r="H167" s="130">
        <v>1715000</v>
      </c>
      <c r="I167" s="130">
        <v>51450000</v>
      </c>
      <c r="K167" s="79" t="str">
        <f t="shared" si="2"/>
        <v>Спир</v>
      </c>
    </row>
    <row r="168" spans="1:11">
      <c r="A168" s="128">
        <v>5332590</v>
      </c>
      <c r="B168" s="128" t="s">
        <v>909</v>
      </c>
      <c r="C168" s="129" t="s">
        <v>502</v>
      </c>
      <c r="D168" s="128" t="s">
        <v>503</v>
      </c>
      <c r="E168" s="128">
        <v>45285</v>
      </c>
      <c r="F168" s="128" t="s">
        <v>298</v>
      </c>
      <c r="G168" s="130">
        <v>400</v>
      </c>
      <c r="H168" s="130">
        <v>1798788</v>
      </c>
      <c r="I168" s="130">
        <v>71951520</v>
      </c>
      <c r="K168" s="79" t="str">
        <f t="shared" si="2"/>
        <v>Спир</v>
      </c>
    </row>
    <row r="169" spans="1:11">
      <c r="A169" s="128">
        <v>5332591</v>
      </c>
      <c r="B169" s="128" t="s">
        <v>909</v>
      </c>
      <c r="C169" s="129" t="s">
        <v>333</v>
      </c>
      <c r="D169" s="128" t="s">
        <v>334</v>
      </c>
      <c r="E169" s="128">
        <v>45285</v>
      </c>
      <c r="F169" s="128" t="s">
        <v>298</v>
      </c>
      <c r="G169" s="130">
        <v>480</v>
      </c>
      <c r="H169" s="130">
        <v>1797555</v>
      </c>
      <c r="I169" s="130">
        <v>86282640</v>
      </c>
      <c r="K169" s="79" t="str">
        <f t="shared" si="2"/>
        <v>Спир</v>
      </c>
    </row>
    <row r="170" spans="1:11">
      <c r="A170" s="128">
        <v>5332592</v>
      </c>
      <c r="B170" s="128" t="s">
        <v>909</v>
      </c>
      <c r="C170" s="129" t="s">
        <v>333</v>
      </c>
      <c r="D170" s="128" t="s">
        <v>334</v>
      </c>
      <c r="E170" s="128">
        <v>45285</v>
      </c>
      <c r="F170" s="128" t="s">
        <v>298</v>
      </c>
      <c r="G170" s="130">
        <v>480</v>
      </c>
      <c r="H170" s="130">
        <v>1797555</v>
      </c>
      <c r="I170" s="130">
        <v>86282640</v>
      </c>
      <c r="K170" s="79" t="str">
        <f t="shared" si="2"/>
        <v>Спир</v>
      </c>
    </row>
    <row r="171" spans="1:11">
      <c r="A171" s="128">
        <v>5332593</v>
      </c>
      <c r="B171" s="128" t="s">
        <v>909</v>
      </c>
      <c r="C171" s="129" t="s">
        <v>333</v>
      </c>
      <c r="D171" s="128" t="s">
        <v>334</v>
      </c>
      <c r="E171" s="128">
        <v>45285</v>
      </c>
      <c r="F171" s="128" t="s">
        <v>298</v>
      </c>
      <c r="G171" s="130">
        <v>480</v>
      </c>
      <c r="H171" s="130">
        <v>1797555</v>
      </c>
      <c r="I171" s="130">
        <v>86282640</v>
      </c>
      <c r="K171" s="79" t="str">
        <f t="shared" si="2"/>
        <v>Спир</v>
      </c>
    </row>
    <row r="172" spans="1:11">
      <c r="A172" s="128">
        <v>5332594</v>
      </c>
      <c r="B172" s="128" t="s">
        <v>909</v>
      </c>
      <c r="C172" s="129" t="s">
        <v>333</v>
      </c>
      <c r="D172" s="128" t="s">
        <v>334</v>
      </c>
      <c r="E172" s="128">
        <v>45285</v>
      </c>
      <c r="F172" s="128" t="s">
        <v>298</v>
      </c>
      <c r="G172" s="130">
        <v>480</v>
      </c>
      <c r="H172" s="130">
        <v>1797555</v>
      </c>
      <c r="I172" s="130">
        <v>86282640</v>
      </c>
      <c r="K172" s="79" t="str">
        <f t="shared" si="2"/>
        <v>Спир</v>
      </c>
    </row>
    <row r="173" spans="1:11" ht="30">
      <c r="A173" s="128">
        <v>5332595</v>
      </c>
      <c r="B173" s="128" t="s">
        <v>909</v>
      </c>
      <c r="C173" s="129" t="s">
        <v>516</v>
      </c>
      <c r="D173" s="128" t="s">
        <v>517</v>
      </c>
      <c r="E173" s="128">
        <v>45284</v>
      </c>
      <c r="F173" s="128" t="s">
        <v>295</v>
      </c>
      <c r="G173" s="130">
        <v>1630</v>
      </c>
      <c r="H173" s="130">
        <v>1805000</v>
      </c>
      <c r="I173" s="130">
        <v>294215000</v>
      </c>
      <c r="K173" s="79" t="str">
        <f t="shared" si="2"/>
        <v>Спир</v>
      </c>
    </row>
    <row r="174" spans="1:11">
      <c r="A174" s="128">
        <v>5332596</v>
      </c>
      <c r="B174" s="128" t="s">
        <v>909</v>
      </c>
      <c r="C174" s="129" t="s">
        <v>524</v>
      </c>
      <c r="D174" s="128" t="s">
        <v>525</v>
      </c>
      <c r="E174" s="128">
        <v>45284</v>
      </c>
      <c r="F174" s="128" t="s">
        <v>295</v>
      </c>
      <c r="G174" s="130">
        <v>1000</v>
      </c>
      <c r="H174" s="130">
        <v>1803777</v>
      </c>
      <c r="I174" s="130">
        <v>180377700</v>
      </c>
      <c r="K174" s="79" t="str">
        <f t="shared" si="2"/>
        <v>Спир</v>
      </c>
    </row>
    <row r="175" spans="1:11">
      <c r="A175" s="128">
        <v>5332735</v>
      </c>
      <c r="B175" s="128" t="s">
        <v>909</v>
      </c>
      <c r="C175" s="129" t="s">
        <v>598</v>
      </c>
      <c r="D175" s="128" t="s">
        <v>599</v>
      </c>
      <c r="E175" s="128">
        <v>18521</v>
      </c>
      <c r="F175" s="128" t="s">
        <v>134</v>
      </c>
      <c r="G175" s="130">
        <v>100</v>
      </c>
      <c r="H175" s="130">
        <v>5300000</v>
      </c>
      <c r="I175" s="130">
        <v>5300000</v>
      </c>
      <c r="K175" s="79" t="str">
        <f t="shared" si="2"/>
        <v>Бард</v>
      </c>
    </row>
    <row r="176" spans="1:11">
      <c r="A176" s="128">
        <v>5332736</v>
      </c>
      <c r="B176" s="128" t="s">
        <v>909</v>
      </c>
      <c r="C176" s="129" t="s">
        <v>135</v>
      </c>
      <c r="D176" s="128" t="s">
        <v>136</v>
      </c>
      <c r="E176" s="128">
        <v>18521</v>
      </c>
      <c r="F176" s="128" t="s">
        <v>134</v>
      </c>
      <c r="G176" s="130">
        <v>900</v>
      </c>
      <c r="H176" s="130">
        <v>5278500</v>
      </c>
      <c r="I176" s="130">
        <v>47506500</v>
      </c>
      <c r="K176" s="79" t="str">
        <f t="shared" si="2"/>
        <v>Бард</v>
      </c>
    </row>
    <row r="177" spans="1:11">
      <c r="A177" s="128">
        <v>5333316</v>
      </c>
      <c r="B177" s="128" t="s">
        <v>1319</v>
      </c>
      <c r="C177" s="129" t="s">
        <v>464</v>
      </c>
      <c r="D177" s="128" t="s">
        <v>465</v>
      </c>
      <c r="E177" s="128">
        <v>45285</v>
      </c>
      <c r="F177" s="128" t="s">
        <v>298</v>
      </c>
      <c r="G177" s="130">
        <v>3220</v>
      </c>
      <c r="H177" s="130">
        <v>1806788</v>
      </c>
      <c r="I177" s="130">
        <v>581785736</v>
      </c>
      <c r="K177" s="79" t="str">
        <f t="shared" si="2"/>
        <v>Спир</v>
      </c>
    </row>
    <row r="178" spans="1:11">
      <c r="A178" s="128">
        <v>5333317</v>
      </c>
      <c r="B178" s="128" t="s">
        <v>1319</v>
      </c>
      <c r="C178" s="129" t="s">
        <v>333</v>
      </c>
      <c r="D178" s="128" t="s">
        <v>334</v>
      </c>
      <c r="E178" s="128">
        <v>45285</v>
      </c>
      <c r="F178" s="128" t="s">
        <v>298</v>
      </c>
      <c r="G178" s="130">
        <v>960</v>
      </c>
      <c r="H178" s="130">
        <v>1798788</v>
      </c>
      <c r="I178" s="130">
        <v>172683648</v>
      </c>
      <c r="K178" s="79" t="str">
        <f t="shared" si="2"/>
        <v>Спир</v>
      </c>
    </row>
    <row r="179" spans="1:11">
      <c r="A179" s="128">
        <v>5333318</v>
      </c>
      <c r="B179" s="128" t="s">
        <v>1319</v>
      </c>
      <c r="C179" s="129" t="s">
        <v>333</v>
      </c>
      <c r="D179" s="128" t="s">
        <v>334</v>
      </c>
      <c r="E179" s="128">
        <v>45285</v>
      </c>
      <c r="F179" s="128" t="s">
        <v>298</v>
      </c>
      <c r="G179" s="130">
        <v>960</v>
      </c>
      <c r="H179" s="130">
        <v>1798788</v>
      </c>
      <c r="I179" s="130">
        <v>172683648</v>
      </c>
      <c r="K179" s="79" t="str">
        <f t="shared" si="2"/>
        <v>Спир</v>
      </c>
    </row>
    <row r="180" spans="1:11">
      <c r="A180" s="128">
        <v>5333319</v>
      </c>
      <c r="B180" s="128" t="s">
        <v>1319</v>
      </c>
      <c r="C180" s="129" t="s">
        <v>333</v>
      </c>
      <c r="D180" s="128" t="s">
        <v>334</v>
      </c>
      <c r="E180" s="128">
        <v>45285</v>
      </c>
      <c r="F180" s="128" t="s">
        <v>298</v>
      </c>
      <c r="G180" s="130">
        <v>960</v>
      </c>
      <c r="H180" s="130">
        <v>1798788</v>
      </c>
      <c r="I180" s="130">
        <v>172683648</v>
      </c>
      <c r="K180" s="79" t="str">
        <f t="shared" si="2"/>
        <v>Спир</v>
      </c>
    </row>
    <row r="181" spans="1:11">
      <c r="A181" s="128">
        <v>5333320</v>
      </c>
      <c r="B181" s="128" t="s">
        <v>1319</v>
      </c>
      <c r="C181" s="129" t="s">
        <v>333</v>
      </c>
      <c r="D181" s="128" t="s">
        <v>334</v>
      </c>
      <c r="E181" s="128">
        <v>45285</v>
      </c>
      <c r="F181" s="128" t="s">
        <v>298</v>
      </c>
      <c r="G181" s="130">
        <v>960</v>
      </c>
      <c r="H181" s="130">
        <v>1798788</v>
      </c>
      <c r="I181" s="130">
        <v>172683648</v>
      </c>
      <c r="K181" s="79" t="str">
        <f t="shared" si="2"/>
        <v>Спир</v>
      </c>
    </row>
    <row r="182" spans="1:11">
      <c r="A182" s="128">
        <v>5333321</v>
      </c>
      <c r="B182" s="128" t="s">
        <v>1319</v>
      </c>
      <c r="C182" s="129" t="s">
        <v>307</v>
      </c>
      <c r="D182" s="128" t="s">
        <v>308</v>
      </c>
      <c r="E182" s="128">
        <v>45284</v>
      </c>
      <c r="F182" s="128" t="s">
        <v>295</v>
      </c>
      <c r="G182" s="130">
        <v>800</v>
      </c>
      <c r="H182" s="130">
        <v>1808788</v>
      </c>
      <c r="I182" s="130">
        <v>144703040</v>
      </c>
      <c r="K182" s="79" t="str">
        <f t="shared" si="2"/>
        <v>Спир</v>
      </c>
    </row>
    <row r="183" spans="1:11">
      <c r="A183" s="128">
        <v>5333322</v>
      </c>
      <c r="B183" s="128" t="s">
        <v>1319</v>
      </c>
      <c r="C183" s="129" t="s">
        <v>333</v>
      </c>
      <c r="D183" s="128" t="s">
        <v>334</v>
      </c>
      <c r="E183" s="128">
        <v>45284</v>
      </c>
      <c r="F183" s="128" t="s">
        <v>295</v>
      </c>
      <c r="G183" s="130">
        <v>480</v>
      </c>
      <c r="H183" s="130">
        <v>1805788</v>
      </c>
      <c r="I183" s="130">
        <v>86677824</v>
      </c>
      <c r="K183" s="79" t="str">
        <f t="shared" si="2"/>
        <v>Спир</v>
      </c>
    </row>
    <row r="184" spans="1:11">
      <c r="A184" s="128">
        <v>5333323</v>
      </c>
      <c r="B184" s="128" t="s">
        <v>1319</v>
      </c>
      <c r="C184" s="129" t="s">
        <v>333</v>
      </c>
      <c r="D184" s="128" t="s">
        <v>334</v>
      </c>
      <c r="E184" s="128">
        <v>45284</v>
      </c>
      <c r="F184" s="128" t="s">
        <v>295</v>
      </c>
      <c r="G184" s="130">
        <v>480</v>
      </c>
      <c r="H184" s="130">
        <v>1805788</v>
      </c>
      <c r="I184" s="130">
        <v>86677824</v>
      </c>
      <c r="K184" s="79" t="str">
        <f t="shared" si="2"/>
        <v>Спир</v>
      </c>
    </row>
    <row r="185" spans="1:11">
      <c r="A185" s="128">
        <v>5333324</v>
      </c>
      <c r="B185" s="128" t="s">
        <v>1319</v>
      </c>
      <c r="C185" s="129" t="s">
        <v>333</v>
      </c>
      <c r="D185" s="128" t="s">
        <v>334</v>
      </c>
      <c r="E185" s="128">
        <v>45284</v>
      </c>
      <c r="F185" s="128" t="s">
        <v>295</v>
      </c>
      <c r="G185" s="130">
        <v>480</v>
      </c>
      <c r="H185" s="130">
        <v>1805788</v>
      </c>
      <c r="I185" s="130">
        <v>86677824</v>
      </c>
      <c r="K185" s="79" t="str">
        <f t="shared" si="2"/>
        <v>Спир</v>
      </c>
    </row>
    <row r="186" spans="1:11">
      <c r="A186" s="128">
        <v>5333325</v>
      </c>
      <c r="B186" s="128" t="s">
        <v>1319</v>
      </c>
      <c r="C186" s="129" t="s">
        <v>333</v>
      </c>
      <c r="D186" s="128" t="s">
        <v>334</v>
      </c>
      <c r="E186" s="128">
        <v>45284</v>
      </c>
      <c r="F186" s="128" t="s">
        <v>295</v>
      </c>
      <c r="G186" s="130">
        <v>480</v>
      </c>
      <c r="H186" s="130">
        <v>1805788</v>
      </c>
      <c r="I186" s="130">
        <v>86677824</v>
      </c>
      <c r="K186" s="79" t="str">
        <f t="shared" si="2"/>
        <v>Спир</v>
      </c>
    </row>
    <row r="187" spans="1:11">
      <c r="A187" s="128">
        <v>5333875</v>
      </c>
      <c r="B187" s="128" t="s">
        <v>1319</v>
      </c>
      <c r="C187" s="129" t="s">
        <v>135</v>
      </c>
      <c r="D187" s="128" t="s">
        <v>136</v>
      </c>
      <c r="E187" s="128">
        <v>18521</v>
      </c>
      <c r="F187" s="128" t="s">
        <v>134</v>
      </c>
      <c r="G187" s="130">
        <v>2000</v>
      </c>
      <c r="H187" s="130">
        <v>5278500</v>
      </c>
      <c r="I187" s="130">
        <v>105570000</v>
      </c>
      <c r="K187" s="79" t="str">
        <f t="shared" si="2"/>
        <v>Бард</v>
      </c>
    </row>
    <row r="188" spans="1:11">
      <c r="A188" s="128">
        <v>5334380</v>
      </c>
      <c r="B188" s="128" t="s">
        <v>1319</v>
      </c>
      <c r="C188" s="129" t="s">
        <v>486</v>
      </c>
      <c r="D188" s="128" t="s">
        <v>487</v>
      </c>
      <c r="E188" s="128">
        <v>45284</v>
      </c>
      <c r="F188" s="128" t="s">
        <v>295</v>
      </c>
      <c r="G188" s="130">
        <v>3140</v>
      </c>
      <c r="H188" s="130">
        <v>1808788</v>
      </c>
      <c r="I188" s="130">
        <v>567959432</v>
      </c>
      <c r="K188" s="79" t="str">
        <f t="shared" si="2"/>
        <v>Спир</v>
      </c>
    </row>
    <row r="189" spans="1:11">
      <c r="A189" s="128">
        <v>5334381</v>
      </c>
      <c r="B189" s="128" t="s">
        <v>1319</v>
      </c>
      <c r="C189" s="129" t="s">
        <v>606</v>
      </c>
      <c r="D189" s="128" t="s">
        <v>607</v>
      </c>
      <c r="E189" s="128">
        <v>45284</v>
      </c>
      <c r="F189" s="128" t="s">
        <v>295</v>
      </c>
      <c r="G189" s="130">
        <v>50</v>
      </c>
      <c r="H189" s="130">
        <v>1806799</v>
      </c>
      <c r="I189" s="130">
        <v>9033995</v>
      </c>
      <c r="K189" s="79" t="str">
        <f t="shared" si="2"/>
        <v>Спир</v>
      </c>
    </row>
    <row r="190" spans="1:11">
      <c r="A190" s="128">
        <v>5334382</v>
      </c>
      <c r="B190" s="128" t="s">
        <v>1319</v>
      </c>
      <c r="C190" s="129" t="s">
        <v>352</v>
      </c>
      <c r="D190" s="128" t="s">
        <v>353</v>
      </c>
      <c r="E190" s="128">
        <v>45284</v>
      </c>
      <c r="F190" s="128" t="s">
        <v>295</v>
      </c>
      <c r="G190" s="130">
        <v>450</v>
      </c>
      <c r="H190" s="130">
        <v>1806788</v>
      </c>
      <c r="I190" s="130">
        <v>81305460</v>
      </c>
      <c r="K190" s="79" t="str">
        <f t="shared" si="2"/>
        <v>Спир</v>
      </c>
    </row>
    <row r="191" spans="1:11">
      <c r="A191" s="128">
        <v>5334507</v>
      </c>
      <c r="B191" s="128" t="s">
        <v>1319</v>
      </c>
      <c r="C191" s="129" t="s">
        <v>135</v>
      </c>
      <c r="D191" s="128" t="s">
        <v>136</v>
      </c>
      <c r="E191" s="128">
        <v>18521</v>
      </c>
      <c r="F191" s="128" t="s">
        <v>134</v>
      </c>
      <c r="G191" s="130">
        <v>300</v>
      </c>
      <c r="H191" s="130">
        <v>5278500</v>
      </c>
      <c r="I191" s="130">
        <v>15835500</v>
      </c>
      <c r="K191" s="79" t="str">
        <f t="shared" si="2"/>
        <v>Бард</v>
      </c>
    </row>
    <row r="192" spans="1:11">
      <c r="A192" s="128">
        <v>5335089</v>
      </c>
      <c r="B192" s="128" t="s">
        <v>1318</v>
      </c>
      <c r="C192" s="129" t="s">
        <v>366</v>
      </c>
      <c r="D192" s="128" t="s">
        <v>367</v>
      </c>
      <c r="E192" s="128">
        <v>45433</v>
      </c>
      <c r="F192" s="128" t="s">
        <v>299</v>
      </c>
      <c r="G192" s="130">
        <v>100</v>
      </c>
      <c r="H192" s="130">
        <v>1702999</v>
      </c>
      <c r="I192" s="130">
        <v>17029990</v>
      </c>
      <c r="K192" s="79" t="str">
        <f t="shared" si="2"/>
        <v>Спир</v>
      </c>
    </row>
    <row r="193" spans="1:11">
      <c r="A193" s="128">
        <v>5335096</v>
      </c>
      <c r="B193" s="128" t="s">
        <v>1318</v>
      </c>
      <c r="C193" s="129" t="s">
        <v>468</v>
      </c>
      <c r="D193" s="128" t="s">
        <v>469</v>
      </c>
      <c r="E193" s="128">
        <v>45285</v>
      </c>
      <c r="F193" s="128" t="s">
        <v>298</v>
      </c>
      <c r="G193" s="130">
        <v>500</v>
      </c>
      <c r="H193" s="130">
        <v>1806999</v>
      </c>
      <c r="I193" s="130">
        <v>90349950</v>
      </c>
      <c r="K193" s="79" t="str">
        <f t="shared" si="2"/>
        <v>Спир</v>
      </c>
    </row>
    <row r="194" spans="1:11">
      <c r="A194" s="128">
        <v>5335097</v>
      </c>
      <c r="B194" s="128" t="s">
        <v>1318</v>
      </c>
      <c r="C194" s="129" t="s">
        <v>442</v>
      </c>
      <c r="D194" s="128" t="s">
        <v>443</v>
      </c>
      <c r="E194" s="128">
        <v>45285</v>
      </c>
      <c r="F194" s="128" t="s">
        <v>298</v>
      </c>
      <c r="G194" s="130">
        <v>100</v>
      </c>
      <c r="H194" s="130">
        <v>1805999</v>
      </c>
      <c r="I194" s="130">
        <v>18059990</v>
      </c>
      <c r="K194" s="79" t="str">
        <f t="shared" si="2"/>
        <v>Спир</v>
      </c>
    </row>
    <row r="195" spans="1:11">
      <c r="A195" s="128">
        <v>5335098</v>
      </c>
      <c r="B195" s="128" t="s">
        <v>1318</v>
      </c>
      <c r="C195" s="129" t="s">
        <v>350</v>
      </c>
      <c r="D195" s="128" t="s">
        <v>351</v>
      </c>
      <c r="E195" s="128">
        <v>45285</v>
      </c>
      <c r="F195" s="128" t="s">
        <v>298</v>
      </c>
      <c r="G195" s="130">
        <v>1550</v>
      </c>
      <c r="H195" s="130">
        <v>1803000</v>
      </c>
      <c r="I195" s="130">
        <v>279465000</v>
      </c>
      <c r="K195" s="79" t="str">
        <f t="shared" si="2"/>
        <v>Спир</v>
      </c>
    </row>
    <row r="196" spans="1:11">
      <c r="A196" s="128">
        <v>5335099</v>
      </c>
      <c r="B196" s="128" t="s">
        <v>1318</v>
      </c>
      <c r="C196" s="129" t="s">
        <v>589</v>
      </c>
      <c r="D196" s="128" t="s">
        <v>590</v>
      </c>
      <c r="E196" s="128">
        <v>45285</v>
      </c>
      <c r="F196" s="128" t="s">
        <v>298</v>
      </c>
      <c r="G196" s="130">
        <v>1200</v>
      </c>
      <c r="H196" s="130">
        <v>1802999</v>
      </c>
      <c r="I196" s="130">
        <v>216359880</v>
      </c>
      <c r="K196" s="79" t="str">
        <f t="shared" si="2"/>
        <v>Спир</v>
      </c>
    </row>
    <row r="197" spans="1:11">
      <c r="A197" s="128">
        <v>5335100</v>
      </c>
      <c r="B197" s="128" t="s">
        <v>1318</v>
      </c>
      <c r="C197" s="129" t="s">
        <v>438</v>
      </c>
      <c r="D197" s="128" t="s">
        <v>439</v>
      </c>
      <c r="E197" s="128">
        <v>45285</v>
      </c>
      <c r="F197" s="128" t="s">
        <v>298</v>
      </c>
      <c r="G197" s="130">
        <v>100</v>
      </c>
      <c r="H197" s="130">
        <v>1802999</v>
      </c>
      <c r="I197" s="130">
        <v>18029990</v>
      </c>
      <c r="K197" s="79" t="str">
        <f t="shared" ref="K197:K260" si="3">LEFT(F197,4)</f>
        <v>Спир</v>
      </c>
    </row>
    <row r="198" spans="1:11">
      <c r="A198" s="128">
        <v>5335101</v>
      </c>
      <c r="B198" s="128" t="s">
        <v>1318</v>
      </c>
      <c r="C198" s="129" t="s">
        <v>502</v>
      </c>
      <c r="D198" s="128" t="s">
        <v>503</v>
      </c>
      <c r="E198" s="128">
        <v>45285</v>
      </c>
      <c r="F198" s="128" t="s">
        <v>298</v>
      </c>
      <c r="G198" s="130">
        <v>1550</v>
      </c>
      <c r="H198" s="130">
        <v>1801788</v>
      </c>
      <c r="I198" s="130">
        <v>279277140</v>
      </c>
      <c r="K198" s="79" t="str">
        <f t="shared" si="3"/>
        <v>Спир</v>
      </c>
    </row>
    <row r="199" spans="1:11">
      <c r="A199" s="128">
        <v>5335557</v>
      </c>
      <c r="B199" s="128" t="s">
        <v>1318</v>
      </c>
      <c r="C199" s="129" t="s">
        <v>604</v>
      </c>
      <c r="D199" s="128" t="s">
        <v>605</v>
      </c>
      <c r="E199" s="128">
        <v>18521</v>
      </c>
      <c r="F199" s="128" t="s">
        <v>134</v>
      </c>
      <c r="G199" s="130">
        <v>100</v>
      </c>
      <c r="H199" s="130">
        <v>5305000</v>
      </c>
      <c r="I199" s="130">
        <v>5305000</v>
      </c>
      <c r="K199" s="79" t="str">
        <f t="shared" si="3"/>
        <v>Бард</v>
      </c>
    </row>
    <row r="200" spans="1:11">
      <c r="A200" s="128">
        <v>5335558</v>
      </c>
      <c r="B200" s="128" t="s">
        <v>1318</v>
      </c>
      <c r="C200" s="129" t="s">
        <v>1279</v>
      </c>
      <c r="D200" s="128" t="s">
        <v>1280</v>
      </c>
      <c r="E200" s="128">
        <v>18521</v>
      </c>
      <c r="F200" s="128" t="s">
        <v>134</v>
      </c>
      <c r="G200" s="130">
        <v>100</v>
      </c>
      <c r="H200" s="130">
        <v>5301999</v>
      </c>
      <c r="I200" s="130">
        <v>5301999</v>
      </c>
      <c r="K200" s="79" t="str">
        <f t="shared" si="3"/>
        <v>Бард</v>
      </c>
    </row>
    <row r="201" spans="1:11">
      <c r="A201" s="128">
        <v>5335559</v>
      </c>
      <c r="B201" s="128" t="s">
        <v>1318</v>
      </c>
      <c r="C201" s="129" t="s">
        <v>132</v>
      </c>
      <c r="D201" s="128" t="s">
        <v>133</v>
      </c>
      <c r="E201" s="128">
        <v>18521</v>
      </c>
      <c r="F201" s="128" t="s">
        <v>134</v>
      </c>
      <c r="G201" s="130">
        <v>200</v>
      </c>
      <c r="H201" s="130">
        <v>5278525</v>
      </c>
      <c r="I201" s="130">
        <v>10557050</v>
      </c>
      <c r="K201" s="79" t="str">
        <f t="shared" si="3"/>
        <v>Бард</v>
      </c>
    </row>
    <row r="202" spans="1:11">
      <c r="A202" s="128">
        <v>5335560</v>
      </c>
      <c r="B202" s="128" t="s">
        <v>1318</v>
      </c>
      <c r="C202" s="129" t="s">
        <v>135</v>
      </c>
      <c r="D202" s="128" t="s">
        <v>136</v>
      </c>
      <c r="E202" s="128">
        <v>18521</v>
      </c>
      <c r="F202" s="128" t="s">
        <v>134</v>
      </c>
      <c r="G202" s="130">
        <v>100</v>
      </c>
      <c r="H202" s="130">
        <v>5278500</v>
      </c>
      <c r="I202" s="130">
        <v>5278500</v>
      </c>
      <c r="K202" s="79" t="str">
        <f t="shared" si="3"/>
        <v>Бард</v>
      </c>
    </row>
    <row r="203" spans="1:11" ht="30">
      <c r="A203" s="128">
        <v>5336456</v>
      </c>
      <c r="B203" s="128" t="s">
        <v>1254</v>
      </c>
      <c r="C203" s="129" t="s">
        <v>466</v>
      </c>
      <c r="D203" s="128" t="s">
        <v>467</v>
      </c>
      <c r="E203" s="128">
        <v>45433</v>
      </c>
      <c r="F203" s="128" t="s">
        <v>299</v>
      </c>
      <c r="G203" s="130">
        <v>150</v>
      </c>
      <c r="H203" s="130">
        <v>1731001</v>
      </c>
      <c r="I203" s="130">
        <v>25965015</v>
      </c>
      <c r="K203" s="79" t="str">
        <f t="shared" si="3"/>
        <v>Спир</v>
      </c>
    </row>
    <row r="204" spans="1:11" ht="30">
      <c r="A204" s="128">
        <v>5336464</v>
      </c>
      <c r="B204" s="128" t="s">
        <v>1254</v>
      </c>
      <c r="C204" s="129" t="s">
        <v>436</v>
      </c>
      <c r="D204" s="128" t="s">
        <v>437</v>
      </c>
      <c r="E204" s="128">
        <v>45285</v>
      </c>
      <c r="F204" s="128" t="s">
        <v>298</v>
      </c>
      <c r="G204" s="130">
        <v>3000</v>
      </c>
      <c r="H204" s="130">
        <v>1808000</v>
      </c>
      <c r="I204" s="130">
        <v>542400000</v>
      </c>
      <c r="K204" s="79" t="str">
        <f t="shared" si="3"/>
        <v>Спир</v>
      </c>
    </row>
    <row r="205" spans="1:11">
      <c r="A205" s="128">
        <v>5336465</v>
      </c>
      <c r="B205" s="128" t="s">
        <v>1254</v>
      </c>
      <c r="C205" s="129" t="s">
        <v>442</v>
      </c>
      <c r="D205" s="128" t="s">
        <v>443</v>
      </c>
      <c r="E205" s="128">
        <v>45285</v>
      </c>
      <c r="F205" s="128" t="s">
        <v>298</v>
      </c>
      <c r="G205" s="130">
        <v>100</v>
      </c>
      <c r="H205" s="130">
        <v>1805999</v>
      </c>
      <c r="I205" s="130">
        <v>18059990</v>
      </c>
      <c r="K205" s="79" t="str">
        <f t="shared" si="3"/>
        <v>Спир</v>
      </c>
    </row>
    <row r="206" spans="1:11">
      <c r="A206" s="128">
        <v>5336466</v>
      </c>
      <c r="B206" s="128" t="s">
        <v>1254</v>
      </c>
      <c r="C206" s="129" t="s">
        <v>531</v>
      </c>
      <c r="D206" s="128" t="s">
        <v>532</v>
      </c>
      <c r="E206" s="128">
        <v>45285</v>
      </c>
      <c r="F206" s="128" t="s">
        <v>298</v>
      </c>
      <c r="G206" s="130">
        <v>1400</v>
      </c>
      <c r="H206" s="130">
        <v>1805111</v>
      </c>
      <c r="I206" s="130">
        <v>252715540</v>
      </c>
      <c r="K206" s="79" t="str">
        <f t="shared" si="3"/>
        <v>Спир</v>
      </c>
    </row>
    <row r="207" spans="1:11">
      <c r="A207" s="128">
        <v>5336467</v>
      </c>
      <c r="B207" s="128" t="s">
        <v>1254</v>
      </c>
      <c r="C207" s="129" t="s">
        <v>492</v>
      </c>
      <c r="D207" s="128" t="s">
        <v>493</v>
      </c>
      <c r="E207" s="128">
        <v>45285</v>
      </c>
      <c r="F207" s="128" t="s">
        <v>298</v>
      </c>
      <c r="G207" s="130">
        <v>200</v>
      </c>
      <c r="H207" s="130">
        <v>1800777</v>
      </c>
      <c r="I207" s="130">
        <v>36015540</v>
      </c>
      <c r="K207" s="79" t="str">
        <f t="shared" si="3"/>
        <v>Спир</v>
      </c>
    </row>
    <row r="208" spans="1:11">
      <c r="A208" s="128">
        <v>5336468</v>
      </c>
      <c r="B208" s="128" t="s">
        <v>1254</v>
      </c>
      <c r="C208" s="129" t="s">
        <v>1316</v>
      </c>
      <c r="D208" s="128" t="s">
        <v>1317</v>
      </c>
      <c r="E208" s="128">
        <v>45285</v>
      </c>
      <c r="F208" s="128" t="s">
        <v>298</v>
      </c>
      <c r="G208" s="130">
        <v>100</v>
      </c>
      <c r="H208" s="130">
        <v>1800777</v>
      </c>
      <c r="I208" s="130">
        <v>18007770</v>
      </c>
      <c r="K208" s="79" t="str">
        <f t="shared" si="3"/>
        <v>Спир</v>
      </c>
    </row>
    <row r="209" spans="1:11">
      <c r="A209" s="128">
        <v>5336469</v>
      </c>
      <c r="B209" s="128" t="s">
        <v>1254</v>
      </c>
      <c r="C209" s="129" t="s">
        <v>317</v>
      </c>
      <c r="D209" s="128" t="s">
        <v>318</v>
      </c>
      <c r="E209" s="128">
        <v>45285</v>
      </c>
      <c r="F209" s="128" t="s">
        <v>298</v>
      </c>
      <c r="G209" s="130">
        <v>20</v>
      </c>
      <c r="H209" s="130">
        <v>1800777</v>
      </c>
      <c r="I209" s="130">
        <v>3601554</v>
      </c>
      <c r="K209" s="79" t="str">
        <f t="shared" si="3"/>
        <v>Спир</v>
      </c>
    </row>
    <row r="210" spans="1:11">
      <c r="A210" s="128">
        <v>5336470</v>
      </c>
      <c r="B210" s="128" t="s">
        <v>1254</v>
      </c>
      <c r="C210" s="129" t="s">
        <v>458</v>
      </c>
      <c r="D210" s="128" t="s">
        <v>459</v>
      </c>
      <c r="E210" s="128">
        <v>45285</v>
      </c>
      <c r="F210" s="128" t="s">
        <v>298</v>
      </c>
      <c r="G210" s="130">
        <v>150</v>
      </c>
      <c r="H210" s="130">
        <v>1798777</v>
      </c>
      <c r="I210" s="130">
        <v>26981655</v>
      </c>
      <c r="K210" s="79" t="str">
        <f t="shared" si="3"/>
        <v>Спир</v>
      </c>
    </row>
    <row r="211" spans="1:11">
      <c r="A211" s="128">
        <v>5336471</v>
      </c>
      <c r="B211" s="128" t="s">
        <v>1254</v>
      </c>
      <c r="C211" s="129" t="s">
        <v>589</v>
      </c>
      <c r="D211" s="128" t="s">
        <v>590</v>
      </c>
      <c r="E211" s="128">
        <v>45285</v>
      </c>
      <c r="F211" s="128" t="s">
        <v>298</v>
      </c>
      <c r="G211" s="130">
        <v>30</v>
      </c>
      <c r="H211" s="130">
        <v>1798000</v>
      </c>
      <c r="I211" s="130">
        <v>5394000</v>
      </c>
      <c r="K211" s="79" t="str">
        <f t="shared" si="3"/>
        <v>Спир</v>
      </c>
    </row>
    <row r="212" spans="1:11">
      <c r="A212" s="128">
        <v>5336882</v>
      </c>
      <c r="B212" s="128" t="s">
        <v>1254</v>
      </c>
      <c r="C212" s="129" t="s">
        <v>205</v>
      </c>
      <c r="D212" s="128" t="s">
        <v>206</v>
      </c>
      <c r="E212" s="128">
        <v>18521</v>
      </c>
      <c r="F212" s="128" t="s">
        <v>134</v>
      </c>
      <c r="G212" s="130">
        <v>100</v>
      </c>
      <c r="H212" s="130">
        <v>5350999</v>
      </c>
      <c r="I212" s="130">
        <v>5350999</v>
      </c>
      <c r="K212" s="79" t="str">
        <f t="shared" si="3"/>
        <v>Бард</v>
      </c>
    </row>
    <row r="213" spans="1:11">
      <c r="A213" s="128">
        <v>5336883</v>
      </c>
      <c r="B213" s="128" t="s">
        <v>1254</v>
      </c>
      <c r="C213" s="129" t="s">
        <v>135</v>
      </c>
      <c r="D213" s="128" t="s">
        <v>136</v>
      </c>
      <c r="E213" s="128">
        <v>18521</v>
      </c>
      <c r="F213" s="128" t="s">
        <v>134</v>
      </c>
      <c r="G213" s="130">
        <v>400</v>
      </c>
      <c r="H213" s="130">
        <v>5278500</v>
      </c>
      <c r="I213" s="130">
        <v>21114000</v>
      </c>
      <c r="K213" s="79" t="str">
        <f t="shared" si="3"/>
        <v>Бард</v>
      </c>
    </row>
    <row r="214" spans="1:11">
      <c r="A214" s="128">
        <v>5337292</v>
      </c>
      <c r="B214" s="128" t="s">
        <v>1254</v>
      </c>
      <c r="C214" s="129" t="s">
        <v>616</v>
      </c>
      <c r="D214" s="128" t="s">
        <v>617</v>
      </c>
      <c r="E214" s="128">
        <v>45433</v>
      </c>
      <c r="F214" s="128" t="s">
        <v>299</v>
      </c>
      <c r="G214" s="130">
        <v>400</v>
      </c>
      <c r="H214" s="130">
        <v>1723000</v>
      </c>
      <c r="I214" s="130">
        <v>68920000</v>
      </c>
      <c r="K214" s="79" t="str">
        <f t="shared" si="3"/>
        <v>Спир</v>
      </c>
    </row>
    <row r="215" spans="1:11">
      <c r="A215" s="128">
        <v>5337966</v>
      </c>
      <c r="B215" s="128" t="s">
        <v>918</v>
      </c>
      <c r="C215" s="129" t="s">
        <v>1314</v>
      </c>
      <c r="D215" s="128" t="s">
        <v>1315</v>
      </c>
      <c r="E215" s="128">
        <v>45433</v>
      </c>
      <c r="F215" s="128" t="s">
        <v>299</v>
      </c>
      <c r="G215" s="130">
        <v>150</v>
      </c>
      <c r="H215" s="130">
        <v>1702000</v>
      </c>
      <c r="I215" s="130">
        <v>25530000</v>
      </c>
      <c r="K215" s="79" t="str">
        <f t="shared" si="3"/>
        <v>Спир</v>
      </c>
    </row>
    <row r="216" spans="1:11">
      <c r="A216" s="128">
        <v>5337978</v>
      </c>
      <c r="B216" s="128" t="s">
        <v>918</v>
      </c>
      <c r="C216" s="129" t="s">
        <v>348</v>
      </c>
      <c r="D216" s="128" t="s">
        <v>349</v>
      </c>
      <c r="E216" s="128">
        <v>45285</v>
      </c>
      <c r="F216" s="128" t="s">
        <v>298</v>
      </c>
      <c r="G216" s="130">
        <v>3550</v>
      </c>
      <c r="H216" s="130">
        <v>1803125</v>
      </c>
      <c r="I216" s="130">
        <v>640109375</v>
      </c>
      <c r="K216" s="79" t="str">
        <f t="shared" si="3"/>
        <v>Спир</v>
      </c>
    </row>
    <row r="217" spans="1:11">
      <c r="A217" s="128">
        <v>5337979</v>
      </c>
      <c r="B217" s="128" t="s">
        <v>918</v>
      </c>
      <c r="C217" s="129" t="s">
        <v>589</v>
      </c>
      <c r="D217" s="128" t="s">
        <v>590</v>
      </c>
      <c r="E217" s="128">
        <v>45285</v>
      </c>
      <c r="F217" s="128" t="s">
        <v>298</v>
      </c>
      <c r="G217" s="130">
        <v>630</v>
      </c>
      <c r="H217" s="130">
        <v>1801999</v>
      </c>
      <c r="I217" s="130">
        <v>113525937</v>
      </c>
      <c r="K217" s="79" t="str">
        <f t="shared" si="3"/>
        <v>Спир</v>
      </c>
    </row>
    <row r="218" spans="1:11">
      <c r="A218" s="128">
        <v>5337980</v>
      </c>
      <c r="B218" s="128" t="s">
        <v>918</v>
      </c>
      <c r="C218" s="129" t="s">
        <v>300</v>
      </c>
      <c r="D218" s="128" t="s">
        <v>301</v>
      </c>
      <c r="E218" s="128">
        <v>45285</v>
      </c>
      <c r="F218" s="128" t="s">
        <v>298</v>
      </c>
      <c r="G218" s="130">
        <v>820</v>
      </c>
      <c r="H218" s="130">
        <v>1798788</v>
      </c>
      <c r="I218" s="130">
        <v>147500616</v>
      </c>
      <c r="K218" s="79" t="str">
        <f t="shared" si="3"/>
        <v>Спир</v>
      </c>
    </row>
    <row r="219" spans="1:11">
      <c r="A219" s="128">
        <v>5338428</v>
      </c>
      <c r="B219" s="128" t="s">
        <v>918</v>
      </c>
      <c r="C219" s="129" t="s">
        <v>135</v>
      </c>
      <c r="D219" s="128" t="s">
        <v>136</v>
      </c>
      <c r="E219" s="128">
        <v>18521</v>
      </c>
      <c r="F219" s="128" t="s">
        <v>134</v>
      </c>
      <c r="G219" s="130">
        <v>500</v>
      </c>
      <c r="H219" s="130">
        <v>5278500</v>
      </c>
      <c r="I219" s="130">
        <v>26392500</v>
      </c>
      <c r="K219" s="79" t="str">
        <f t="shared" si="3"/>
        <v>Бард</v>
      </c>
    </row>
    <row r="220" spans="1:11">
      <c r="A220" s="128">
        <v>5339482</v>
      </c>
      <c r="B220" s="128" t="s">
        <v>1311</v>
      </c>
      <c r="C220" s="129" t="s">
        <v>540</v>
      </c>
      <c r="D220" s="128" t="s">
        <v>541</v>
      </c>
      <c r="E220" s="128">
        <v>45433</v>
      </c>
      <c r="F220" s="128" t="s">
        <v>299</v>
      </c>
      <c r="G220" s="130">
        <v>30</v>
      </c>
      <c r="H220" s="130">
        <v>1703788</v>
      </c>
      <c r="I220" s="130">
        <v>5111364</v>
      </c>
      <c r="K220" s="79" t="str">
        <f t="shared" si="3"/>
        <v>Спир</v>
      </c>
    </row>
    <row r="221" spans="1:11">
      <c r="A221" s="128">
        <v>5339483</v>
      </c>
      <c r="B221" s="128" t="s">
        <v>1311</v>
      </c>
      <c r="C221" s="129" t="s">
        <v>1314</v>
      </c>
      <c r="D221" s="128" t="s">
        <v>1315</v>
      </c>
      <c r="E221" s="128">
        <v>45433</v>
      </c>
      <c r="F221" s="128" t="s">
        <v>299</v>
      </c>
      <c r="G221" s="130">
        <v>50</v>
      </c>
      <c r="H221" s="130">
        <v>1702000</v>
      </c>
      <c r="I221" s="130">
        <v>8510000</v>
      </c>
      <c r="K221" s="79" t="str">
        <f t="shared" si="3"/>
        <v>Спир</v>
      </c>
    </row>
    <row r="222" spans="1:11">
      <c r="A222" s="128">
        <v>5339490</v>
      </c>
      <c r="B222" s="128" t="s">
        <v>1311</v>
      </c>
      <c r="C222" s="129" t="s">
        <v>300</v>
      </c>
      <c r="D222" s="128" t="s">
        <v>301</v>
      </c>
      <c r="E222" s="128">
        <v>45285</v>
      </c>
      <c r="F222" s="128" t="s">
        <v>298</v>
      </c>
      <c r="G222" s="130">
        <v>380</v>
      </c>
      <c r="H222" s="130">
        <v>1807788</v>
      </c>
      <c r="I222" s="130">
        <v>68695944</v>
      </c>
      <c r="K222" s="79" t="str">
        <f t="shared" si="3"/>
        <v>Спир</v>
      </c>
    </row>
    <row r="223" spans="1:11">
      <c r="A223" s="128">
        <v>5339491</v>
      </c>
      <c r="B223" s="128" t="s">
        <v>1311</v>
      </c>
      <c r="C223" s="129" t="s">
        <v>1312</v>
      </c>
      <c r="D223" s="128" t="s">
        <v>1313</v>
      </c>
      <c r="E223" s="128">
        <v>45285</v>
      </c>
      <c r="F223" s="128" t="s">
        <v>298</v>
      </c>
      <c r="G223" s="130">
        <v>500</v>
      </c>
      <c r="H223" s="130">
        <v>1807100</v>
      </c>
      <c r="I223" s="130">
        <v>90355000</v>
      </c>
      <c r="K223" s="79" t="str">
        <f t="shared" si="3"/>
        <v>Спир</v>
      </c>
    </row>
    <row r="224" spans="1:11">
      <c r="A224" s="128">
        <v>5339492</v>
      </c>
      <c r="B224" s="128" t="s">
        <v>1311</v>
      </c>
      <c r="C224" s="129" t="s">
        <v>1274</v>
      </c>
      <c r="D224" s="128" t="s">
        <v>1275</v>
      </c>
      <c r="E224" s="128">
        <v>45285</v>
      </c>
      <c r="F224" s="128" t="s">
        <v>298</v>
      </c>
      <c r="G224" s="130">
        <v>100</v>
      </c>
      <c r="H224" s="130">
        <v>1807000</v>
      </c>
      <c r="I224" s="130">
        <v>18070000</v>
      </c>
      <c r="K224" s="79" t="str">
        <f t="shared" si="3"/>
        <v>Спир</v>
      </c>
    </row>
    <row r="225" spans="1:11">
      <c r="A225" s="128">
        <v>5339493</v>
      </c>
      <c r="B225" s="128" t="s">
        <v>1311</v>
      </c>
      <c r="C225" s="129" t="s">
        <v>350</v>
      </c>
      <c r="D225" s="128" t="s">
        <v>351</v>
      </c>
      <c r="E225" s="128">
        <v>45285</v>
      </c>
      <c r="F225" s="128" t="s">
        <v>298</v>
      </c>
      <c r="G225" s="130">
        <v>1550</v>
      </c>
      <c r="H225" s="130">
        <v>1806788</v>
      </c>
      <c r="I225" s="130">
        <v>280052140</v>
      </c>
      <c r="K225" s="79" t="str">
        <f t="shared" si="3"/>
        <v>Спир</v>
      </c>
    </row>
    <row r="226" spans="1:11">
      <c r="A226" s="128">
        <v>5339494</v>
      </c>
      <c r="B226" s="128" t="s">
        <v>1311</v>
      </c>
      <c r="C226" s="129" t="s">
        <v>350</v>
      </c>
      <c r="D226" s="128" t="s">
        <v>351</v>
      </c>
      <c r="E226" s="128">
        <v>45285</v>
      </c>
      <c r="F226" s="128" t="s">
        <v>298</v>
      </c>
      <c r="G226" s="130">
        <v>1550</v>
      </c>
      <c r="H226" s="130">
        <v>1804799</v>
      </c>
      <c r="I226" s="130">
        <v>279743845</v>
      </c>
      <c r="K226" s="79" t="str">
        <f t="shared" si="3"/>
        <v>Спир</v>
      </c>
    </row>
    <row r="227" spans="1:11">
      <c r="A227" s="128">
        <v>5339495</v>
      </c>
      <c r="B227" s="128" t="s">
        <v>1311</v>
      </c>
      <c r="C227" s="129" t="s">
        <v>315</v>
      </c>
      <c r="D227" s="128" t="s">
        <v>316</v>
      </c>
      <c r="E227" s="128">
        <v>45285</v>
      </c>
      <c r="F227" s="128" t="s">
        <v>298</v>
      </c>
      <c r="G227" s="130">
        <v>920</v>
      </c>
      <c r="H227" s="130">
        <v>1804000</v>
      </c>
      <c r="I227" s="130">
        <v>165968000</v>
      </c>
      <c r="K227" s="79" t="str">
        <f t="shared" si="3"/>
        <v>Спир</v>
      </c>
    </row>
    <row r="228" spans="1:11" ht="30">
      <c r="A228" s="128">
        <v>5339966</v>
      </c>
      <c r="B228" s="128" t="s">
        <v>1311</v>
      </c>
      <c r="C228" s="129" t="s">
        <v>226</v>
      </c>
      <c r="D228" s="128" t="s">
        <v>227</v>
      </c>
      <c r="E228" s="128">
        <v>18521</v>
      </c>
      <c r="F228" s="128" t="s">
        <v>134</v>
      </c>
      <c r="G228" s="130">
        <v>100</v>
      </c>
      <c r="H228" s="130">
        <v>5278800</v>
      </c>
      <c r="I228" s="130">
        <v>5278800</v>
      </c>
      <c r="K228" s="79" t="str">
        <f t="shared" si="3"/>
        <v>Бард</v>
      </c>
    </row>
    <row r="229" spans="1:11" ht="30">
      <c r="A229" s="128">
        <v>5339967</v>
      </c>
      <c r="B229" s="128" t="s">
        <v>1311</v>
      </c>
      <c r="C229" s="129" t="s">
        <v>584</v>
      </c>
      <c r="D229" s="128" t="s">
        <v>204</v>
      </c>
      <c r="E229" s="128">
        <v>18521</v>
      </c>
      <c r="F229" s="128" t="s">
        <v>134</v>
      </c>
      <c r="G229" s="130">
        <v>100</v>
      </c>
      <c r="H229" s="130">
        <v>5278559</v>
      </c>
      <c r="I229" s="130">
        <v>5278559</v>
      </c>
      <c r="K229" s="79" t="str">
        <f t="shared" si="3"/>
        <v>Бард</v>
      </c>
    </row>
    <row r="230" spans="1:11">
      <c r="A230" s="128">
        <v>5339968</v>
      </c>
      <c r="B230" s="128" t="s">
        <v>1311</v>
      </c>
      <c r="C230" s="129" t="s">
        <v>135</v>
      </c>
      <c r="D230" s="128" t="s">
        <v>136</v>
      </c>
      <c r="E230" s="128">
        <v>18521</v>
      </c>
      <c r="F230" s="128" t="s">
        <v>134</v>
      </c>
      <c r="G230" s="130">
        <v>400</v>
      </c>
      <c r="H230" s="130">
        <v>5278500</v>
      </c>
      <c r="I230" s="130">
        <v>21114000</v>
      </c>
      <c r="K230" s="79" t="str">
        <f t="shared" si="3"/>
        <v>Бард</v>
      </c>
    </row>
    <row r="231" spans="1:11">
      <c r="A231" s="128">
        <v>5340405</v>
      </c>
      <c r="B231" s="128" t="s">
        <v>1311</v>
      </c>
      <c r="C231" s="129" t="s">
        <v>305</v>
      </c>
      <c r="D231" s="128" t="s">
        <v>306</v>
      </c>
      <c r="E231" s="128">
        <v>45433</v>
      </c>
      <c r="F231" s="128" t="s">
        <v>299</v>
      </c>
      <c r="G231" s="130">
        <v>60</v>
      </c>
      <c r="H231" s="130">
        <v>1701777</v>
      </c>
      <c r="I231" s="130">
        <v>10210662</v>
      </c>
      <c r="K231" s="79" t="str">
        <f t="shared" si="3"/>
        <v>Спир</v>
      </c>
    </row>
    <row r="232" spans="1:11">
      <c r="A232" s="128">
        <v>5341158</v>
      </c>
      <c r="B232" s="128" t="s">
        <v>934</v>
      </c>
      <c r="C232" s="129" t="s">
        <v>602</v>
      </c>
      <c r="D232" s="128" t="s">
        <v>603</v>
      </c>
      <c r="E232" s="128">
        <v>45285</v>
      </c>
      <c r="F232" s="128" t="s">
        <v>298</v>
      </c>
      <c r="G232" s="130">
        <v>200</v>
      </c>
      <c r="H232" s="130">
        <v>1817000</v>
      </c>
      <c r="I232" s="130">
        <v>36340000</v>
      </c>
      <c r="K232" s="79" t="str">
        <f t="shared" si="3"/>
        <v>Спир</v>
      </c>
    </row>
    <row r="233" spans="1:11">
      <c r="A233" s="128">
        <v>5341159</v>
      </c>
      <c r="B233" s="128" t="s">
        <v>934</v>
      </c>
      <c r="C233" s="129" t="s">
        <v>1309</v>
      </c>
      <c r="D233" s="128" t="s">
        <v>1310</v>
      </c>
      <c r="E233" s="128">
        <v>45285</v>
      </c>
      <c r="F233" s="128" t="s">
        <v>298</v>
      </c>
      <c r="G233" s="130">
        <v>200</v>
      </c>
      <c r="H233" s="130">
        <v>1812188</v>
      </c>
      <c r="I233" s="130">
        <v>36243760</v>
      </c>
      <c r="K233" s="79" t="str">
        <f t="shared" si="3"/>
        <v>Спир</v>
      </c>
    </row>
    <row r="234" spans="1:11" ht="75">
      <c r="A234" s="128">
        <v>5341160</v>
      </c>
      <c r="B234" s="128" t="s">
        <v>934</v>
      </c>
      <c r="C234" s="129" t="s">
        <v>462</v>
      </c>
      <c r="D234" s="128" t="s">
        <v>463</v>
      </c>
      <c r="E234" s="128">
        <v>45285</v>
      </c>
      <c r="F234" s="128" t="s">
        <v>298</v>
      </c>
      <c r="G234" s="130">
        <v>50</v>
      </c>
      <c r="H234" s="130">
        <v>1812000</v>
      </c>
      <c r="I234" s="130">
        <v>9060000</v>
      </c>
      <c r="K234" s="79" t="str">
        <f t="shared" si="3"/>
        <v>Спир</v>
      </c>
    </row>
    <row r="235" spans="1:11">
      <c r="A235" s="128">
        <v>5341161</v>
      </c>
      <c r="B235" s="128" t="s">
        <v>934</v>
      </c>
      <c r="C235" s="129" t="s">
        <v>448</v>
      </c>
      <c r="D235" s="128" t="s">
        <v>449</v>
      </c>
      <c r="E235" s="128">
        <v>45285</v>
      </c>
      <c r="F235" s="128" t="s">
        <v>298</v>
      </c>
      <c r="G235" s="130">
        <v>500</v>
      </c>
      <c r="H235" s="130">
        <v>1811788</v>
      </c>
      <c r="I235" s="130">
        <v>90589400</v>
      </c>
      <c r="K235" s="79" t="str">
        <f t="shared" si="3"/>
        <v>Спир</v>
      </c>
    </row>
    <row r="236" spans="1:11" ht="30">
      <c r="A236" s="128">
        <v>5341162</v>
      </c>
      <c r="B236" s="128" t="s">
        <v>934</v>
      </c>
      <c r="C236" s="129" t="s">
        <v>309</v>
      </c>
      <c r="D236" s="128" t="s">
        <v>310</v>
      </c>
      <c r="E236" s="128">
        <v>45285</v>
      </c>
      <c r="F236" s="128" t="s">
        <v>298</v>
      </c>
      <c r="G236" s="130">
        <v>3120</v>
      </c>
      <c r="H236" s="130">
        <v>1811787</v>
      </c>
      <c r="I236" s="130">
        <v>565277544</v>
      </c>
      <c r="K236" s="79" t="str">
        <f t="shared" si="3"/>
        <v>Спир</v>
      </c>
    </row>
    <row r="237" spans="1:11">
      <c r="A237" s="128">
        <v>5341163</v>
      </c>
      <c r="B237" s="128" t="s">
        <v>934</v>
      </c>
      <c r="C237" s="129" t="s">
        <v>438</v>
      </c>
      <c r="D237" s="128" t="s">
        <v>439</v>
      </c>
      <c r="E237" s="128">
        <v>45285</v>
      </c>
      <c r="F237" s="128" t="s">
        <v>298</v>
      </c>
      <c r="G237" s="130">
        <v>100</v>
      </c>
      <c r="H237" s="130">
        <v>1811786</v>
      </c>
      <c r="I237" s="130">
        <v>18117860</v>
      </c>
      <c r="K237" s="79" t="str">
        <f t="shared" si="3"/>
        <v>Спир</v>
      </c>
    </row>
    <row r="238" spans="1:11" ht="45">
      <c r="A238" s="128">
        <v>5341164</v>
      </c>
      <c r="B238" s="128" t="s">
        <v>934</v>
      </c>
      <c r="C238" s="129" t="s">
        <v>514</v>
      </c>
      <c r="D238" s="128" t="s">
        <v>515</v>
      </c>
      <c r="E238" s="128">
        <v>45285</v>
      </c>
      <c r="F238" s="128" t="s">
        <v>298</v>
      </c>
      <c r="G238" s="130">
        <v>300</v>
      </c>
      <c r="H238" s="130">
        <v>1808999</v>
      </c>
      <c r="I238" s="130">
        <v>54269970</v>
      </c>
      <c r="K238" s="79" t="str">
        <f t="shared" si="3"/>
        <v>Спир</v>
      </c>
    </row>
    <row r="239" spans="1:11">
      <c r="A239" s="128">
        <v>5341165</v>
      </c>
      <c r="B239" s="128" t="s">
        <v>934</v>
      </c>
      <c r="C239" s="129" t="s">
        <v>1307</v>
      </c>
      <c r="D239" s="128" t="s">
        <v>1308</v>
      </c>
      <c r="E239" s="128">
        <v>45285</v>
      </c>
      <c r="F239" s="128" t="s">
        <v>298</v>
      </c>
      <c r="G239" s="130">
        <v>100</v>
      </c>
      <c r="H239" s="130">
        <v>1808550</v>
      </c>
      <c r="I239" s="130">
        <v>18085500</v>
      </c>
      <c r="K239" s="79" t="str">
        <f t="shared" si="3"/>
        <v>Спир</v>
      </c>
    </row>
    <row r="240" spans="1:11">
      <c r="A240" s="128">
        <v>5341166</v>
      </c>
      <c r="B240" s="128" t="s">
        <v>934</v>
      </c>
      <c r="C240" s="129" t="s">
        <v>488</v>
      </c>
      <c r="D240" s="128" t="s">
        <v>489</v>
      </c>
      <c r="E240" s="128">
        <v>45285</v>
      </c>
      <c r="F240" s="128" t="s">
        <v>298</v>
      </c>
      <c r="G240" s="130">
        <v>300</v>
      </c>
      <c r="H240" s="130">
        <v>1801112</v>
      </c>
      <c r="I240" s="130">
        <v>54033360</v>
      </c>
      <c r="K240" s="79" t="str">
        <f t="shared" si="3"/>
        <v>Спир</v>
      </c>
    </row>
    <row r="241" spans="1:11">
      <c r="A241" s="128">
        <v>5341167</v>
      </c>
      <c r="B241" s="128" t="s">
        <v>934</v>
      </c>
      <c r="C241" s="129" t="s">
        <v>311</v>
      </c>
      <c r="D241" s="128" t="s">
        <v>312</v>
      </c>
      <c r="E241" s="128">
        <v>45285</v>
      </c>
      <c r="F241" s="128" t="s">
        <v>298</v>
      </c>
      <c r="G241" s="130">
        <v>130</v>
      </c>
      <c r="H241" s="130">
        <v>1800999.99</v>
      </c>
      <c r="I241" s="130">
        <v>23412999.870000001</v>
      </c>
      <c r="K241" s="79" t="str">
        <f t="shared" si="3"/>
        <v>Спир</v>
      </c>
    </row>
    <row r="242" spans="1:11">
      <c r="A242" s="128">
        <v>5341611</v>
      </c>
      <c r="B242" s="128" t="s">
        <v>934</v>
      </c>
      <c r="C242" s="129" t="s">
        <v>132</v>
      </c>
      <c r="D242" s="128" t="s">
        <v>133</v>
      </c>
      <c r="E242" s="128">
        <v>18521</v>
      </c>
      <c r="F242" s="128" t="s">
        <v>134</v>
      </c>
      <c r="G242" s="130">
        <v>200</v>
      </c>
      <c r="H242" s="130">
        <v>5278535</v>
      </c>
      <c r="I242" s="130">
        <v>10557070</v>
      </c>
      <c r="K242" s="79" t="str">
        <f t="shared" si="3"/>
        <v>Бард</v>
      </c>
    </row>
    <row r="243" spans="1:11">
      <c r="A243" s="128">
        <v>5341612</v>
      </c>
      <c r="B243" s="128" t="s">
        <v>934</v>
      </c>
      <c r="C243" s="129" t="s">
        <v>135</v>
      </c>
      <c r="D243" s="128" t="s">
        <v>136</v>
      </c>
      <c r="E243" s="128">
        <v>18521</v>
      </c>
      <c r="F243" s="128" t="s">
        <v>134</v>
      </c>
      <c r="G243" s="130">
        <v>400</v>
      </c>
      <c r="H243" s="130">
        <v>5278500</v>
      </c>
      <c r="I243" s="130">
        <v>21114000</v>
      </c>
      <c r="K243" s="79" t="str">
        <f t="shared" si="3"/>
        <v>Бард</v>
      </c>
    </row>
    <row r="244" spans="1:11">
      <c r="A244" s="128">
        <v>5342807</v>
      </c>
      <c r="B244" s="128" t="s">
        <v>1306</v>
      </c>
      <c r="C244" s="129" t="s">
        <v>321</v>
      </c>
      <c r="D244" s="128" t="s">
        <v>322</v>
      </c>
      <c r="E244" s="128">
        <v>45433</v>
      </c>
      <c r="F244" s="128" t="s">
        <v>299</v>
      </c>
      <c r="G244" s="130">
        <v>100</v>
      </c>
      <c r="H244" s="130">
        <v>1703788</v>
      </c>
      <c r="I244" s="130">
        <v>17037880</v>
      </c>
      <c r="K244" s="79" t="str">
        <f t="shared" si="3"/>
        <v>Спир</v>
      </c>
    </row>
    <row r="245" spans="1:11">
      <c r="A245" s="128">
        <v>5342808</v>
      </c>
      <c r="B245" s="128" t="s">
        <v>1306</v>
      </c>
      <c r="C245" s="129" t="s">
        <v>593</v>
      </c>
      <c r="D245" s="128" t="s">
        <v>304</v>
      </c>
      <c r="E245" s="128">
        <v>45433</v>
      </c>
      <c r="F245" s="128" t="s">
        <v>299</v>
      </c>
      <c r="G245" s="130">
        <v>30</v>
      </c>
      <c r="H245" s="130">
        <v>1701000</v>
      </c>
      <c r="I245" s="130">
        <v>5103000</v>
      </c>
      <c r="K245" s="79" t="str">
        <f t="shared" si="3"/>
        <v>Спир</v>
      </c>
    </row>
    <row r="246" spans="1:11">
      <c r="A246" s="128">
        <v>5342815</v>
      </c>
      <c r="B246" s="128" t="s">
        <v>1306</v>
      </c>
      <c r="C246" s="129" t="s">
        <v>510</v>
      </c>
      <c r="D246" s="128" t="s">
        <v>511</v>
      </c>
      <c r="E246" s="128">
        <v>45284</v>
      </c>
      <c r="F246" s="128" t="s">
        <v>295</v>
      </c>
      <c r="G246" s="130">
        <v>30</v>
      </c>
      <c r="H246" s="130">
        <v>1825000</v>
      </c>
      <c r="I246" s="130">
        <v>5475000</v>
      </c>
      <c r="K246" s="79" t="str">
        <f t="shared" si="3"/>
        <v>Спир</v>
      </c>
    </row>
    <row r="247" spans="1:11">
      <c r="A247" s="128">
        <v>5342816</v>
      </c>
      <c r="B247" s="128" t="s">
        <v>1306</v>
      </c>
      <c r="C247" s="129" t="s">
        <v>311</v>
      </c>
      <c r="D247" s="128" t="s">
        <v>312</v>
      </c>
      <c r="E247" s="128">
        <v>45284</v>
      </c>
      <c r="F247" s="128" t="s">
        <v>295</v>
      </c>
      <c r="G247" s="130">
        <v>1200</v>
      </c>
      <c r="H247" s="130">
        <v>1815099.99</v>
      </c>
      <c r="I247" s="130">
        <v>217811998.80000001</v>
      </c>
      <c r="K247" s="79" t="str">
        <f t="shared" si="3"/>
        <v>Спир</v>
      </c>
    </row>
    <row r="248" spans="1:11">
      <c r="A248" s="128">
        <v>5342817</v>
      </c>
      <c r="B248" s="128" t="s">
        <v>1306</v>
      </c>
      <c r="C248" s="129" t="s">
        <v>335</v>
      </c>
      <c r="D248" s="128" t="s">
        <v>336</v>
      </c>
      <c r="E248" s="128">
        <v>45284</v>
      </c>
      <c r="F248" s="128" t="s">
        <v>295</v>
      </c>
      <c r="G248" s="130">
        <v>1200</v>
      </c>
      <c r="H248" s="130">
        <v>1812778</v>
      </c>
      <c r="I248" s="130">
        <v>217533360</v>
      </c>
      <c r="K248" s="79" t="str">
        <f t="shared" si="3"/>
        <v>Спир</v>
      </c>
    </row>
    <row r="249" spans="1:11">
      <c r="A249" s="128">
        <v>5342818</v>
      </c>
      <c r="B249" s="128" t="s">
        <v>1306</v>
      </c>
      <c r="C249" s="129" t="s">
        <v>300</v>
      </c>
      <c r="D249" s="128" t="s">
        <v>301</v>
      </c>
      <c r="E249" s="128">
        <v>45284</v>
      </c>
      <c r="F249" s="128" t="s">
        <v>295</v>
      </c>
      <c r="G249" s="130">
        <v>1200</v>
      </c>
      <c r="H249" s="130">
        <v>1812777</v>
      </c>
      <c r="I249" s="130">
        <v>217533240</v>
      </c>
      <c r="K249" s="79" t="str">
        <f t="shared" si="3"/>
        <v>Спир</v>
      </c>
    </row>
    <row r="250" spans="1:11">
      <c r="A250" s="128">
        <v>5342819</v>
      </c>
      <c r="B250" s="128" t="s">
        <v>1306</v>
      </c>
      <c r="C250" s="129" t="s">
        <v>460</v>
      </c>
      <c r="D250" s="128" t="s">
        <v>461</v>
      </c>
      <c r="E250" s="128">
        <v>45284</v>
      </c>
      <c r="F250" s="128" t="s">
        <v>295</v>
      </c>
      <c r="G250" s="130">
        <v>1370</v>
      </c>
      <c r="H250" s="130">
        <v>1812000</v>
      </c>
      <c r="I250" s="130">
        <v>248244000</v>
      </c>
      <c r="K250" s="79" t="str">
        <f t="shared" si="3"/>
        <v>Спир</v>
      </c>
    </row>
    <row r="251" spans="1:11">
      <c r="A251" s="128">
        <v>5343241</v>
      </c>
      <c r="B251" s="128" t="s">
        <v>1306</v>
      </c>
      <c r="C251" s="129" t="s">
        <v>202</v>
      </c>
      <c r="D251" s="128" t="s">
        <v>203</v>
      </c>
      <c r="E251" s="128">
        <v>18521</v>
      </c>
      <c r="F251" s="128" t="s">
        <v>134</v>
      </c>
      <c r="G251" s="130">
        <v>100</v>
      </c>
      <c r="H251" s="130">
        <v>5305999</v>
      </c>
      <c r="I251" s="130">
        <v>5305999</v>
      </c>
      <c r="K251" s="79" t="str">
        <f t="shared" si="3"/>
        <v>Бард</v>
      </c>
    </row>
    <row r="252" spans="1:11">
      <c r="A252" s="128">
        <v>5343242</v>
      </c>
      <c r="B252" s="128" t="s">
        <v>1306</v>
      </c>
      <c r="C252" s="129" t="s">
        <v>205</v>
      </c>
      <c r="D252" s="128" t="s">
        <v>206</v>
      </c>
      <c r="E252" s="128">
        <v>18521</v>
      </c>
      <c r="F252" s="128" t="s">
        <v>134</v>
      </c>
      <c r="G252" s="130">
        <v>100</v>
      </c>
      <c r="H252" s="130">
        <v>5300999</v>
      </c>
      <c r="I252" s="130">
        <v>5300999</v>
      </c>
      <c r="K252" s="79" t="str">
        <f t="shared" si="3"/>
        <v>Бард</v>
      </c>
    </row>
    <row r="253" spans="1:11">
      <c r="A253" s="128">
        <v>5343243</v>
      </c>
      <c r="B253" s="128" t="s">
        <v>1306</v>
      </c>
      <c r="C253" s="129" t="s">
        <v>228</v>
      </c>
      <c r="D253" s="128" t="s">
        <v>229</v>
      </c>
      <c r="E253" s="128">
        <v>18521</v>
      </c>
      <c r="F253" s="128" t="s">
        <v>134</v>
      </c>
      <c r="G253" s="130">
        <v>100</v>
      </c>
      <c r="H253" s="130">
        <v>5300999</v>
      </c>
      <c r="I253" s="130">
        <v>5300999</v>
      </c>
      <c r="K253" s="79" t="str">
        <f t="shared" si="3"/>
        <v>Бард</v>
      </c>
    </row>
    <row r="254" spans="1:11">
      <c r="A254" s="128">
        <v>5344425</v>
      </c>
      <c r="B254" s="128" t="s">
        <v>1252</v>
      </c>
      <c r="C254" s="129" t="s">
        <v>315</v>
      </c>
      <c r="D254" s="128" t="s">
        <v>316</v>
      </c>
      <c r="E254" s="128">
        <v>45284</v>
      </c>
      <c r="F254" s="128" t="s">
        <v>295</v>
      </c>
      <c r="G254" s="130">
        <v>80</v>
      </c>
      <c r="H254" s="130">
        <v>1826000</v>
      </c>
      <c r="I254" s="130">
        <v>14608000</v>
      </c>
      <c r="K254" s="79" t="str">
        <f t="shared" si="3"/>
        <v>Спир</v>
      </c>
    </row>
    <row r="255" spans="1:11">
      <c r="A255" s="128">
        <v>5344426</v>
      </c>
      <c r="B255" s="128" t="s">
        <v>1252</v>
      </c>
      <c r="C255" s="129" t="s">
        <v>460</v>
      </c>
      <c r="D255" s="128" t="s">
        <v>461</v>
      </c>
      <c r="E255" s="128">
        <v>45284</v>
      </c>
      <c r="F255" s="128" t="s">
        <v>295</v>
      </c>
      <c r="G255" s="130">
        <v>230</v>
      </c>
      <c r="H255" s="130">
        <v>1820000</v>
      </c>
      <c r="I255" s="130">
        <v>41860000</v>
      </c>
      <c r="K255" s="79" t="str">
        <f t="shared" si="3"/>
        <v>Спир</v>
      </c>
    </row>
    <row r="256" spans="1:11" ht="30">
      <c r="A256" s="128">
        <v>5344427</v>
      </c>
      <c r="B256" s="128" t="s">
        <v>1252</v>
      </c>
      <c r="C256" s="129" t="s">
        <v>436</v>
      </c>
      <c r="D256" s="128" t="s">
        <v>437</v>
      </c>
      <c r="E256" s="128">
        <v>45284</v>
      </c>
      <c r="F256" s="128" t="s">
        <v>295</v>
      </c>
      <c r="G256" s="130">
        <v>3000</v>
      </c>
      <c r="H256" s="130">
        <v>1820000</v>
      </c>
      <c r="I256" s="130">
        <v>546000000</v>
      </c>
      <c r="K256" s="79" t="str">
        <f t="shared" si="3"/>
        <v>Спир</v>
      </c>
    </row>
    <row r="257" spans="1:11">
      <c r="A257" s="128">
        <v>5344428</v>
      </c>
      <c r="B257" s="128" t="s">
        <v>1252</v>
      </c>
      <c r="C257" s="129" t="s">
        <v>315</v>
      </c>
      <c r="D257" s="128" t="s">
        <v>316</v>
      </c>
      <c r="E257" s="128">
        <v>45284</v>
      </c>
      <c r="F257" s="128" t="s">
        <v>295</v>
      </c>
      <c r="G257" s="130">
        <v>200</v>
      </c>
      <c r="H257" s="130">
        <v>1820000</v>
      </c>
      <c r="I257" s="130">
        <v>36400000</v>
      </c>
      <c r="K257" s="79" t="str">
        <f t="shared" si="3"/>
        <v>Спир</v>
      </c>
    </row>
    <row r="258" spans="1:11">
      <c r="A258" s="128">
        <v>5344429</v>
      </c>
      <c r="B258" s="128" t="s">
        <v>1252</v>
      </c>
      <c r="C258" s="129" t="s">
        <v>319</v>
      </c>
      <c r="D258" s="128" t="s">
        <v>320</v>
      </c>
      <c r="E258" s="128">
        <v>45284</v>
      </c>
      <c r="F258" s="128" t="s">
        <v>295</v>
      </c>
      <c r="G258" s="130">
        <v>500</v>
      </c>
      <c r="H258" s="130">
        <v>1820000</v>
      </c>
      <c r="I258" s="130">
        <v>91000000</v>
      </c>
      <c r="K258" s="79" t="str">
        <f t="shared" si="3"/>
        <v>Спир</v>
      </c>
    </row>
    <row r="259" spans="1:11">
      <c r="A259" s="128">
        <v>5344430</v>
      </c>
      <c r="B259" s="128" t="s">
        <v>1252</v>
      </c>
      <c r="C259" s="129" t="s">
        <v>360</v>
      </c>
      <c r="D259" s="128" t="s">
        <v>361</v>
      </c>
      <c r="E259" s="128">
        <v>45284</v>
      </c>
      <c r="F259" s="128" t="s">
        <v>295</v>
      </c>
      <c r="G259" s="130">
        <v>200</v>
      </c>
      <c r="H259" s="130">
        <v>1818799</v>
      </c>
      <c r="I259" s="130">
        <v>36375980</v>
      </c>
      <c r="K259" s="79" t="str">
        <f t="shared" si="3"/>
        <v>Спир</v>
      </c>
    </row>
    <row r="260" spans="1:11" ht="60">
      <c r="A260" s="128">
        <v>5344431</v>
      </c>
      <c r="B260" s="128" t="s">
        <v>1252</v>
      </c>
      <c r="C260" s="129" t="s">
        <v>594</v>
      </c>
      <c r="D260" s="128" t="s">
        <v>595</v>
      </c>
      <c r="E260" s="128">
        <v>45284</v>
      </c>
      <c r="F260" s="128" t="s">
        <v>295</v>
      </c>
      <c r="G260" s="130">
        <v>30</v>
      </c>
      <c r="H260" s="130">
        <v>1818799</v>
      </c>
      <c r="I260" s="130">
        <v>5456397</v>
      </c>
      <c r="K260" s="79" t="str">
        <f t="shared" si="3"/>
        <v>Спир</v>
      </c>
    </row>
    <row r="261" spans="1:11">
      <c r="A261" s="128">
        <v>5344432</v>
      </c>
      <c r="B261" s="128" t="s">
        <v>1252</v>
      </c>
      <c r="C261" s="129" t="s">
        <v>606</v>
      </c>
      <c r="D261" s="128" t="s">
        <v>607</v>
      </c>
      <c r="E261" s="128">
        <v>45284</v>
      </c>
      <c r="F261" s="128" t="s">
        <v>295</v>
      </c>
      <c r="G261" s="130">
        <v>50</v>
      </c>
      <c r="H261" s="130">
        <v>1818799</v>
      </c>
      <c r="I261" s="130">
        <v>9093995</v>
      </c>
      <c r="K261" s="79" t="str">
        <f t="shared" ref="K261:K324" si="4">LEFT(F261,4)</f>
        <v>Спир</v>
      </c>
    </row>
    <row r="262" spans="1:11">
      <c r="A262" s="128">
        <v>5344433</v>
      </c>
      <c r="B262" s="128" t="s">
        <v>1252</v>
      </c>
      <c r="C262" s="129" t="s">
        <v>296</v>
      </c>
      <c r="D262" s="128" t="s">
        <v>297</v>
      </c>
      <c r="E262" s="128">
        <v>45284</v>
      </c>
      <c r="F262" s="128" t="s">
        <v>295</v>
      </c>
      <c r="G262" s="130">
        <v>250</v>
      </c>
      <c r="H262" s="130">
        <v>1817799</v>
      </c>
      <c r="I262" s="130">
        <v>45444975</v>
      </c>
      <c r="K262" s="79" t="str">
        <f t="shared" si="4"/>
        <v>Спир</v>
      </c>
    </row>
    <row r="263" spans="1:11">
      <c r="A263" s="128">
        <v>5344434</v>
      </c>
      <c r="B263" s="128" t="s">
        <v>1252</v>
      </c>
      <c r="C263" s="129" t="s">
        <v>464</v>
      </c>
      <c r="D263" s="128" t="s">
        <v>465</v>
      </c>
      <c r="E263" s="128">
        <v>45284</v>
      </c>
      <c r="F263" s="128" t="s">
        <v>295</v>
      </c>
      <c r="G263" s="130">
        <v>460</v>
      </c>
      <c r="H263" s="130">
        <v>1809799</v>
      </c>
      <c r="I263" s="130">
        <v>83250754</v>
      </c>
      <c r="K263" s="79" t="str">
        <f t="shared" si="4"/>
        <v>Спир</v>
      </c>
    </row>
    <row r="264" spans="1:11">
      <c r="A264" s="128">
        <v>5344856</v>
      </c>
      <c r="B264" s="128" t="s">
        <v>1252</v>
      </c>
      <c r="C264" s="129" t="s">
        <v>135</v>
      </c>
      <c r="D264" s="128" t="s">
        <v>136</v>
      </c>
      <c r="E264" s="128">
        <v>18521</v>
      </c>
      <c r="F264" s="128" t="s">
        <v>134</v>
      </c>
      <c r="G264" s="130">
        <v>300</v>
      </c>
      <c r="H264" s="130">
        <v>5278500</v>
      </c>
      <c r="I264" s="130">
        <v>15835500</v>
      </c>
      <c r="K264" s="79" t="str">
        <f t="shared" si="4"/>
        <v>Бард</v>
      </c>
    </row>
    <row r="265" spans="1:11">
      <c r="A265" s="128">
        <v>5345415</v>
      </c>
      <c r="B265" s="128" t="s">
        <v>1252</v>
      </c>
      <c r="C265" s="129" t="s">
        <v>417</v>
      </c>
      <c r="D265" s="128" t="s">
        <v>418</v>
      </c>
      <c r="E265" s="128">
        <v>45433</v>
      </c>
      <c r="F265" s="128" t="s">
        <v>299</v>
      </c>
      <c r="G265" s="130">
        <v>50</v>
      </c>
      <c r="H265" s="130">
        <v>1702788</v>
      </c>
      <c r="I265" s="130">
        <v>8513940</v>
      </c>
      <c r="K265" s="79" t="str">
        <f t="shared" si="4"/>
        <v>Спир</v>
      </c>
    </row>
    <row r="266" spans="1:11">
      <c r="A266" s="128">
        <v>5346128</v>
      </c>
      <c r="B266" s="128" t="s">
        <v>948</v>
      </c>
      <c r="C266" s="129" t="s">
        <v>468</v>
      </c>
      <c r="D266" s="128" t="s">
        <v>469</v>
      </c>
      <c r="E266" s="128">
        <v>45285</v>
      </c>
      <c r="F266" s="128" t="s">
        <v>298</v>
      </c>
      <c r="G266" s="130">
        <v>200</v>
      </c>
      <c r="H266" s="130">
        <v>1850999</v>
      </c>
      <c r="I266" s="130">
        <v>37019980</v>
      </c>
      <c r="K266" s="79" t="str">
        <f t="shared" si="4"/>
        <v>Спир</v>
      </c>
    </row>
    <row r="267" spans="1:11">
      <c r="A267" s="128">
        <v>5346129</v>
      </c>
      <c r="B267" s="128" t="s">
        <v>948</v>
      </c>
      <c r="C267" s="129" t="s">
        <v>434</v>
      </c>
      <c r="D267" s="128" t="s">
        <v>435</v>
      </c>
      <c r="E267" s="128">
        <v>45285</v>
      </c>
      <c r="F267" s="128" t="s">
        <v>298</v>
      </c>
      <c r="G267" s="130">
        <v>200</v>
      </c>
      <c r="H267" s="130">
        <v>1826510</v>
      </c>
      <c r="I267" s="130">
        <v>36530200</v>
      </c>
      <c r="K267" s="79" t="str">
        <f t="shared" si="4"/>
        <v>Спир</v>
      </c>
    </row>
    <row r="268" spans="1:11">
      <c r="A268" s="128">
        <v>5346130</v>
      </c>
      <c r="B268" s="128" t="s">
        <v>948</v>
      </c>
      <c r="C268" s="129" t="s">
        <v>428</v>
      </c>
      <c r="D268" s="128" t="s">
        <v>429</v>
      </c>
      <c r="E268" s="128">
        <v>45285</v>
      </c>
      <c r="F268" s="128" t="s">
        <v>298</v>
      </c>
      <c r="G268" s="130">
        <v>100</v>
      </c>
      <c r="H268" s="130">
        <v>1817000</v>
      </c>
      <c r="I268" s="130">
        <v>18170000</v>
      </c>
      <c r="K268" s="79" t="str">
        <f t="shared" si="4"/>
        <v>Спир</v>
      </c>
    </row>
    <row r="269" spans="1:11">
      <c r="A269" s="128">
        <v>5346131</v>
      </c>
      <c r="B269" s="128" t="s">
        <v>948</v>
      </c>
      <c r="C269" s="129" t="s">
        <v>589</v>
      </c>
      <c r="D269" s="128" t="s">
        <v>590</v>
      </c>
      <c r="E269" s="128">
        <v>45284</v>
      </c>
      <c r="F269" s="128" t="s">
        <v>295</v>
      </c>
      <c r="G269" s="130">
        <v>300</v>
      </c>
      <c r="H269" s="130">
        <v>1831788</v>
      </c>
      <c r="I269" s="130">
        <v>54953640</v>
      </c>
      <c r="K269" s="79" t="str">
        <f t="shared" si="4"/>
        <v>Спир</v>
      </c>
    </row>
    <row r="270" spans="1:11">
      <c r="A270" s="128">
        <v>5346132</v>
      </c>
      <c r="B270" s="128" t="s">
        <v>948</v>
      </c>
      <c r="C270" s="129" t="s">
        <v>464</v>
      </c>
      <c r="D270" s="128" t="s">
        <v>465</v>
      </c>
      <c r="E270" s="128">
        <v>45284</v>
      </c>
      <c r="F270" s="128" t="s">
        <v>295</v>
      </c>
      <c r="G270" s="130">
        <v>2760</v>
      </c>
      <c r="H270" s="130">
        <v>1828999</v>
      </c>
      <c r="I270" s="130">
        <v>504803724</v>
      </c>
      <c r="K270" s="79" t="str">
        <f t="shared" si="4"/>
        <v>Спир</v>
      </c>
    </row>
    <row r="271" spans="1:11">
      <c r="A271" s="128">
        <v>5346133</v>
      </c>
      <c r="B271" s="128" t="s">
        <v>948</v>
      </c>
      <c r="C271" s="129" t="s">
        <v>502</v>
      </c>
      <c r="D271" s="128" t="s">
        <v>503</v>
      </c>
      <c r="E271" s="128">
        <v>45284</v>
      </c>
      <c r="F271" s="128" t="s">
        <v>295</v>
      </c>
      <c r="G271" s="130">
        <v>1560</v>
      </c>
      <c r="H271" s="130">
        <v>1822788</v>
      </c>
      <c r="I271" s="130">
        <v>284354928</v>
      </c>
      <c r="K271" s="79" t="str">
        <f t="shared" si="4"/>
        <v>Спир</v>
      </c>
    </row>
    <row r="272" spans="1:11">
      <c r="A272" s="128">
        <v>5346134</v>
      </c>
      <c r="B272" s="128" t="s">
        <v>948</v>
      </c>
      <c r="C272" s="129" t="s">
        <v>490</v>
      </c>
      <c r="D272" s="128" t="s">
        <v>491</v>
      </c>
      <c r="E272" s="128">
        <v>45284</v>
      </c>
      <c r="F272" s="128" t="s">
        <v>295</v>
      </c>
      <c r="G272" s="130">
        <v>380</v>
      </c>
      <c r="H272" s="130">
        <v>1819000</v>
      </c>
      <c r="I272" s="130">
        <v>69122000</v>
      </c>
      <c r="K272" s="79" t="str">
        <f t="shared" si="4"/>
        <v>Спир</v>
      </c>
    </row>
    <row r="273" spans="1:11">
      <c r="A273" s="128">
        <v>5346568</v>
      </c>
      <c r="B273" s="128" t="s">
        <v>948</v>
      </c>
      <c r="C273" s="129" t="s">
        <v>135</v>
      </c>
      <c r="D273" s="128" t="s">
        <v>136</v>
      </c>
      <c r="E273" s="128">
        <v>18521</v>
      </c>
      <c r="F273" s="128" t="s">
        <v>134</v>
      </c>
      <c r="G273" s="130">
        <v>300</v>
      </c>
      <c r="H273" s="130">
        <v>5278500</v>
      </c>
      <c r="I273" s="130">
        <v>15835500</v>
      </c>
      <c r="K273" s="79" t="str">
        <f t="shared" si="4"/>
        <v>Бард</v>
      </c>
    </row>
    <row r="274" spans="1:11">
      <c r="A274" s="128">
        <v>5347092</v>
      </c>
      <c r="B274" s="128" t="s">
        <v>948</v>
      </c>
      <c r="C274" s="129" t="s">
        <v>476</v>
      </c>
      <c r="D274" s="128" t="s">
        <v>477</v>
      </c>
      <c r="E274" s="128">
        <v>45433</v>
      </c>
      <c r="F274" s="128" t="s">
        <v>299</v>
      </c>
      <c r="G274" s="130">
        <v>50</v>
      </c>
      <c r="H274" s="130">
        <v>1705000</v>
      </c>
      <c r="I274" s="130">
        <v>8525000</v>
      </c>
      <c r="K274" s="79" t="str">
        <f t="shared" si="4"/>
        <v>Спир</v>
      </c>
    </row>
    <row r="275" spans="1:11">
      <c r="A275" s="128">
        <v>5347099</v>
      </c>
      <c r="B275" s="128" t="s">
        <v>948</v>
      </c>
      <c r="C275" s="129" t="s">
        <v>538</v>
      </c>
      <c r="D275" s="128" t="s">
        <v>539</v>
      </c>
      <c r="E275" s="128">
        <v>45285</v>
      </c>
      <c r="F275" s="128" t="s">
        <v>298</v>
      </c>
      <c r="G275" s="130">
        <v>200</v>
      </c>
      <c r="H275" s="130">
        <v>1870999</v>
      </c>
      <c r="I275" s="130">
        <v>37419980</v>
      </c>
      <c r="K275" s="79" t="str">
        <f t="shared" si="4"/>
        <v>Спир</v>
      </c>
    </row>
    <row r="276" spans="1:11" ht="30">
      <c r="A276" s="128">
        <v>5347100</v>
      </c>
      <c r="B276" s="128" t="s">
        <v>948</v>
      </c>
      <c r="C276" s="129" t="s">
        <v>436</v>
      </c>
      <c r="D276" s="128" t="s">
        <v>437</v>
      </c>
      <c r="E276" s="128">
        <v>45285</v>
      </c>
      <c r="F276" s="128" t="s">
        <v>298</v>
      </c>
      <c r="G276" s="130">
        <v>100</v>
      </c>
      <c r="H276" s="130">
        <v>1855000</v>
      </c>
      <c r="I276" s="130">
        <v>18550000</v>
      </c>
      <c r="K276" s="79" t="str">
        <f t="shared" si="4"/>
        <v>Спир</v>
      </c>
    </row>
    <row r="277" spans="1:11" ht="30">
      <c r="A277" s="128">
        <v>5347779</v>
      </c>
      <c r="B277" s="128" t="s">
        <v>1303</v>
      </c>
      <c r="C277" s="129" t="s">
        <v>354</v>
      </c>
      <c r="D277" s="128" t="s">
        <v>355</v>
      </c>
      <c r="E277" s="128">
        <v>45433</v>
      </c>
      <c r="F277" s="128" t="s">
        <v>299</v>
      </c>
      <c r="G277" s="130">
        <v>120</v>
      </c>
      <c r="H277" s="130">
        <v>1702788</v>
      </c>
      <c r="I277" s="130">
        <v>20433456</v>
      </c>
      <c r="K277" s="79" t="str">
        <f t="shared" si="4"/>
        <v>Спир</v>
      </c>
    </row>
    <row r="278" spans="1:11">
      <c r="A278" s="128">
        <v>5347794</v>
      </c>
      <c r="B278" s="128" t="s">
        <v>1303</v>
      </c>
      <c r="C278" s="129" t="s">
        <v>428</v>
      </c>
      <c r="D278" s="128" t="s">
        <v>429</v>
      </c>
      <c r="E278" s="128">
        <v>45285</v>
      </c>
      <c r="F278" s="128" t="s">
        <v>298</v>
      </c>
      <c r="G278" s="130">
        <v>300</v>
      </c>
      <c r="H278" s="130">
        <v>1835550</v>
      </c>
      <c r="I278" s="130">
        <v>55066500</v>
      </c>
      <c r="K278" s="79" t="str">
        <f t="shared" si="4"/>
        <v>Спир</v>
      </c>
    </row>
    <row r="279" spans="1:11">
      <c r="A279" s="128">
        <v>5347795</v>
      </c>
      <c r="B279" s="128" t="s">
        <v>1303</v>
      </c>
      <c r="C279" s="129" t="s">
        <v>1304</v>
      </c>
      <c r="D279" s="128" t="s">
        <v>1305</v>
      </c>
      <c r="E279" s="128">
        <v>45284</v>
      </c>
      <c r="F279" s="128" t="s">
        <v>295</v>
      </c>
      <c r="G279" s="130">
        <v>300</v>
      </c>
      <c r="H279" s="130">
        <v>1855999</v>
      </c>
      <c r="I279" s="130">
        <v>55679970</v>
      </c>
      <c r="K279" s="79" t="str">
        <f t="shared" si="4"/>
        <v>Спир</v>
      </c>
    </row>
    <row r="280" spans="1:11">
      <c r="A280" s="128">
        <v>5347796</v>
      </c>
      <c r="B280" s="128" t="s">
        <v>1303</v>
      </c>
      <c r="C280" s="129" t="s">
        <v>490</v>
      </c>
      <c r="D280" s="128" t="s">
        <v>491</v>
      </c>
      <c r="E280" s="128">
        <v>45284</v>
      </c>
      <c r="F280" s="128" t="s">
        <v>295</v>
      </c>
      <c r="G280" s="130">
        <v>780</v>
      </c>
      <c r="H280" s="130">
        <v>1855855</v>
      </c>
      <c r="I280" s="130">
        <v>144756690</v>
      </c>
      <c r="K280" s="79" t="str">
        <f t="shared" si="4"/>
        <v>Спир</v>
      </c>
    </row>
    <row r="281" spans="1:11">
      <c r="A281" s="128">
        <v>5347797</v>
      </c>
      <c r="B281" s="128" t="s">
        <v>1303</v>
      </c>
      <c r="C281" s="129" t="s">
        <v>350</v>
      </c>
      <c r="D281" s="128" t="s">
        <v>351</v>
      </c>
      <c r="E281" s="128">
        <v>45284</v>
      </c>
      <c r="F281" s="128" t="s">
        <v>295</v>
      </c>
      <c r="G281" s="130">
        <v>1550</v>
      </c>
      <c r="H281" s="130">
        <v>1842788</v>
      </c>
      <c r="I281" s="130">
        <v>285632140</v>
      </c>
      <c r="K281" s="79" t="str">
        <f t="shared" si="4"/>
        <v>Спир</v>
      </c>
    </row>
    <row r="282" spans="1:11">
      <c r="A282" s="128">
        <v>5347798</v>
      </c>
      <c r="B282" s="128" t="s">
        <v>1303</v>
      </c>
      <c r="C282" s="129" t="s">
        <v>464</v>
      </c>
      <c r="D282" s="128" t="s">
        <v>465</v>
      </c>
      <c r="E282" s="128">
        <v>45284</v>
      </c>
      <c r="F282" s="128" t="s">
        <v>295</v>
      </c>
      <c r="G282" s="130">
        <v>2070</v>
      </c>
      <c r="H282" s="130">
        <v>1836788</v>
      </c>
      <c r="I282" s="130">
        <v>380215116</v>
      </c>
      <c r="K282" s="79" t="str">
        <f t="shared" si="4"/>
        <v>Спир</v>
      </c>
    </row>
    <row r="283" spans="1:11">
      <c r="A283" s="128">
        <v>5348242</v>
      </c>
      <c r="B283" s="128" t="s">
        <v>1303</v>
      </c>
      <c r="C283" s="129" t="s">
        <v>132</v>
      </c>
      <c r="D283" s="128" t="s">
        <v>133</v>
      </c>
      <c r="E283" s="128">
        <v>18521</v>
      </c>
      <c r="F283" s="128" t="s">
        <v>134</v>
      </c>
      <c r="G283" s="130">
        <v>200</v>
      </c>
      <c r="H283" s="130">
        <v>5301777</v>
      </c>
      <c r="I283" s="130">
        <v>10603554</v>
      </c>
      <c r="K283" s="79" t="str">
        <f t="shared" si="4"/>
        <v>Бард</v>
      </c>
    </row>
    <row r="284" spans="1:11">
      <c r="A284" s="128">
        <v>5348243</v>
      </c>
      <c r="B284" s="128" t="s">
        <v>1303</v>
      </c>
      <c r="C284" s="129" t="s">
        <v>135</v>
      </c>
      <c r="D284" s="128" t="s">
        <v>136</v>
      </c>
      <c r="E284" s="128">
        <v>18521</v>
      </c>
      <c r="F284" s="128" t="s">
        <v>134</v>
      </c>
      <c r="G284" s="130">
        <v>100</v>
      </c>
      <c r="H284" s="130">
        <v>5278500</v>
      </c>
      <c r="I284" s="130">
        <v>5278500</v>
      </c>
      <c r="K284" s="79" t="str">
        <f t="shared" si="4"/>
        <v>Бард</v>
      </c>
    </row>
    <row r="285" spans="1:11">
      <c r="A285" s="128">
        <v>5349938</v>
      </c>
      <c r="B285" s="128" t="s">
        <v>972</v>
      </c>
      <c r="C285" s="129" t="s">
        <v>135</v>
      </c>
      <c r="D285" s="128" t="s">
        <v>136</v>
      </c>
      <c r="E285" s="128">
        <v>18521</v>
      </c>
      <c r="F285" s="128" t="s">
        <v>134</v>
      </c>
      <c r="G285" s="130">
        <v>400</v>
      </c>
      <c r="H285" s="130">
        <v>5278500</v>
      </c>
      <c r="I285" s="130">
        <v>21114000</v>
      </c>
      <c r="K285" s="79" t="str">
        <f t="shared" si="4"/>
        <v>Бард</v>
      </c>
    </row>
    <row r="286" spans="1:11">
      <c r="A286" s="128">
        <v>5350488</v>
      </c>
      <c r="B286" s="128" t="s">
        <v>972</v>
      </c>
      <c r="C286" s="129" t="s">
        <v>470</v>
      </c>
      <c r="D286" s="128" t="s">
        <v>471</v>
      </c>
      <c r="E286" s="128">
        <v>45433</v>
      </c>
      <c r="F286" s="128" t="s">
        <v>299</v>
      </c>
      <c r="G286" s="130">
        <v>100</v>
      </c>
      <c r="H286" s="130">
        <v>1701070</v>
      </c>
      <c r="I286" s="130">
        <v>17010700</v>
      </c>
      <c r="K286" s="79" t="str">
        <f t="shared" si="4"/>
        <v>Спир</v>
      </c>
    </row>
    <row r="287" spans="1:11">
      <c r="A287" s="128">
        <v>5351275</v>
      </c>
      <c r="B287" s="128" t="s">
        <v>1302</v>
      </c>
      <c r="C287" s="129" t="s">
        <v>430</v>
      </c>
      <c r="D287" s="128" t="s">
        <v>431</v>
      </c>
      <c r="E287" s="128">
        <v>45433</v>
      </c>
      <c r="F287" s="128" t="s">
        <v>299</v>
      </c>
      <c r="G287" s="130">
        <v>30</v>
      </c>
      <c r="H287" s="130">
        <v>1701111</v>
      </c>
      <c r="I287" s="130">
        <v>5103333</v>
      </c>
      <c r="K287" s="79" t="str">
        <f t="shared" si="4"/>
        <v>Спир</v>
      </c>
    </row>
    <row r="288" spans="1:11">
      <c r="A288" s="128">
        <v>5351704</v>
      </c>
      <c r="B288" s="128" t="s">
        <v>1302</v>
      </c>
      <c r="C288" s="129" t="s">
        <v>172</v>
      </c>
      <c r="D288" s="128" t="s">
        <v>173</v>
      </c>
      <c r="E288" s="128">
        <v>18521</v>
      </c>
      <c r="F288" s="128" t="s">
        <v>134</v>
      </c>
      <c r="G288" s="130">
        <v>400</v>
      </c>
      <c r="H288" s="130">
        <v>5280999</v>
      </c>
      <c r="I288" s="130">
        <v>21123996</v>
      </c>
      <c r="K288" s="79" t="str">
        <f t="shared" si="4"/>
        <v>Бард</v>
      </c>
    </row>
    <row r="289" spans="1:11">
      <c r="A289" s="128">
        <v>5352984</v>
      </c>
      <c r="B289" s="128" t="s">
        <v>991</v>
      </c>
      <c r="C289" s="129" t="s">
        <v>427</v>
      </c>
      <c r="D289" s="128" t="s">
        <v>343</v>
      </c>
      <c r="E289" s="128">
        <v>45433</v>
      </c>
      <c r="F289" s="128" t="s">
        <v>299</v>
      </c>
      <c r="G289" s="130">
        <v>100</v>
      </c>
      <c r="H289" s="130">
        <v>1710800</v>
      </c>
      <c r="I289" s="130">
        <v>17108000</v>
      </c>
      <c r="K289" s="79" t="str">
        <f t="shared" si="4"/>
        <v>Спир</v>
      </c>
    </row>
    <row r="290" spans="1:11">
      <c r="A290" s="128">
        <v>5353001</v>
      </c>
      <c r="B290" s="128" t="s">
        <v>991</v>
      </c>
      <c r="C290" s="129" t="s">
        <v>350</v>
      </c>
      <c r="D290" s="128" t="s">
        <v>351</v>
      </c>
      <c r="E290" s="128">
        <v>45284</v>
      </c>
      <c r="F290" s="128" t="s">
        <v>295</v>
      </c>
      <c r="G290" s="130">
        <v>1550</v>
      </c>
      <c r="H290" s="130">
        <v>1882799</v>
      </c>
      <c r="I290" s="130">
        <v>291833845</v>
      </c>
      <c r="K290" s="79" t="str">
        <f t="shared" si="4"/>
        <v>Спир</v>
      </c>
    </row>
    <row r="291" spans="1:11">
      <c r="A291" s="128">
        <v>5353002</v>
      </c>
      <c r="B291" s="128" t="s">
        <v>991</v>
      </c>
      <c r="C291" s="129" t="s">
        <v>364</v>
      </c>
      <c r="D291" s="128" t="s">
        <v>365</v>
      </c>
      <c r="E291" s="128">
        <v>45284</v>
      </c>
      <c r="F291" s="128" t="s">
        <v>295</v>
      </c>
      <c r="G291" s="130">
        <v>1000</v>
      </c>
      <c r="H291" s="130">
        <v>1882000</v>
      </c>
      <c r="I291" s="130">
        <v>188200000</v>
      </c>
      <c r="K291" s="79" t="str">
        <f t="shared" si="4"/>
        <v>Спир</v>
      </c>
    </row>
    <row r="292" spans="1:11" ht="30">
      <c r="A292" s="128">
        <v>5353003</v>
      </c>
      <c r="B292" s="128" t="s">
        <v>991</v>
      </c>
      <c r="C292" s="129" t="s">
        <v>516</v>
      </c>
      <c r="D292" s="128" t="s">
        <v>517</v>
      </c>
      <c r="E292" s="128">
        <v>45284</v>
      </c>
      <c r="F292" s="128" t="s">
        <v>295</v>
      </c>
      <c r="G292" s="130">
        <v>2450</v>
      </c>
      <c r="H292" s="130">
        <v>1880000</v>
      </c>
      <c r="I292" s="130">
        <v>460600000</v>
      </c>
      <c r="K292" s="79" t="str">
        <f t="shared" si="4"/>
        <v>Спир</v>
      </c>
    </row>
    <row r="293" spans="1:11">
      <c r="A293" s="128">
        <v>5353451</v>
      </c>
      <c r="B293" s="128" t="s">
        <v>991</v>
      </c>
      <c r="C293" s="129" t="s">
        <v>205</v>
      </c>
      <c r="D293" s="128" t="s">
        <v>206</v>
      </c>
      <c r="E293" s="128">
        <v>18521</v>
      </c>
      <c r="F293" s="128" t="s">
        <v>134</v>
      </c>
      <c r="G293" s="130">
        <v>100</v>
      </c>
      <c r="H293" s="130">
        <v>5300999</v>
      </c>
      <c r="I293" s="130">
        <v>5300999</v>
      </c>
      <c r="K293" s="79" t="str">
        <f t="shared" si="4"/>
        <v>Бард</v>
      </c>
    </row>
    <row r="294" spans="1:11" ht="30">
      <c r="A294" s="128">
        <v>5353452</v>
      </c>
      <c r="B294" s="128" t="s">
        <v>991</v>
      </c>
      <c r="C294" s="129" t="s">
        <v>584</v>
      </c>
      <c r="D294" s="128" t="s">
        <v>204</v>
      </c>
      <c r="E294" s="128">
        <v>18521</v>
      </c>
      <c r="F294" s="128" t="s">
        <v>134</v>
      </c>
      <c r="G294" s="130">
        <v>100</v>
      </c>
      <c r="H294" s="130">
        <v>5278559</v>
      </c>
      <c r="I294" s="130">
        <v>5278559</v>
      </c>
      <c r="K294" s="79" t="str">
        <f t="shared" si="4"/>
        <v>Бард</v>
      </c>
    </row>
    <row r="295" spans="1:11">
      <c r="A295" s="128">
        <v>5353453</v>
      </c>
      <c r="B295" s="128" t="s">
        <v>991</v>
      </c>
      <c r="C295" s="129" t="s">
        <v>135</v>
      </c>
      <c r="D295" s="128" t="s">
        <v>136</v>
      </c>
      <c r="E295" s="128">
        <v>18521</v>
      </c>
      <c r="F295" s="128" t="s">
        <v>134</v>
      </c>
      <c r="G295" s="130">
        <v>200</v>
      </c>
      <c r="H295" s="130">
        <v>5278500</v>
      </c>
      <c r="I295" s="130">
        <v>10557000</v>
      </c>
      <c r="K295" s="79" t="str">
        <f t="shared" si="4"/>
        <v>Бард</v>
      </c>
    </row>
    <row r="296" spans="1:11">
      <c r="A296" s="128">
        <v>5353929</v>
      </c>
      <c r="B296" s="128" t="s">
        <v>991</v>
      </c>
      <c r="C296" s="129" t="s">
        <v>313</v>
      </c>
      <c r="D296" s="128" t="s">
        <v>314</v>
      </c>
      <c r="E296" s="128">
        <v>45433</v>
      </c>
      <c r="F296" s="128" t="s">
        <v>299</v>
      </c>
      <c r="G296" s="130">
        <v>50</v>
      </c>
      <c r="H296" s="130">
        <v>1711999</v>
      </c>
      <c r="I296" s="130">
        <v>8559995</v>
      </c>
      <c r="K296" s="79" t="str">
        <f t="shared" si="4"/>
        <v>Спир</v>
      </c>
    </row>
    <row r="297" spans="1:11">
      <c r="A297" s="128">
        <v>5354625</v>
      </c>
      <c r="B297" s="128" t="s">
        <v>1000</v>
      </c>
      <c r="C297" s="129" t="s">
        <v>504</v>
      </c>
      <c r="D297" s="128" t="s">
        <v>505</v>
      </c>
      <c r="E297" s="128">
        <v>45284</v>
      </c>
      <c r="F297" s="128" t="s">
        <v>295</v>
      </c>
      <c r="G297" s="130">
        <v>30</v>
      </c>
      <c r="H297" s="130">
        <v>1920888</v>
      </c>
      <c r="I297" s="130">
        <v>5762664</v>
      </c>
      <c r="K297" s="79" t="str">
        <f t="shared" si="4"/>
        <v>Спир</v>
      </c>
    </row>
    <row r="298" spans="1:11">
      <c r="A298" s="128">
        <v>5354626</v>
      </c>
      <c r="B298" s="128" t="s">
        <v>1000</v>
      </c>
      <c r="C298" s="129" t="s">
        <v>606</v>
      </c>
      <c r="D298" s="128" t="s">
        <v>607</v>
      </c>
      <c r="E298" s="128">
        <v>45284</v>
      </c>
      <c r="F298" s="128" t="s">
        <v>295</v>
      </c>
      <c r="G298" s="130">
        <v>50</v>
      </c>
      <c r="H298" s="130">
        <v>1919788</v>
      </c>
      <c r="I298" s="130">
        <v>9598940</v>
      </c>
      <c r="K298" s="79" t="str">
        <f t="shared" si="4"/>
        <v>Спир</v>
      </c>
    </row>
    <row r="299" spans="1:11">
      <c r="A299" s="128">
        <v>5354627</v>
      </c>
      <c r="B299" s="128" t="s">
        <v>1000</v>
      </c>
      <c r="C299" s="129" t="s">
        <v>341</v>
      </c>
      <c r="D299" s="128" t="s">
        <v>342</v>
      </c>
      <c r="E299" s="128">
        <v>45284</v>
      </c>
      <c r="F299" s="128" t="s">
        <v>295</v>
      </c>
      <c r="G299" s="130">
        <v>300</v>
      </c>
      <c r="H299" s="130">
        <v>1919776</v>
      </c>
      <c r="I299" s="130">
        <v>57593280</v>
      </c>
      <c r="K299" s="79" t="str">
        <f t="shared" si="4"/>
        <v>Спир</v>
      </c>
    </row>
    <row r="300" spans="1:11">
      <c r="A300" s="128">
        <v>5354628</v>
      </c>
      <c r="B300" s="128" t="s">
        <v>1000</v>
      </c>
      <c r="C300" s="129" t="s">
        <v>300</v>
      </c>
      <c r="D300" s="128" t="s">
        <v>301</v>
      </c>
      <c r="E300" s="128">
        <v>45284</v>
      </c>
      <c r="F300" s="128" t="s">
        <v>295</v>
      </c>
      <c r="G300" s="130">
        <v>1200</v>
      </c>
      <c r="H300" s="130">
        <v>1918788</v>
      </c>
      <c r="I300" s="130">
        <v>230254560</v>
      </c>
      <c r="K300" s="79" t="str">
        <f t="shared" si="4"/>
        <v>Спир</v>
      </c>
    </row>
    <row r="301" spans="1:11">
      <c r="A301" s="128">
        <v>5354629</v>
      </c>
      <c r="B301" s="128" t="s">
        <v>1000</v>
      </c>
      <c r="C301" s="129" t="s">
        <v>464</v>
      </c>
      <c r="D301" s="128" t="s">
        <v>465</v>
      </c>
      <c r="E301" s="128">
        <v>45284</v>
      </c>
      <c r="F301" s="128" t="s">
        <v>295</v>
      </c>
      <c r="G301" s="130">
        <v>1150</v>
      </c>
      <c r="H301" s="130">
        <v>1912688</v>
      </c>
      <c r="I301" s="130">
        <v>219959120</v>
      </c>
      <c r="K301" s="79" t="str">
        <f t="shared" si="4"/>
        <v>Спир</v>
      </c>
    </row>
    <row r="302" spans="1:11" ht="30">
      <c r="A302" s="128">
        <v>5354630</v>
      </c>
      <c r="B302" s="128" t="s">
        <v>1000</v>
      </c>
      <c r="C302" s="129" t="s">
        <v>516</v>
      </c>
      <c r="D302" s="128" t="s">
        <v>517</v>
      </c>
      <c r="E302" s="128">
        <v>45284</v>
      </c>
      <c r="F302" s="128" t="s">
        <v>295</v>
      </c>
      <c r="G302" s="130">
        <v>750</v>
      </c>
      <c r="H302" s="130">
        <v>1909000</v>
      </c>
      <c r="I302" s="130">
        <v>143175000</v>
      </c>
      <c r="K302" s="79" t="str">
        <f t="shared" si="4"/>
        <v>Спир</v>
      </c>
    </row>
    <row r="303" spans="1:11">
      <c r="A303" s="128">
        <v>5354631</v>
      </c>
      <c r="B303" s="128" t="s">
        <v>1000</v>
      </c>
      <c r="C303" s="129" t="s">
        <v>300</v>
      </c>
      <c r="D303" s="128" t="s">
        <v>301</v>
      </c>
      <c r="E303" s="128">
        <v>45284</v>
      </c>
      <c r="F303" s="128" t="s">
        <v>295</v>
      </c>
      <c r="G303" s="130">
        <v>1200</v>
      </c>
      <c r="H303" s="130">
        <v>1902777</v>
      </c>
      <c r="I303" s="130">
        <v>228333240</v>
      </c>
      <c r="K303" s="79" t="str">
        <f t="shared" si="4"/>
        <v>Спир</v>
      </c>
    </row>
    <row r="304" spans="1:11" ht="30">
      <c r="A304" s="128">
        <v>5354632</v>
      </c>
      <c r="B304" s="128" t="s">
        <v>1000</v>
      </c>
      <c r="C304" s="129" t="s">
        <v>436</v>
      </c>
      <c r="D304" s="128" t="s">
        <v>437</v>
      </c>
      <c r="E304" s="128">
        <v>45284</v>
      </c>
      <c r="F304" s="128" t="s">
        <v>295</v>
      </c>
      <c r="G304" s="130">
        <v>320</v>
      </c>
      <c r="H304" s="130">
        <v>1901000</v>
      </c>
      <c r="I304" s="130">
        <v>60832000</v>
      </c>
      <c r="K304" s="79" t="str">
        <f t="shared" si="4"/>
        <v>Спир</v>
      </c>
    </row>
    <row r="305" spans="1:11">
      <c r="A305" s="128">
        <v>5355052</v>
      </c>
      <c r="B305" s="128" t="s">
        <v>1000</v>
      </c>
      <c r="C305" s="129" t="s">
        <v>135</v>
      </c>
      <c r="D305" s="128" t="s">
        <v>136</v>
      </c>
      <c r="E305" s="128">
        <v>18521</v>
      </c>
      <c r="F305" s="128" t="s">
        <v>134</v>
      </c>
      <c r="G305" s="130">
        <v>500</v>
      </c>
      <c r="H305" s="130">
        <v>5278500</v>
      </c>
      <c r="I305" s="130">
        <v>26392500</v>
      </c>
      <c r="K305" s="79" t="str">
        <f t="shared" si="4"/>
        <v>Бард</v>
      </c>
    </row>
    <row r="306" spans="1:11">
      <c r="A306" s="128">
        <v>5355657</v>
      </c>
      <c r="B306" s="128" t="s">
        <v>1000</v>
      </c>
      <c r="C306" s="129" t="s">
        <v>135</v>
      </c>
      <c r="D306" s="128" t="s">
        <v>136</v>
      </c>
      <c r="E306" s="128">
        <v>18521</v>
      </c>
      <c r="F306" s="128" t="s">
        <v>134</v>
      </c>
      <c r="G306" s="130">
        <v>400</v>
      </c>
      <c r="H306" s="130">
        <v>5278500</v>
      </c>
      <c r="I306" s="130">
        <v>21114000</v>
      </c>
      <c r="K306" s="79" t="str">
        <f t="shared" si="4"/>
        <v>Бард</v>
      </c>
    </row>
    <row r="307" spans="1:11">
      <c r="A307" s="128">
        <v>5356332</v>
      </c>
      <c r="B307" s="128" t="s">
        <v>1008</v>
      </c>
      <c r="C307" s="129" t="s">
        <v>502</v>
      </c>
      <c r="D307" s="128" t="s">
        <v>503</v>
      </c>
      <c r="E307" s="128">
        <v>45284</v>
      </c>
      <c r="F307" s="128" t="s">
        <v>295</v>
      </c>
      <c r="G307" s="130">
        <v>1560</v>
      </c>
      <c r="H307" s="130">
        <v>1822788</v>
      </c>
      <c r="I307" s="130">
        <v>284354928</v>
      </c>
      <c r="K307" s="79" t="str">
        <f t="shared" si="4"/>
        <v>Спир</v>
      </c>
    </row>
    <row r="308" spans="1:11">
      <c r="A308" s="128">
        <v>5356333</v>
      </c>
      <c r="B308" s="128" t="s">
        <v>1008</v>
      </c>
      <c r="C308" s="129" t="s">
        <v>1300</v>
      </c>
      <c r="D308" s="128" t="s">
        <v>1301</v>
      </c>
      <c r="E308" s="128">
        <v>45284</v>
      </c>
      <c r="F308" s="128" t="s">
        <v>295</v>
      </c>
      <c r="G308" s="130">
        <v>1000</v>
      </c>
      <c r="H308" s="130">
        <v>1820999</v>
      </c>
      <c r="I308" s="130">
        <v>182099900</v>
      </c>
      <c r="K308" s="79" t="str">
        <f t="shared" si="4"/>
        <v>Спир</v>
      </c>
    </row>
    <row r="309" spans="1:11" ht="30">
      <c r="A309" s="128">
        <v>5356334</v>
      </c>
      <c r="B309" s="128" t="s">
        <v>1008</v>
      </c>
      <c r="C309" s="129" t="s">
        <v>436</v>
      </c>
      <c r="D309" s="128" t="s">
        <v>437</v>
      </c>
      <c r="E309" s="128">
        <v>45284</v>
      </c>
      <c r="F309" s="128" t="s">
        <v>295</v>
      </c>
      <c r="G309" s="130">
        <v>800</v>
      </c>
      <c r="H309" s="130">
        <v>1820000</v>
      </c>
      <c r="I309" s="130">
        <v>145600000</v>
      </c>
      <c r="K309" s="79" t="str">
        <f t="shared" si="4"/>
        <v>Спир</v>
      </c>
    </row>
    <row r="310" spans="1:11">
      <c r="A310" s="128">
        <v>5356335</v>
      </c>
      <c r="B310" s="128" t="s">
        <v>1008</v>
      </c>
      <c r="C310" s="129" t="s">
        <v>472</v>
      </c>
      <c r="D310" s="128" t="s">
        <v>473</v>
      </c>
      <c r="E310" s="128">
        <v>45284</v>
      </c>
      <c r="F310" s="128" t="s">
        <v>295</v>
      </c>
      <c r="G310" s="130">
        <v>500</v>
      </c>
      <c r="H310" s="130">
        <v>1815788</v>
      </c>
      <c r="I310" s="130">
        <v>90789400</v>
      </c>
      <c r="K310" s="79" t="str">
        <f t="shared" si="4"/>
        <v>Спир</v>
      </c>
    </row>
    <row r="311" spans="1:11">
      <c r="A311" s="128">
        <v>5356336</v>
      </c>
      <c r="B311" s="128" t="s">
        <v>1008</v>
      </c>
      <c r="C311" s="129" t="s">
        <v>608</v>
      </c>
      <c r="D311" s="128" t="s">
        <v>609</v>
      </c>
      <c r="E311" s="128">
        <v>45284</v>
      </c>
      <c r="F311" s="128" t="s">
        <v>295</v>
      </c>
      <c r="G311" s="130">
        <v>100</v>
      </c>
      <c r="H311" s="130">
        <v>1812788</v>
      </c>
      <c r="I311" s="130">
        <v>18127880</v>
      </c>
      <c r="K311" s="79" t="str">
        <f t="shared" si="4"/>
        <v>Спир</v>
      </c>
    </row>
    <row r="312" spans="1:11">
      <c r="A312" s="128">
        <v>5356337</v>
      </c>
      <c r="B312" s="128" t="s">
        <v>1008</v>
      </c>
      <c r="C312" s="129" t="s">
        <v>300</v>
      </c>
      <c r="D312" s="128" t="s">
        <v>301</v>
      </c>
      <c r="E312" s="128">
        <v>45284</v>
      </c>
      <c r="F312" s="128" t="s">
        <v>295</v>
      </c>
      <c r="G312" s="130">
        <v>1040</v>
      </c>
      <c r="H312" s="130">
        <v>1812000</v>
      </c>
      <c r="I312" s="130">
        <v>188448000</v>
      </c>
      <c r="K312" s="79" t="str">
        <f t="shared" si="4"/>
        <v>Спир</v>
      </c>
    </row>
    <row r="313" spans="1:11">
      <c r="A313" s="128">
        <v>5356790</v>
      </c>
      <c r="B313" s="128" t="s">
        <v>1008</v>
      </c>
      <c r="C313" s="129" t="s">
        <v>135</v>
      </c>
      <c r="D313" s="128" t="s">
        <v>136</v>
      </c>
      <c r="E313" s="128">
        <v>18521</v>
      </c>
      <c r="F313" s="128" t="s">
        <v>134</v>
      </c>
      <c r="G313" s="130">
        <v>500</v>
      </c>
      <c r="H313" s="130">
        <v>5278500</v>
      </c>
      <c r="I313" s="130">
        <v>26392500</v>
      </c>
      <c r="K313" s="79" t="str">
        <f t="shared" si="4"/>
        <v>Бард</v>
      </c>
    </row>
    <row r="314" spans="1:11">
      <c r="A314" s="128">
        <v>5357435</v>
      </c>
      <c r="B314" s="128" t="s">
        <v>1008</v>
      </c>
      <c r="C314" s="129" t="s">
        <v>135</v>
      </c>
      <c r="D314" s="128" t="s">
        <v>136</v>
      </c>
      <c r="E314" s="128">
        <v>18521</v>
      </c>
      <c r="F314" s="128" t="s">
        <v>134</v>
      </c>
      <c r="G314" s="130">
        <v>500</v>
      </c>
      <c r="H314" s="130">
        <v>5278500</v>
      </c>
      <c r="I314" s="130">
        <v>26392500</v>
      </c>
      <c r="K314" s="79" t="str">
        <f t="shared" si="4"/>
        <v>Бард</v>
      </c>
    </row>
    <row r="315" spans="1:11" ht="30">
      <c r="A315" s="128">
        <v>5358074</v>
      </c>
      <c r="B315" s="128" t="s">
        <v>1222</v>
      </c>
      <c r="C315" s="129" t="s">
        <v>358</v>
      </c>
      <c r="D315" s="128" t="s">
        <v>359</v>
      </c>
      <c r="E315" s="128">
        <v>45433</v>
      </c>
      <c r="F315" s="128" t="s">
        <v>299</v>
      </c>
      <c r="G315" s="130">
        <v>100</v>
      </c>
      <c r="H315" s="130">
        <v>1701288</v>
      </c>
      <c r="I315" s="130">
        <v>17012880</v>
      </c>
      <c r="K315" s="79" t="str">
        <f t="shared" si="4"/>
        <v>Спир</v>
      </c>
    </row>
    <row r="316" spans="1:11">
      <c r="A316" s="128">
        <v>5358103</v>
      </c>
      <c r="B316" s="128" t="s">
        <v>1222</v>
      </c>
      <c r="C316" s="129" t="s">
        <v>438</v>
      </c>
      <c r="D316" s="128" t="s">
        <v>439</v>
      </c>
      <c r="E316" s="128">
        <v>45284</v>
      </c>
      <c r="F316" s="128" t="s">
        <v>295</v>
      </c>
      <c r="G316" s="130">
        <v>100</v>
      </c>
      <c r="H316" s="130">
        <v>1828888</v>
      </c>
      <c r="I316" s="130">
        <v>18288880</v>
      </c>
      <c r="K316" s="79" t="str">
        <f t="shared" si="4"/>
        <v>Спир</v>
      </c>
    </row>
    <row r="317" spans="1:11">
      <c r="A317" s="128">
        <v>5358104</v>
      </c>
      <c r="B317" s="128" t="s">
        <v>1222</v>
      </c>
      <c r="C317" s="129" t="s">
        <v>300</v>
      </c>
      <c r="D317" s="128" t="s">
        <v>301</v>
      </c>
      <c r="E317" s="128">
        <v>45284</v>
      </c>
      <c r="F317" s="128" t="s">
        <v>295</v>
      </c>
      <c r="G317" s="130">
        <v>160</v>
      </c>
      <c r="H317" s="130">
        <v>1828888</v>
      </c>
      <c r="I317" s="130">
        <v>29262208</v>
      </c>
      <c r="K317" s="79" t="str">
        <f t="shared" si="4"/>
        <v>Спир</v>
      </c>
    </row>
    <row r="318" spans="1:11">
      <c r="A318" s="128">
        <v>5358105</v>
      </c>
      <c r="B318" s="128" t="s">
        <v>1222</v>
      </c>
      <c r="C318" s="129" t="s">
        <v>464</v>
      </c>
      <c r="D318" s="128" t="s">
        <v>465</v>
      </c>
      <c r="E318" s="128">
        <v>45284</v>
      </c>
      <c r="F318" s="128" t="s">
        <v>295</v>
      </c>
      <c r="G318" s="130">
        <v>3220</v>
      </c>
      <c r="H318" s="130">
        <v>1828788</v>
      </c>
      <c r="I318" s="130">
        <v>588869736</v>
      </c>
      <c r="K318" s="79" t="str">
        <f t="shared" si="4"/>
        <v>Спир</v>
      </c>
    </row>
    <row r="319" spans="1:11">
      <c r="A319" s="128">
        <v>5358106</v>
      </c>
      <c r="B319" s="128" t="s">
        <v>1222</v>
      </c>
      <c r="C319" s="129" t="s">
        <v>311</v>
      </c>
      <c r="D319" s="128" t="s">
        <v>312</v>
      </c>
      <c r="E319" s="128">
        <v>45284</v>
      </c>
      <c r="F319" s="128" t="s">
        <v>295</v>
      </c>
      <c r="G319" s="130">
        <v>1200</v>
      </c>
      <c r="H319" s="130">
        <v>1820009.99</v>
      </c>
      <c r="I319" s="130">
        <v>218401198.80000001</v>
      </c>
      <c r="K319" s="79" t="str">
        <f t="shared" si="4"/>
        <v>Спир</v>
      </c>
    </row>
    <row r="320" spans="1:11" ht="30">
      <c r="A320" s="128">
        <v>5358107</v>
      </c>
      <c r="B320" s="128" t="s">
        <v>1222</v>
      </c>
      <c r="C320" s="129" t="s">
        <v>436</v>
      </c>
      <c r="D320" s="128" t="s">
        <v>437</v>
      </c>
      <c r="E320" s="128">
        <v>45284</v>
      </c>
      <c r="F320" s="128" t="s">
        <v>295</v>
      </c>
      <c r="G320" s="130">
        <v>320</v>
      </c>
      <c r="H320" s="130">
        <v>1820000</v>
      </c>
      <c r="I320" s="130">
        <v>58240000</v>
      </c>
      <c r="K320" s="79" t="str">
        <f t="shared" si="4"/>
        <v>Спир</v>
      </c>
    </row>
    <row r="321" spans="1:11">
      <c r="A321" s="128">
        <v>5358545</v>
      </c>
      <c r="B321" s="128" t="s">
        <v>1222</v>
      </c>
      <c r="C321" s="129" t="s">
        <v>205</v>
      </c>
      <c r="D321" s="128" t="s">
        <v>206</v>
      </c>
      <c r="E321" s="128">
        <v>18521</v>
      </c>
      <c r="F321" s="128" t="s">
        <v>134</v>
      </c>
      <c r="G321" s="130">
        <v>100</v>
      </c>
      <c r="H321" s="130">
        <v>5280999</v>
      </c>
      <c r="I321" s="130">
        <v>5280999</v>
      </c>
      <c r="K321" s="79" t="str">
        <f t="shared" si="4"/>
        <v>Бард</v>
      </c>
    </row>
    <row r="322" spans="1:11">
      <c r="A322" s="128">
        <v>5358546</v>
      </c>
      <c r="B322" s="128" t="s">
        <v>1222</v>
      </c>
      <c r="C322" s="129" t="s">
        <v>132</v>
      </c>
      <c r="D322" s="128" t="s">
        <v>133</v>
      </c>
      <c r="E322" s="128">
        <v>18521</v>
      </c>
      <c r="F322" s="128" t="s">
        <v>134</v>
      </c>
      <c r="G322" s="130">
        <v>200</v>
      </c>
      <c r="H322" s="130">
        <v>5279555</v>
      </c>
      <c r="I322" s="130">
        <v>10559110</v>
      </c>
      <c r="K322" s="79" t="str">
        <f t="shared" si="4"/>
        <v>Бард</v>
      </c>
    </row>
    <row r="323" spans="1:11" ht="30">
      <c r="A323" s="128">
        <v>5358547</v>
      </c>
      <c r="B323" s="128" t="s">
        <v>1222</v>
      </c>
      <c r="C323" s="129" t="s">
        <v>226</v>
      </c>
      <c r="D323" s="128" t="s">
        <v>227</v>
      </c>
      <c r="E323" s="128">
        <v>18521</v>
      </c>
      <c r="F323" s="128" t="s">
        <v>134</v>
      </c>
      <c r="G323" s="130">
        <v>100</v>
      </c>
      <c r="H323" s="130">
        <v>5279000</v>
      </c>
      <c r="I323" s="130">
        <v>5279000</v>
      </c>
      <c r="K323" s="79" t="str">
        <f t="shared" si="4"/>
        <v>Бард</v>
      </c>
    </row>
    <row r="324" spans="1:11">
      <c r="A324" s="128">
        <v>5358548</v>
      </c>
      <c r="B324" s="128" t="s">
        <v>1222</v>
      </c>
      <c r="C324" s="129" t="s">
        <v>135</v>
      </c>
      <c r="D324" s="128" t="s">
        <v>136</v>
      </c>
      <c r="E324" s="128">
        <v>18521</v>
      </c>
      <c r="F324" s="128" t="s">
        <v>134</v>
      </c>
      <c r="G324" s="130">
        <v>100</v>
      </c>
      <c r="H324" s="130">
        <v>5278500</v>
      </c>
      <c r="I324" s="130">
        <v>5278500</v>
      </c>
      <c r="K324" s="79" t="str">
        <f t="shared" si="4"/>
        <v>Бард</v>
      </c>
    </row>
    <row r="325" spans="1:11" ht="30">
      <c r="A325" s="128">
        <v>5359882</v>
      </c>
      <c r="B325" s="128" t="s">
        <v>1299</v>
      </c>
      <c r="C325" s="129" t="s">
        <v>436</v>
      </c>
      <c r="D325" s="128" t="s">
        <v>437</v>
      </c>
      <c r="E325" s="128">
        <v>45284</v>
      </c>
      <c r="F325" s="128" t="s">
        <v>295</v>
      </c>
      <c r="G325" s="130">
        <v>1560</v>
      </c>
      <c r="H325" s="130">
        <v>1829100</v>
      </c>
      <c r="I325" s="130">
        <v>285339600</v>
      </c>
      <c r="K325" s="79" t="str">
        <f t="shared" ref="K325:K388" si="5">LEFT(F325,4)</f>
        <v>Спир</v>
      </c>
    </row>
    <row r="326" spans="1:11">
      <c r="A326" s="128">
        <v>5359883</v>
      </c>
      <c r="B326" s="128" t="s">
        <v>1299</v>
      </c>
      <c r="C326" s="129" t="s">
        <v>1274</v>
      </c>
      <c r="D326" s="128" t="s">
        <v>1275</v>
      </c>
      <c r="E326" s="128">
        <v>45284</v>
      </c>
      <c r="F326" s="128" t="s">
        <v>295</v>
      </c>
      <c r="G326" s="130">
        <v>200</v>
      </c>
      <c r="H326" s="130">
        <v>1827000</v>
      </c>
      <c r="I326" s="130">
        <v>36540000</v>
      </c>
      <c r="K326" s="79" t="str">
        <f t="shared" si="5"/>
        <v>Спир</v>
      </c>
    </row>
    <row r="327" spans="1:11">
      <c r="A327" s="128">
        <v>5359884</v>
      </c>
      <c r="B327" s="128" t="s">
        <v>1299</v>
      </c>
      <c r="C327" s="129" t="s">
        <v>350</v>
      </c>
      <c r="D327" s="128" t="s">
        <v>351</v>
      </c>
      <c r="E327" s="128">
        <v>45284</v>
      </c>
      <c r="F327" s="128" t="s">
        <v>295</v>
      </c>
      <c r="G327" s="130">
        <v>1550</v>
      </c>
      <c r="H327" s="130">
        <v>1822999</v>
      </c>
      <c r="I327" s="130">
        <v>282564845</v>
      </c>
      <c r="K327" s="79" t="str">
        <f t="shared" si="5"/>
        <v>Спир</v>
      </c>
    </row>
    <row r="328" spans="1:11">
      <c r="A328" s="128">
        <v>5359885</v>
      </c>
      <c r="B328" s="128" t="s">
        <v>1299</v>
      </c>
      <c r="C328" s="129" t="s">
        <v>350</v>
      </c>
      <c r="D328" s="128" t="s">
        <v>351</v>
      </c>
      <c r="E328" s="128">
        <v>45284</v>
      </c>
      <c r="F328" s="128" t="s">
        <v>295</v>
      </c>
      <c r="G328" s="130">
        <v>1550</v>
      </c>
      <c r="H328" s="130">
        <v>1812999</v>
      </c>
      <c r="I328" s="130">
        <v>281014845</v>
      </c>
      <c r="K328" s="79" t="str">
        <f t="shared" si="5"/>
        <v>Спир</v>
      </c>
    </row>
    <row r="329" spans="1:11">
      <c r="A329" s="128">
        <v>5359886</v>
      </c>
      <c r="B329" s="128" t="s">
        <v>1299</v>
      </c>
      <c r="C329" s="129" t="s">
        <v>464</v>
      </c>
      <c r="D329" s="128" t="s">
        <v>465</v>
      </c>
      <c r="E329" s="128">
        <v>45284</v>
      </c>
      <c r="F329" s="128" t="s">
        <v>295</v>
      </c>
      <c r="G329" s="130">
        <v>140</v>
      </c>
      <c r="H329" s="130">
        <v>1805788</v>
      </c>
      <c r="I329" s="130">
        <v>25281032</v>
      </c>
      <c r="K329" s="79" t="str">
        <f t="shared" si="5"/>
        <v>Спир</v>
      </c>
    </row>
    <row r="330" spans="1:11">
      <c r="A330" s="128">
        <v>5360329</v>
      </c>
      <c r="B330" s="128" t="s">
        <v>1299</v>
      </c>
      <c r="C330" s="129" t="s">
        <v>1279</v>
      </c>
      <c r="D330" s="128" t="s">
        <v>1280</v>
      </c>
      <c r="E330" s="128">
        <v>18521</v>
      </c>
      <c r="F330" s="128" t="s">
        <v>134</v>
      </c>
      <c r="G330" s="130">
        <v>100</v>
      </c>
      <c r="H330" s="130">
        <v>5295555</v>
      </c>
      <c r="I330" s="130">
        <v>5295555</v>
      </c>
      <c r="K330" s="79" t="str">
        <f t="shared" si="5"/>
        <v>Бард</v>
      </c>
    </row>
    <row r="331" spans="1:11">
      <c r="A331" s="128">
        <v>5360330</v>
      </c>
      <c r="B331" s="128" t="s">
        <v>1299</v>
      </c>
      <c r="C331" s="129" t="s">
        <v>172</v>
      </c>
      <c r="D331" s="128" t="s">
        <v>173</v>
      </c>
      <c r="E331" s="128">
        <v>18521</v>
      </c>
      <c r="F331" s="128" t="s">
        <v>134</v>
      </c>
      <c r="G331" s="130">
        <v>600</v>
      </c>
      <c r="H331" s="130">
        <v>5279999</v>
      </c>
      <c r="I331" s="130">
        <v>31679994</v>
      </c>
      <c r="K331" s="79" t="str">
        <f t="shared" si="5"/>
        <v>Бард</v>
      </c>
    </row>
    <row r="332" spans="1:11">
      <c r="A332" s="128">
        <v>5360331</v>
      </c>
      <c r="B332" s="128" t="s">
        <v>1299</v>
      </c>
      <c r="C332" s="129" t="s">
        <v>135</v>
      </c>
      <c r="D332" s="128" t="s">
        <v>136</v>
      </c>
      <c r="E332" s="128">
        <v>18521</v>
      </c>
      <c r="F332" s="128" t="s">
        <v>134</v>
      </c>
      <c r="G332" s="130">
        <v>100</v>
      </c>
      <c r="H332" s="130">
        <v>5278500</v>
      </c>
      <c r="I332" s="130">
        <v>5278500</v>
      </c>
      <c r="K332" s="79" t="str">
        <f t="shared" si="5"/>
        <v>Бард</v>
      </c>
    </row>
    <row r="333" spans="1:11">
      <c r="A333" s="128">
        <v>5360901</v>
      </c>
      <c r="B333" s="128" t="s">
        <v>1299</v>
      </c>
      <c r="C333" s="129" t="s">
        <v>337</v>
      </c>
      <c r="D333" s="128" t="s">
        <v>338</v>
      </c>
      <c r="E333" s="128">
        <v>45433</v>
      </c>
      <c r="F333" s="128" t="s">
        <v>299</v>
      </c>
      <c r="G333" s="130">
        <v>500</v>
      </c>
      <c r="H333" s="130">
        <v>1701077</v>
      </c>
      <c r="I333" s="130">
        <v>85053850</v>
      </c>
      <c r="K333" s="79" t="str">
        <f t="shared" si="5"/>
        <v>Спир</v>
      </c>
    </row>
    <row r="334" spans="1:11" ht="30">
      <c r="A334" s="128">
        <v>5361681</v>
      </c>
      <c r="B334" s="128" t="s">
        <v>1298</v>
      </c>
      <c r="C334" s="129" t="s">
        <v>518</v>
      </c>
      <c r="D334" s="128" t="s">
        <v>519</v>
      </c>
      <c r="E334" s="128">
        <v>45433</v>
      </c>
      <c r="F334" s="128" t="s">
        <v>299</v>
      </c>
      <c r="G334" s="130">
        <v>100</v>
      </c>
      <c r="H334" s="130">
        <v>1701088</v>
      </c>
      <c r="I334" s="130">
        <v>17010880</v>
      </c>
      <c r="K334" s="79" t="str">
        <f t="shared" si="5"/>
        <v>Спир</v>
      </c>
    </row>
    <row r="335" spans="1:11">
      <c r="A335" s="128">
        <v>5361704</v>
      </c>
      <c r="B335" s="128" t="s">
        <v>1298</v>
      </c>
      <c r="C335" s="129" t="s">
        <v>522</v>
      </c>
      <c r="D335" s="128" t="s">
        <v>523</v>
      </c>
      <c r="E335" s="128">
        <v>45284</v>
      </c>
      <c r="F335" s="128" t="s">
        <v>295</v>
      </c>
      <c r="G335" s="130">
        <v>500</v>
      </c>
      <c r="H335" s="130">
        <v>1812788</v>
      </c>
      <c r="I335" s="130">
        <v>90639400</v>
      </c>
      <c r="K335" s="79" t="str">
        <f t="shared" si="5"/>
        <v>Спир</v>
      </c>
    </row>
    <row r="336" spans="1:11">
      <c r="A336" s="128">
        <v>5361705</v>
      </c>
      <c r="B336" s="128" t="s">
        <v>1298</v>
      </c>
      <c r="C336" s="129" t="s">
        <v>300</v>
      </c>
      <c r="D336" s="128" t="s">
        <v>301</v>
      </c>
      <c r="E336" s="128">
        <v>45284</v>
      </c>
      <c r="F336" s="128" t="s">
        <v>295</v>
      </c>
      <c r="G336" s="130">
        <v>1200</v>
      </c>
      <c r="H336" s="130">
        <v>1812787</v>
      </c>
      <c r="I336" s="130">
        <v>217534440</v>
      </c>
      <c r="K336" s="79" t="str">
        <f t="shared" si="5"/>
        <v>Спир</v>
      </c>
    </row>
    <row r="337" spans="1:11">
      <c r="A337" s="128">
        <v>5361706</v>
      </c>
      <c r="B337" s="128" t="s">
        <v>1298</v>
      </c>
      <c r="C337" s="129" t="s">
        <v>502</v>
      </c>
      <c r="D337" s="128" t="s">
        <v>503</v>
      </c>
      <c r="E337" s="128">
        <v>45284</v>
      </c>
      <c r="F337" s="128" t="s">
        <v>295</v>
      </c>
      <c r="G337" s="130">
        <v>1550</v>
      </c>
      <c r="H337" s="130">
        <v>1812786</v>
      </c>
      <c r="I337" s="130">
        <v>280981830</v>
      </c>
      <c r="K337" s="79" t="str">
        <f t="shared" si="5"/>
        <v>Спир</v>
      </c>
    </row>
    <row r="338" spans="1:11">
      <c r="A338" s="128">
        <v>5361707</v>
      </c>
      <c r="B338" s="128" t="s">
        <v>1298</v>
      </c>
      <c r="C338" s="129" t="s">
        <v>464</v>
      </c>
      <c r="D338" s="128" t="s">
        <v>465</v>
      </c>
      <c r="E338" s="128">
        <v>45284</v>
      </c>
      <c r="F338" s="128" t="s">
        <v>295</v>
      </c>
      <c r="G338" s="130">
        <v>1750</v>
      </c>
      <c r="H338" s="130">
        <v>1808999</v>
      </c>
      <c r="I338" s="130">
        <v>316574825</v>
      </c>
      <c r="K338" s="79" t="str">
        <f t="shared" si="5"/>
        <v>Спир</v>
      </c>
    </row>
    <row r="339" spans="1:11">
      <c r="A339" s="128">
        <v>5362093</v>
      </c>
      <c r="B339" s="128" t="s">
        <v>1298</v>
      </c>
      <c r="C339" s="129" t="s">
        <v>135</v>
      </c>
      <c r="D339" s="128" t="s">
        <v>136</v>
      </c>
      <c r="E339" s="128">
        <v>18521</v>
      </c>
      <c r="F339" s="128" t="s">
        <v>134</v>
      </c>
      <c r="G339" s="130">
        <v>600</v>
      </c>
      <c r="H339" s="130">
        <v>5278500</v>
      </c>
      <c r="I339" s="130">
        <v>31671000</v>
      </c>
      <c r="K339" s="79" t="str">
        <f t="shared" si="5"/>
        <v>Бард</v>
      </c>
    </row>
    <row r="340" spans="1:11" ht="30">
      <c r="A340" s="128">
        <v>5362620</v>
      </c>
      <c r="B340" s="128" t="s">
        <v>1298</v>
      </c>
      <c r="C340" s="129" t="s">
        <v>591</v>
      </c>
      <c r="D340" s="128" t="s">
        <v>592</v>
      </c>
      <c r="E340" s="128">
        <v>45433</v>
      </c>
      <c r="F340" s="128" t="s">
        <v>299</v>
      </c>
      <c r="G340" s="130">
        <v>140</v>
      </c>
      <c r="H340" s="130">
        <v>1705000</v>
      </c>
      <c r="I340" s="130">
        <v>23870000</v>
      </c>
      <c r="K340" s="79" t="str">
        <f t="shared" si="5"/>
        <v>Спир</v>
      </c>
    </row>
    <row r="341" spans="1:11">
      <c r="A341" s="128">
        <v>5362621</v>
      </c>
      <c r="B341" s="128" t="s">
        <v>1298</v>
      </c>
      <c r="C341" s="129" t="s">
        <v>542</v>
      </c>
      <c r="D341" s="128" t="s">
        <v>543</v>
      </c>
      <c r="E341" s="128">
        <v>45433</v>
      </c>
      <c r="F341" s="128" t="s">
        <v>299</v>
      </c>
      <c r="G341" s="130">
        <v>10</v>
      </c>
      <c r="H341" s="130">
        <v>1701100</v>
      </c>
      <c r="I341" s="130">
        <v>1701100</v>
      </c>
      <c r="K341" s="79" t="str">
        <f t="shared" si="5"/>
        <v>Спир</v>
      </c>
    </row>
    <row r="342" spans="1:11">
      <c r="A342" s="128">
        <v>5363480</v>
      </c>
      <c r="B342" s="128" t="s">
        <v>1012</v>
      </c>
      <c r="C342" s="129" t="s">
        <v>542</v>
      </c>
      <c r="D342" s="128" t="s">
        <v>543</v>
      </c>
      <c r="E342" s="128">
        <v>45433</v>
      </c>
      <c r="F342" s="128" t="s">
        <v>299</v>
      </c>
      <c r="G342" s="130">
        <v>30</v>
      </c>
      <c r="H342" s="130">
        <v>1701100</v>
      </c>
      <c r="I342" s="130">
        <v>5103300</v>
      </c>
      <c r="K342" s="79" t="str">
        <f t="shared" si="5"/>
        <v>Спир</v>
      </c>
    </row>
    <row r="343" spans="1:11">
      <c r="A343" s="128">
        <v>5363505</v>
      </c>
      <c r="B343" s="128" t="s">
        <v>1012</v>
      </c>
      <c r="C343" s="129" t="s">
        <v>468</v>
      </c>
      <c r="D343" s="128" t="s">
        <v>469</v>
      </c>
      <c r="E343" s="128">
        <v>45284</v>
      </c>
      <c r="F343" s="128" t="s">
        <v>295</v>
      </c>
      <c r="G343" s="130">
        <v>100</v>
      </c>
      <c r="H343" s="130">
        <v>1830999</v>
      </c>
      <c r="I343" s="130">
        <v>18309990</v>
      </c>
      <c r="K343" s="79" t="str">
        <f t="shared" si="5"/>
        <v>Спир</v>
      </c>
    </row>
    <row r="344" spans="1:11">
      <c r="A344" s="128">
        <v>5363506</v>
      </c>
      <c r="B344" s="128" t="s">
        <v>1012</v>
      </c>
      <c r="C344" s="129" t="s">
        <v>348</v>
      </c>
      <c r="D344" s="128" t="s">
        <v>349</v>
      </c>
      <c r="E344" s="128">
        <v>45284</v>
      </c>
      <c r="F344" s="128" t="s">
        <v>295</v>
      </c>
      <c r="G344" s="130">
        <v>3550</v>
      </c>
      <c r="H344" s="130">
        <v>1816012</v>
      </c>
      <c r="I344" s="130">
        <v>644684260</v>
      </c>
      <c r="K344" s="79" t="str">
        <f t="shared" si="5"/>
        <v>Спир</v>
      </c>
    </row>
    <row r="345" spans="1:11">
      <c r="A345" s="128">
        <v>5363507</v>
      </c>
      <c r="B345" s="128" t="s">
        <v>1012</v>
      </c>
      <c r="C345" s="129" t="s">
        <v>319</v>
      </c>
      <c r="D345" s="128" t="s">
        <v>320</v>
      </c>
      <c r="E345" s="128">
        <v>45284</v>
      </c>
      <c r="F345" s="128" t="s">
        <v>295</v>
      </c>
      <c r="G345" s="130">
        <v>500</v>
      </c>
      <c r="H345" s="130">
        <v>1815000</v>
      </c>
      <c r="I345" s="130">
        <v>90750000</v>
      </c>
      <c r="K345" s="79" t="str">
        <f t="shared" si="5"/>
        <v>Спир</v>
      </c>
    </row>
    <row r="346" spans="1:11">
      <c r="A346" s="128">
        <v>5363508</v>
      </c>
      <c r="B346" s="128" t="s">
        <v>1012</v>
      </c>
      <c r="C346" s="129" t="s">
        <v>464</v>
      </c>
      <c r="D346" s="128" t="s">
        <v>465</v>
      </c>
      <c r="E346" s="128">
        <v>45284</v>
      </c>
      <c r="F346" s="128" t="s">
        <v>295</v>
      </c>
      <c r="G346" s="130">
        <v>850</v>
      </c>
      <c r="H346" s="130">
        <v>1803788</v>
      </c>
      <c r="I346" s="130">
        <v>153321980</v>
      </c>
      <c r="K346" s="79" t="str">
        <f t="shared" si="5"/>
        <v>Спир</v>
      </c>
    </row>
    <row r="347" spans="1:11">
      <c r="A347" s="128">
        <v>5363977</v>
      </c>
      <c r="B347" s="128" t="s">
        <v>1012</v>
      </c>
      <c r="C347" s="129" t="s">
        <v>135</v>
      </c>
      <c r="D347" s="128" t="s">
        <v>136</v>
      </c>
      <c r="E347" s="128">
        <v>18521</v>
      </c>
      <c r="F347" s="128" t="s">
        <v>134</v>
      </c>
      <c r="G347" s="130">
        <v>600</v>
      </c>
      <c r="H347" s="130">
        <v>5278500</v>
      </c>
      <c r="I347" s="130">
        <v>31671000</v>
      </c>
      <c r="K347" s="79" t="str">
        <f t="shared" si="5"/>
        <v>Бард</v>
      </c>
    </row>
    <row r="348" spans="1:11" ht="30">
      <c r="A348" s="128">
        <v>5364524</v>
      </c>
      <c r="B348" s="128" t="s">
        <v>1012</v>
      </c>
      <c r="C348" s="129" t="s">
        <v>1296</v>
      </c>
      <c r="D348" s="128" t="s">
        <v>1297</v>
      </c>
      <c r="E348" s="128">
        <v>45433</v>
      </c>
      <c r="F348" s="128" t="s">
        <v>299</v>
      </c>
      <c r="G348" s="130">
        <v>20</v>
      </c>
      <c r="H348" s="130">
        <v>1701001</v>
      </c>
      <c r="I348" s="130">
        <v>3402002</v>
      </c>
      <c r="K348" s="79" t="str">
        <f t="shared" si="5"/>
        <v>Спир</v>
      </c>
    </row>
    <row r="349" spans="1:11">
      <c r="A349" s="128">
        <v>5364525</v>
      </c>
      <c r="B349" s="128" t="s">
        <v>1012</v>
      </c>
      <c r="C349" s="129" t="s">
        <v>610</v>
      </c>
      <c r="D349" s="128" t="s">
        <v>611</v>
      </c>
      <c r="E349" s="128">
        <v>45433</v>
      </c>
      <c r="F349" s="128" t="s">
        <v>299</v>
      </c>
      <c r="G349" s="130">
        <v>200</v>
      </c>
      <c r="H349" s="130">
        <v>1701000</v>
      </c>
      <c r="I349" s="130">
        <v>34020000</v>
      </c>
      <c r="K349" s="79" t="str">
        <f t="shared" si="5"/>
        <v>Спир</v>
      </c>
    </row>
    <row r="350" spans="1:11">
      <c r="A350" s="128">
        <v>5364661</v>
      </c>
      <c r="B350" s="128" t="s">
        <v>1012</v>
      </c>
      <c r="C350" s="129" t="s">
        <v>135</v>
      </c>
      <c r="D350" s="128" t="s">
        <v>136</v>
      </c>
      <c r="E350" s="128">
        <v>18521</v>
      </c>
      <c r="F350" s="128" t="s">
        <v>134</v>
      </c>
      <c r="G350" s="130">
        <v>600</v>
      </c>
      <c r="H350" s="130">
        <v>5278500</v>
      </c>
      <c r="I350" s="130">
        <v>31671000</v>
      </c>
      <c r="K350" s="79" t="str">
        <f t="shared" si="5"/>
        <v>Бард</v>
      </c>
    </row>
    <row r="351" spans="1:11">
      <c r="A351" s="128">
        <v>5365388</v>
      </c>
      <c r="B351" s="128" t="s">
        <v>1295</v>
      </c>
      <c r="C351" s="129" t="s">
        <v>464</v>
      </c>
      <c r="D351" s="128" t="s">
        <v>465</v>
      </c>
      <c r="E351" s="128">
        <v>45284</v>
      </c>
      <c r="F351" s="128" t="s">
        <v>295</v>
      </c>
      <c r="G351" s="130">
        <v>460</v>
      </c>
      <c r="H351" s="130">
        <v>1812788</v>
      </c>
      <c r="I351" s="130">
        <v>83388248</v>
      </c>
      <c r="K351" s="79" t="str">
        <f t="shared" si="5"/>
        <v>Спир</v>
      </c>
    </row>
    <row r="352" spans="1:11">
      <c r="A352" s="128">
        <v>5365389</v>
      </c>
      <c r="B352" s="128" t="s">
        <v>1295</v>
      </c>
      <c r="C352" s="129" t="s">
        <v>419</v>
      </c>
      <c r="D352" s="128" t="s">
        <v>420</v>
      </c>
      <c r="E352" s="128">
        <v>45284</v>
      </c>
      <c r="F352" s="128" t="s">
        <v>295</v>
      </c>
      <c r="G352" s="130">
        <v>3300</v>
      </c>
      <c r="H352" s="130">
        <v>1812787</v>
      </c>
      <c r="I352" s="130">
        <v>598219710</v>
      </c>
      <c r="K352" s="79" t="str">
        <f t="shared" si="5"/>
        <v>Спир</v>
      </c>
    </row>
    <row r="353" spans="1:11">
      <c r="A353" s="128">
        <v>5365390</v>
      </c>
      <c r="B353" s="128" t="s">
        <v>1295</v>
      </c>
      <c r="C353" s="129" t="s">
        <v>524</v>
      </c>
      <c r="D353" s="128" t="s">
        <v>525</v>
      </c>
      <c r="E353" s="128">
        <v>45284</v>
      </c>
      <c r="F353" s="128" t="s">
        <v>295</v>
      </c>
      <c r="G353" s="130">
        <v>1000</v>
      </c>
      <c r="H353" s="130">
        <v>1805001</v>
      </c>
      <c r="I353" s="130">
        <v>180500100</v>
      </c>
      <c r="K353" s="79" t="str">
        <f t="shared" si="5"/>
        <v>Спир</v>
      </c>
    </row>
    <row r="354" spans="1:11">
      <c r="A354" s="128">
        <v>5365391</v>
      </c>
      <c r="B354" s="128" t="s">
        <v>1295</v>
      </c>
      <c r="C354" s="129" t="s">
        <v>428</v>
      </c>
      <c r="D354" s="128" t="s">
        <v>429</v>
      </c>
      <c r="E354" s="128">
        <v>45284</v>
      </c>
      <c r="F354" s="128" t="s">
        <v>295</v>
      </c>
      <c r="G354" s="130">
        <v>240</v>
      </c>
      <c r="H354" s="130">
        <v>1803009</v>
      </c>
      <c r="I354" s="130">
        <v>43272216</v>
      </c>
      <c r="K354" s="79" t="str">
        <f t="shared" si="5"/>
        <v>Спир</v>
      </c>
    </row>
    <row r="355" spans="1:11">
      <c r="A355" s="128">
        <v>5365828</v>
      </c>
      <c r="B355" s="128" t="s">
        <v>1295</v>
      </c>
      <c r="C355" s="129" t="s">
        <v>132</v>
      </c>
      <c r="D355" s="128" t="s">
        <v>133</v>
      </c>
      <c r="E355" s="128">
        <v>18521</v>
      </c>
      <c r="F355" s="128" t="s">
        <v>134</v>
      </c>
      <c r="G355" s="130">
        <v>200</v>
      </c>
      <c r="H355" s="130">
        <v>5278655</v>
      </c>
      <c r="I355" s="130">
        <v>10557310</v>
      </c>
      <c r="K355" s="79" t="str">
        <f t="shared" si="5"/>
        <v>Бард</v>
      </c>
    </row>
    <row r="356" spans="1:11" ht="30">
      <c r="A356" s="128">
        <v>5365829</v>
      </c>
      <c r="B356" s="128" t="s">
        <v>1295</v>
      </c>
      <c r="C356" s="129" t="s">
        <v>584</v>
      </c>
      <c r="D356" s="128" t="s">
        <v>204</v>
      </c>
      <c r="E356" s="128">
        <v>18521</v>
      </c>
      <c r="F356" s="128" t="s">
        <v>134</v>
      </c>
      <c r="G356" s="130">
        <v>100</v>
      </c>
      <c r="H356" s="130">
        <v>5278559</v>
      </c>
      <c r="I356" s="130">
        <v>5278559</v>
      </c>
      <c r="K356" s="79" t="str">
        <f t="shared" si="5"/>
        <v>Бард</v>
      </c>
    </row>
    <row r="357" spans="1:11">
      <c r="A357" s="128">
        <v>5365830</v>
      </c>
      <c r="B357" s="128" t="s">
        <v>1295</v>
      </c>
      <c r="C357" s="129" t="s">
        <v>135</v>
      </c>
      <c r="D357" s="128" t="s">
        <v>136</v>
      </c>
      <c r="E357" s="128">
        <v>18521</v>
      </c>
      <c r="F357" s="128" t="s">
        <v>134</v>
      </c>
      <c r="G357" s="130">
        <v>300</v>
      </c>
      <c r="H357" s="130">
        <v>5278500</v>
      </c>
      <c r="I357" s="130">
        <v>15835500</v>
      </c>
      <c r="K357" s="79" t="str">
        <f t="shared" si="5"/>
        <v>Бард</v>
      </c>
    </row>
    <row r="358" spans="1:11">
      <c r="A358" s="128">
        <v>5366444</v>
      </c>
      <c r="B358" s="128" t="s">
        <v>1295</v>
      </c>
      <c r="C358" s="129" t="s">
        <v>135</v>
      </c>
      <c r="D358" s="128" t="s">
        <v>136</v>
      </c>
      <c r="E358" s="128">
        <v>18521</v>
      </c>
      <c r="F358" s="128" t="s">
        <v>134</v>
      </c>
      <c r="G358" s="130">
        <v>800</v>
      </c>
      <c r="H358" s="130">
        <v>5278500</v>
      </c>
      <c r="I358" s="130">
        <v>42228000</v>
      </c>
      <c r="K358" s="79" t="str">
        <f t="shared" si="5"/>
        <v>Бард</v>
      </c>
    </row>
    <row r="359" spans="1:11">
      <c r="A359" s="128">
        <v>5367157</v>
      </c>
      <c r="B359" s="128" t="s">
        <v>1294</v>
      </c>
      <c r="C359" s="129" t="s">
        <v>606</v>
      </c>
      <c r="D359" s="128" t="s">
        <v>607</v>
      </c>
      <c r="E359" s="128">
        <v>45285</v>
      </c>
      <c r="F359" s="128" t="s">
        <v>298</v>
      </c>
      <c r="G359" s="130">
        <v>50</v>
      </c>
      <c r="H359" s="130">
        <v>1829788</v>
      </c>
      <c r="I359" s="130">
        <v>9148940</v>
      </c>
      <c r="K359" s="79" t="str">
        <f t="shared" si="5"/>
        <v>Спир</v>
      </c>
    </row>
    <row r="360" spans="1:11">
      <c r="A360" s="128">
        <v>5367158</v>
      </c>
      <c r="B360" s="128" t="s">
        <v>1294</v>
      </c>
      <c r="C360" s="129" t="s">
        <v>614</v>
      </c>
      <c r="D360" s="128" t="s">
        <v>615</v>
      </c>
      <c r="E360" s="128">
        <v>45285</v>
      </c>
      <c r="F360" s="128" t="s">
        <v>298</v>
      </c>
      <c r="G360" s="130">
        <v>3200</v>
      </c>
      <c r="H360" s="130">
        <v>1828999</v>
      </c>
      <c r="I360" s="130">
        <v>585279680</v>
      </c>
      <c r="K360" s="79" t="str">
        <f t="shared" si="5"/>
        <v>Спир</v>
      </c>
    </row>
    <row r="361" spans="1:11">
      <c r="A361" s="128">
        <v>5367159</v>
      </c>
      <c r="B361" s="128" t="s">
        <v>1294</v>
      </c>
      <c r="C361" s="129" t="s">
        <v>502</v>
      </c>
      <c r="D361" s="128" t="s">
        <v>503</v>
      </c>
      <c r="E361" s="128">
        <v>45285</v>
      </c>
      <c r="F361" s="128" t="s">
        <v>298</v>
      </c>
      <c r="G361" s="130">
        <v>1550</v>
      </c>
      <c r="H361" s="130">
        <v>1822788</v>
      </c>
      <c r="I361" s="130">
        <v>282532140</v>
      </c>
      <c r="K361" s="79" t="str">
        <f t="shared" si="5"/>
        <v>Спир</v>
      </c>
    </row>
    <row r="362" spans="1:11">
      <c r="A362" s="128">
        <v>5367160</v>
      </c>
      <c r="B362" s="128" t="s">
        <v>1294</v>
      </c>
      <c r="C362" s="129" t="s">
        <v>464</v>
      </c>
      <c r="D362" s="128" t="s">
        <v>465</v>
      </c>
      <c r="E362" s="128">
        <v>45285</v>
      </c>
      <c r="F362" s="128" t="s">
        <v>298</v>
      </c>
      <c r="G362" s="130">
        <v>200</v>
      </c>
      <c r="H362" s="130">
        <v>1812999</v>
      </c>
      <c r="I362" s="130">
        <v>36259980</v>
      </c>
      <c r="K362" s="79" t="str">
        <f t="shared" si="5"/>
        <v>Спир</v>
      </c>
    </row>
    <row r="363" spans="1:11">
      <c r="A363" s="128">
        <v>5367614</v>
      </c>
      <c r="B363" s="128" t="s">
        <v>1294</v>
      </c>
      <c r="C363" s="129" t="s">
        <v>598</v>
      </c>
      <c r="D363" s="128" t="s">
        <v>599</v>
      </c>
      <c r="E363" s="128">
        <v>18521</v>
      </c>
      <c r="F363" s="128" t="s">
        <v>134</v>
      </c>
      <c r="G363" s="130">
        <v>100</v>
      </c>
      <c r="H363" s="130">
        <v>5301000</v>
      </c>
      <c r="I363" s="130">
        <v>5301000</v>
      </c>
      <c r="K363" s="79" t="str">
        <f t="shared" si="5"/>
        <v>Бард</v>
      </c>
    </row>
    <row r="364" spans="1:11">
      <c r="A364" s="128">
        <v>5367615</v>
      </c>
      <c r="B364" s="128" t="s">
        <v>1294</v>
      </c>
      <c r="C364" s="129" t="s">
        <v>205</v>
      </c>
      <c r="D364" s="128" t="s">
        <v>206</v>
      </c>
      <c r="E364" s="128">
        <v>18521</v>
      </c>
      <c r="F364" s="128" t="s">
        <v>134</v>
      </c>
      <c r="G364" s="130">
        <v>100</v>
      </c>
      <c r="H364" s="130">
        <v>5300999</v>
      </c>
      <c r="I364" s="130">
        <v>5300999</v>
      </c>
      <c r="K364" s="79" t="str">
        <f t="shared" si="5"/>
        <v>Бард</v>
      </c>
    </row>
    <row r="365" spans="1:11">
      <c r="A365" s="128">
        <v>5367616</v>
      </c>
      <c r="B365" s="128" t="s">
        <v>1294</v>
      </c>
      <c r="C365" s="129" t="s">
        <v>135</v>
      </c>
      <c r="D365" s="128" t="s">
        <v>136</v>
      </c>
      <c r="E365" s="128">
        <v>18521</v>
      </c>
      <c r="F365" s="128" t="s">
        <v>134</v>
      </c>
      <c r="G365" s="130">
        <v>600</v>
      </c>
      <c r="H365" s="130">
        <v>5278500</v>
      </c>
      <c r="I365" s="130">
        <v>31671000</v>
      </c>
      <c r="K365" s="79" t="str">
        <f t="shared" si="5"/>
        <v>Бард</v>
      </c>
    </row>
    <row r="366" spans="1:11">
      <c r="A366" s="128">
        <v>5368205</v>
      </c>
      <c r="B366" s="128" t="s">
        <v>1294</v>
      </c>
      <c r="C366" s="129" t="s">
        <v>415</v>
      </c>
      <c r="D366" s="128" t="s">
        <v>416</v>
      </c>
      <c r="E366" s="128">
        <v>45433</v>
      </c>
      <c r="F366" s="128" t="s">
        <v>299</v>
      </c>
      <c r="G366" s="130">
        <v>30</v>
      </c>
      <c r="H366" s="130">
        <v>1701789</v>
      </c>
      <c r="I366" s="130">
        <v>5105367</v>
      </c>
      <c r="K366" s="79" t="str">
        <f t="shared" si="5"/>
        <v>Спир</v>
      </c>
    </row>
    <row r="367" spans="1:11">
      <c r="A367" s="128">
        <v>5368206</v>
      </c>
      <c r="B367" s="128" t="s">
        <v>1294</v>
      </c>
      <c r="C367" s="129" t="s">
        <v>480</v>
      </c>
      <c r="D367" s="128" t="s">
        <v>481</v>
      </c>
      <c r="E367" s="128">
        <v>45433</v>
      </c>
      <c r="F367" s="128" t="s">
        <v>299</v>
      </c>
      <c r="G367" s="130">
        <v>200</v>
      </c>
      <c r="H367" s="130">
        <v>1701788</v>
      </c>
      <c r="I367" s="130">
        <v>34035760</v>
      </c>
      <c r="K367" s="79" t="str">
        <f t="shared" si="5"/>
        <v>Спир</v>
      </c>
    </row>
    <row r="368" spans="1:11">
      <c r="A368" s="128">
        <v>5368207</v>
      </c>
      <c r="B368" s="128" t="s">
        <v>1294</v>
      </c>
      <c r="C368" s="129" t="s">
        <v>327</v>
      </c>
      <c r="D368" s="128" t="s">
        <v>328</v>
      </c>
      <c r="E368" s="128">
        <v>45433</v>
      </c>
      <c r="F368" s="128" t="s">
        <v>299</v>
      </c>
      <c r="G368" s="130">
        <v>20</v>
      </c>
      <c r="H368" s="130">
        <v>1701000</v>
      </c>
      <c r="I368" s="130">
        <v>3402000</v>
      </c>
      <c r="K368" s="79" t="str">
        <f t="shared" si="5"/>
        <v>Спир</v>
      </c>
    </row>
    <row r="369" spans="1:11" ht="30">
      <c r="A369" s="128">
        <v>5369009</v>
      </c>
      <c r="B369" s="128" t="s">
        <v>1244</v>
      </c>
      <c r="C369" s="129" t="s">
        <v>478</v>
      </c>
      <c r="D369" s="128" t="s">
        <v>479</v>
      </c>
      <c r="E369" s="128">
        <v>45433</v>
      </c>
      <c r="F369" s="128" t="s">
        <v>299</v>
      </c>
      <c r="G369" s="130">
        <v>100</v>
      </c>
      <c r="H369" s="130">
        <v>1701077</v>
      </c>
      <c r="I369" s="130">
        <v>17010770</v>
      </c>
      <c r="K369" s="79" t="str">
        <f t="shared" si="5"/>
        <v>Спир</v>
      </c>
    </row>
    <row r="370" spans="1:11">
      <c r="A370" s="128">
        <v>5369026</v>
      </c>
      <c r="B370" s="128" t="s">
        <v>1244</v>
      </c>
      <c r="C370" s="129" t="s">
        <v>468</v>
      </c>
      <c r="D370" s="128" t="s">
        <v>469</v>
      </c>
      <c r="E370" s="128">
        <v>45285</v>
      </c>
      <c r="F370" s="128" t="s">
        <v>298</v>
      </c>
      <c r="G370" s="130">
        <v>200</v>
      </c>
      <c r="H370" s="130">
        <v>1832999</v>
      </c>
      <c r="I370" s="130">
        <v>36659980</v>
      </c>
      <c r="K370" s="79" t="str">
        <f t="shared" si="5"/>
        <v>Спир</v>
      </c>
    </row>
    <row r="371" spans="1:11">
      <c r="A371" s="128">
        <v>5369027</v>
      </c>
      <c r="B371" s="128" t="s">
        <v>1244</v>
      </c>
      <c r="C371" s="129" t="s">
        <v>315</v>
      </c>
      <c r="D371" s="128" t="s">
        <v>316</v>
      </c>
      <c r="E371" s="128">
        <v>45285</v>
      </c>
      <c r="F371" s="128" t="s">
        <v>298</v>
      </c>
      <c r="G371" s="130">
        <v>400</v>
      </c>
      <c r="H371" s="130">
        <v>1825999</v>
      </c>
      <c r="I371" s="130">
        <v>73039960</v>
      </c>
      <c r="K371" s="79" t="str">
        <f t="shared" si="5"/>
        <v>Спир</v>
      </c>
    </row>
    <row r="372" spans="1:11">
      <c r="A372" s="128">
        <v>5369028</v>
      </c>
      <c r="B372" s="128" t="s">
        <v>1244</v>
      </c>
      <c r="C372" s="129" t="s">
        <v>335</v>
      </c>
      <c r="D372" s="128" t="s">
        <v>336</v>
      </c>
      <c r="E372" s="128">
        <v>45285</v>
      </c>
      <c r="F372" s="128" t="s">
        <v>298</v>
      </c>
      <c r="G372" s="130">
        <v>1200</v>
      </c>
      <c r="H372" s="130">
        <v>1815999</v>
      </c>
      <c r="I372" s="130">
        <v>217919880</v>
      </c>
      <c r="K372" s="79" t="str">
        <f t="shared" si="5"/>
        <v>Спир</v>
      </c>
    </row>
    <row r="373" spans="1:11">
      <c r="A373" s="128">
        <v>5369029</v>
      </c>
      <c r="B373" s="128" t="s">
        <v>1244</v>
      </c>
      <c r="C373" s="129" t="s">
        <v>333</v>
      </c>
      <c r="D373" s="128" t="s">
        <v>334</v>
      </c>
      <c r="E373" s="128">
        <v>45285</v>
      </c>
      <c r="F373" s="128" t="s">
        <v>298</v>
      </c>
      <c r="G373" s="130">
        <v>480</v>
      </c>
      <c r="H373" s="130">
        <v>1801788</v>
      </c>
      <c r="I373" s="130">
        <v>86485824</v>
      </c>
      <c r="K373" s="79" t="str">
        <f t="shared" si="5"/>
        <v>Спир</v>
      </c>
    </row>
    <row r="374" spans="1:11">
      <c r="A374" s="128">
        <v>5369030</v>
      </c>
      <c r="B374" s="128" t="s">
        <v>1244</v>
      </c>
      <c r="C374" s="129" t="s">
        <v>464</v>
      </c>
      <c r="D374" s="128" t="s">
        <v>465</v>
      </c>
      <c r="E374" s="128">
        <v>45285</v>
      </c>
      <c r="F374" s="128" t="s">
        <v>298</v>
      </c>
      <c r="G374" s="130">
        <v>720</v>
      </c>
      <c r="H374" s="130">
        <v>1801777</v>
      </c>
      <c r="I374" s="130">
        <v>129727944</v>
      </c>
      <c r="K374" s="79" t="str">
        <f t="shared" si="5"/>
        <v>Спир</v>
      </c>
    </row>
    <row r="375" spans="1:11">
      <c r="A375" s="128">
        <v>5369170</v>
      </c>
      <c r="B375" s="128" t="s">
        <v>1244</v>
      </c>
      <c r="C375" s="129" t="s">
        <v>135</v>
      </c>
      <c r="D375" s="128" t="s">
        <v>136</v>
      </c>
      <c r="E375" s="128">
        <v>18521</v>
      </c>
      <c r="F375" s="128" t="s">
        <v>134</v>
      </c>
      <c r="G375" s="130">
        <v>400</v>
      </c>
      <c r="H375" s="130">
        <v>5278500</v>
      </c>
      <c r="I375" s="130">
        <v>21114000</v>
      </c>
      <c r="K375" s="79" t="str">
        <f t="shared" si="5"/>
        <v>Бард</v>
      </c>
    </row>
    <row r="376" spans="1:11">
      <c r="A376" s="128">
        <v>5369608</v>
      </c>
      <c r="B376" s="128" t="s">
        <v>1244</v>
      </c>
      <c r="C376" s="129" t="s">
        <v>464</v>
      </c>
      <c r="D376" s="128" t="s">
        <v>465</v>
      </c>
      <c r="E376" s="128">
        <v>9945285</v>
      </c>
      <c r="F376" s="128" t="s">
        <v>530</v>
      </c>
      <c r="G376" s="130">
        <v>130</v>
      </c>
      <c r="H376" s="130">
        <v>1797777</v>
      </c>
      <c r="I376" s="130">
        <v>23371101</v>
      </c>
      <c r="K376" s="79" t="str">
        <f t="shared" si="5"/>
        <v>Спир</v>
      </c>
    </row>
    <row r="377" spans="1:11">
      <c r="A377" s="128">
        <v>5369609</v>
      </c>
      <c r="B377" s="128" t="s">
        <v>1244</v>
      </c>
      <c r="C377" s="129" t="s">
        <v>602</v>
      </c>
      <c r="D377" s="128" t="s">
        <v>603</v>
      </c>
      <c r="E377" s="128">
        <v>9945284</v>
      </c>
      <c r="F377" s="128" t="s">
        <v>535</v>
      </c>
      <c r="G377" s="130">
        <v>200</v>
      </c>
      <c r="H377" s="130">
        <v>1831000</v>
      </c>
      <c r="I377" s="130">
        <v>36620000</v>
      </c>
      <c r="K377" s="79" t="str">
        <f t="shared" si="5"/>
        <v>Спир</v>
      </c>
    </row>
    <row r="378" spans="1:11">
      <c r="A378" s="128">
        <v>5369610</v>
      </c>
      <c r="B378" s="128" t="s">
        <v>1244</v>
      </c>
      <c r="C378" s="129" t="s">
        <v>333</v>
      </c>
      <c r="D378" s="128" t="s">
        <v>334</v>
      </c>
      <c r="E378" s="128">
        <v>9945284</v>
      </c>
      <c r="F378" s="128" t="s">
        <v>535</v>
      </c>
      <c r="G378" s="130">
        <v>40</v>
      </c>
      <c r="H378" s="130">
        <v>1803001</v>
      </c>
      <c r="I378" s="130">
        <v>7212004</v>
      </c>
      <c r="K378" s="79" t="str">
        <f t="shared" si="5"/>
        <v>Спир</v>
      </c>
    </row>
    <row r="379" spans="1:11">
      <c r="A379" s="128">
        <v>5370551</v>
      </c>
      <c r="B379" s="128" t="s">
        <v>1244</v>
      </c>
      <c r="C379" s="129" t="s">
        <v>428</v>
      </c>
      <c r="D379" s="128" t="s">
        <v>429</v>
      </c>
      <c r="E379" s="128">
        <v>54511</v>
      </c>
      <c r="F379" s="128" t="s">
        <v>1293</v>
      </c>
      <c r="G379" s="130">
        <v>30000</v>
      </c>
      <c r="H379" s="130">
        <v>179755000</v>
      </c>
      <c r="I379" s="130">
        <v>539265000</v>
      </c>
      <c r="K379" s="79" t="str">
        <f t="shared" si="5"/>
        <v>Спир</v>
      </c>
    </row>
    <row r="380" spans="1:11">
      <c r="A380" s="128">
        <v>5370781</v>
      </c>
      <c r="B380" s="128" t="s">
        <v>1022</v>
      </c>
      <c r="C380" s="129" t="s">
        <v>432</v>
      </c>
      <c r="D380" s="128" t="s">
        <v>433</v>
      </c>
      <c r="E380" s="128">
        <v>45285</v>
      </c>
      <c r="F380" s="128" t="s">
        <v>298</v>
      </c>
      <c r="G380" s="130">
        <v>100</v>
      </c>
      <c r="H380" s="130">
        <v>1822000</v>
      </c>
      <c r="I380" s="130">
        <v>18220000</v>
      </c>
      <c r="K380" s="79" t="str">
        <f t="shared" si="5"/>
        <v>Спир</v>
      </c>
    </row>
    <row r="381" spans="1:11">
      <c r="A381" s="128">
        <v>5370782</v>
      </c>
      <c r="B381" s="128" t="s">
        <v>1022</v>
      </c>
      <c r="C381" s="129" t="s">
        <v>311</v>
      </c>
      <c r="D381" s="128" t="s">
        <v>312</v>
      </c>
      <c r="E381" s="128">
        <v>45285</v>
      </c>
      <c r="F381" s="128" t="s">
        <v>298</v>
      </c>
      <c r="G381" s="130">
        <v>1200</v>
      </c>
      <c r="H381" s="130">
        <v>1820099.99</v>
      </c>
      <c r="I381" s="130">
        <v>218411998.80000001</v>
      </c>
      <c r="K381" s="79" t="str">
        <f t="shared" si="5"/>
        <v>Спир</v>
      </c>
    </row>
    <row r="382" spans="1:11">
      <c r="A382" s="128">
        <v>5370783</v>
      </c>
      <c r="B382" s="128" t="s">
        <v>1022</v>
      </c>
      <c r="C382" s="129" t="s">
        <v>444</v>
      </c>
      <c r="D382" s="128" t="s">
        <v>445</v>
      </c>
      <c r="E382" s="128">
        <v>45285</v>
      </c>
      <c r="F382" s="128" t="s">
        <v>298</v>
      </c>
      <c r="G382" s="130">
        <v>200</v>
      </c>
      <c r="H382" s="130">
        <v>1806788</v>
      </c>
      <c r="I382" s="130">
        <v>36135760</v>
      </c>
      <c r="K382" s="79" t="str">
        <f t="shared" si="5"/>
        <v>Спир</v>
      </c>
    </row>
    <row r="383" spans="1:11">
      <c r="A383" s="128">
        <v>5370784</v>
      </c>
      <c r="B383" s="128" t="s">
        <v>1022</v>
      </c>
      <c r="C383" s="129" t="s">
        <v>333</v>
      </c>
      <c r="D383" s="128" t="s">
        <v>334</v>
      </c>
      <c r="E383" s="128">
        <v>45285</v>
      </c>
      <c r="F383" s="128" t="s">
        <v>298</v>
      </c>
      <c r="G383" s="130">
        <v>480</v>
      </c>
      <c r="H383" s="130">
        <v>1804888</v>
      </c>
      <c r="I383" s="130">
        <v>86634624</v>
      </c>
      <c r="K383" s="79" t="str">
        <f t="shared" si="5"/>
        <v>Спир</v>
      </c>
    </row>
    <row r="384" spans="1:11">
      <c r="A384" s="128">
        <v>5370785</v>
      </c>
      <c r="B384" s="128" t="s">
        <v>1022</v>
      </c>
      <c r="C384" s="129" t="s">
        <v>464</v>
      </c>
      <c r="D384" s="128" t="s">
        <v>465</v>
      </c>
      <c r="E384" s="128">
        <v>45285</v>
      </c>
      <c r="F384" s="128" t="s">
        <v>298</v>
      </c>
      <c r="G384" s="130">
        <v>2020</v>
      </c>
      <c r="H384" s="130">
        <v>1803999</v>
      </c>
      <c r="I384" s="130">
        <v>364407798</v>
      </c>
      <c r="K384" s="79" t="str">
        <f t="shared" si="5"/>
        <v>Спир</v>
      </c>
    </row>
    <row r="385" spans="1:11" ht="30">
      <c r="A385" s="128">
        <v>5371214</v>
      </c>
      <c r="B385" s="128" t="s">
        <v>1022</v>
      </c>
      <c r="C385" s="129" t="s">
        <v>226</v>
      </c>
      <c r="D385" s="128" t="s">
        <v>227</v>
      </c>
      <c r="E385" s="128">
        <v>18521</v>
      </c>
      <c r="F385" s="128" t="s">
        <v>134</v>
      </c>
      <c r="G385" s="130">
        <v>100</v>
      </c>
      <c r="H385" s="130">
        <v>5279000</v>
      </c>
      <c r="I385" s="130">
        <v>5279000</v>
      </c>
      <c r="K385" s="79" t="str">
        <f t="shared" si="5"/>
        <v>Бард</v>
      </c>
    </row>
    <row r="386" spans="1:11">
      <c r="A386" s="128">
        <v>5371215</v>
      </c>
      <c r="B386" s="128" t="s">
        <v>1022</v>
      </c>
      <c r="C386" s="129" t="s">
        <v>135</v>
      </c>
      <c r="D386" s="128" t="s">
        <v>136</v>
      </c>
      <c r="E386" s="128">
        <v>18521</v>
      </c>
      <c r="F386" s="128" t="s">
        <v>134</v>
      </c>
      <c r="G386" s="130">
        <v>300</v>
      </c>
      <c r="H386" s="130">
        <v>5278500</v>
      </c>
      <c r="I386" s="130">
        <v>15835500</v>
      </c>
      <c r="K386" s="79" t="str">
        <f t="shared" si="5"/>
        <v>Бард</v>
      </c>
    </row>
    <row r="387" spans="1:11">
      <c r="A387" s="128">
        <v>5372512</v>
      </c>
      <c r="B387" s="128" t="s">
        <v>1037</v>
      </c>
      <c r="C387" s="129" t="s">
        <v>464</v>
      </c>
      <c r="D387" s="128" t="s">
        <v>465</v>
      </c>
      <c r="E387" s="128">
        <v>45285</v>
      </c>
      <c r="F387" s="128" t="s">
        <v>298</v>
      </c>
      <c r="G387" s="130">
        <v>130</v>
      </c>
      <c r="H387" s="130">
        <v>1822788</v>
      </c>
      <c r="I387" s="130">
        <v>23696244</v>
      </c>
      <c r="K387" s="79" t="str">
        <f t="shared" si="5"/>
        <v>Спир</v>
      </c>
    </row>
    <row r="388" spans="1:11">
      <c r="A388" s="128">
        <v>5372513</v>
      </c>
      <c r="B388" s="128" t="s">
        <v>1037</v>
      </c>
      <c r="C388" s="129" t="s">
        <v>492</v>
      </c>
      <c r="D388" s="128" t="s">
        <v>493</v>
      </c>
      <c r="E388" s="128">
        <v>45285</v>
      </c>
      <c r="F388" s="128" t="s">
        <v>298</v>
      </c>
      <c r="G388" s="130">
        <v>500</v>
      </c>
      <c r="H388" s="130">
        <v>1809789</v>
      </c>
      <c r="I388" s="130">
        <v>90489450</v>
      </c>
      <c r="K388" s="79" t="str">
        <f t="shared" si="5"/>
        <v>Спир</v>
      </c>
    </row>
    <row r="389" spans="1:11">
      <c r="A389" s="128">
        <v>5372514</v>
      </c>
      <c r="B389" s="128" t="s">
        <v>1037</v>
      </c>
      <c r="C389" s="129" t="s">
        <v>307</v>
      </c>
      <c r="D389" s="128" t="s">
        <v>308</v>
      </c>
      <c r="E389" s="128">
        <v>45285</v>
      </c>
      <c r="F389" s="128" t="s">
        <v>298</v>
      </c>
      <c r="G389" s="130">
        <v>500</v>
      </c>
      <c r="H389" s="130">
        <v>1809788</v>
      </c>
      <c r="I389" s="130">
        <v>90489400</v>
      </c>
      <c r="K389" s="79" t="str">
        <f t="shared" ref="K389:K452" si="6">LEFT(F389,4)</f>
        <v>Спир</v>
      </c>
    </row>
    <row r="390" spans="1:11">
      <c r="A390" s="128">
        <v>5372515</v>
      </c>
      <c r="B390" s="128" t="s">
        <v>1037</v>
      </c>
      <c r="C390" s="129" t="s">
        <v>300</v>
      </c>
      <c r="D390" s="128" t="s">
        <v>301</v>
      </c>
      <c r="E390" s="128">
        <v>45285</v>
      </c>
      <c r="F390" s="128" t="s">
        <v>298</v>
      </c>
      <c r="G390" s="130">
        <v>1200</v>
      </c>
      <c r="H390" s="130">
        <v>1808999</v>
      </c>
      <c r="I390" s="130">
        <v>217079880</v>
      </c>
      <c r="K390" s="79" t="str">
        <f t="shared" si="6"/>
        <v>Спир</v>
      </c>
    </row>
    <row r="391" spans="1:11">
      <c r="A391" s="128">
        <v>5372516</v>
      </c>
      <c r="B391" s="128" t="s">
        <v>1037</v>
      </c>
      <c r="C391" s="129" t="s">
        <v>614</v>
      </c>
      <c r="D391" s="128" t="s">
        <v>615</v>
      </c>
      <c r="E391" s="128">
        <v>45285</v>
      </c>
      <c r="F391" s="128" t="s">
        <v>298</v>
      </c>
      <c r="G391" s="130">
        <v>1670</v>
      </c>
      <c r="H391" s="130">
        <v>1807999</v>
      </c>
      <c r="I391" s="130">
        <v>301935833</v>
      </c>
      <c r="K391" s="79" t="str">
        <f t="shared" si="6"/>
        <v>Спир</v>
      </c>
    </row>
    <row r="392" spans="1:11">
      <c r="A392" s="128">
        <v>5372906</v>
      </c>
      <c r="B392" s="128" t="s">
        <v>1037</v>
      </c>
      <c r="C392" s="129" t="s">
        <v>202</v>
      </c>
      <c r="D392" s="128" t="s">
        <v>203</v>
      </c>
      <c r="E392" s="128">
        <v>18521</v>
      </c>
      <c r="F392" s="128" t="s">
        <v>134</v>
      </c>
      <c r="G392" s="130">
        <v>100</v>
      </c>
      <c r="H392" s="130">
        <v>5300000</v>
      </c>
      <c r="I392" s="130">
        <v>5300000</v>
      </c>
      <c r="K392" s="79" t="str">
        <f t="shared" si="6"/>
        <v>Бард</v>
      </c>
    </row>
    <row r="393" spans="1:11">
      <c r="A393" s="128">
        <v>5372907</v>
      </c>
      <c r="B393" s="128" t="s">
        <v>1037</v>
      </c>
      <c r="C393" s="129" t="s">
        <v>135</v>
      </c>
      <c r="D393" s="128" t="s">
        <v>136</v>
      </c>
      <c r="E393" s="128">
        <v>18521</v>
      </c>
      <c r="F393" s="128" t="s">
        <v>134</v>
      </c>
      <c r="G393" s="130">
        <v>300</v>
      </c>
      <c r="H393" s="130">
        <v>5278500</v>
      </c>
      <c r="I393" s="130">
        <v>15835500</v>
      </c>
      <c r="K393" s="79" t="str">
        <f t="shared" si="6"/>
        <v>Бард</v>
      </c>
    </row>
    <row r="394" spans="1:11">
      <c r="A394" s="128">
        <v>5373445</v>
      </c>
      <c r="B394" s="128" t="s">
        <v>1037</v>
      </c>
      <c r="C394" s="129" t="s">
        <v>486</v>
      </c>
      <c r="D394" s="128" t="s">
        <v>487</v>
      </c>
      <c r="E394" s="128">
        <v>45285</v>
      </c>
      <c r="F394" s="128" t="s">
        <v>298</v>
      </c>
      <c r="G394" s="130">
        <v>3120</v>
      </c>
      <c r="H394" s="130">
        <v>1828999</v>
      </c>
      <c r="I394" s="130">
        <v>570647688</v>
      </c>
      <c r="K394" s="79" t="str">
        <f t="shared" si="6"/>
        <v>Спир</v>
      </c>
    </row>
    <row r="395" spans="1:11">
      <c r="A395" s="128">
        <v>5373446</v>
      </c>
      <c r="B395" s="128" t="s">
        <v>1037</v>
      </c>
      <c r="C395" s="129" t="s">
        <v>486</v>
      </c>
      <c r="D395" s="128" t="s">
        <v>487</v>
      </c>
      <c r="E395" s="128">
        <v>45285</v>
      </c>
      <c r="F395" s="128" t="s">
        <v>298</v>
      </c>
      <c r="G395" s="130">
        <v>80</v>
      </c>
      <c r="H395" s="130">
        <v>1826999</v>
      </c>
      <c r="I395" s="130">
        <v>14615992</v>
      </c>
      <c r="K395" s="79" t="str">
        <f t="shared" si="6"/>
        <v>Спир</v>
      </c>
    </row>
    <row r="396" spans="1:11">
      <c r="A396" s="128">
        <v>5374099</v>
      </c>
      <c r="B396" s="128" t="s">
        <v>1071</v>
      </c>
      <c r="C396" s="129" t="s">
        <v>498</v>
      </c>
      <c r="D396" s="128" t="s">
        <v>499</v>
      </c>
      <c r="E396" s="128">
        <v>45433</v>
      </c>
      <c r="F396" s="128" t="s">
        <v>299</v>
      </c>
      <c r="G396" s="130">
        <v>200</v>
      </c>
      <c r="H396" s="130">
        <v>1702100</v>
      </c>
      <c r="I396" s="130">
        <v>34042000</v>
      </c>
      <c r="K396" s="79" t="str">
        <f t="shared" si="6"/>
        <v>Спир</v>
      </c>
    </row>
    <row r="397" spans="1:11">
      <c r="A397" s="128">
        <v>5374100</v>
      </c>
      <c r="B397" s="128" t="s">
        <v>1071</v>
      </c>
      <c r="C397" s="129" t="s">
        <v>1276</v>
      </c>
      <c r="D397" s="128" t="s">
        <v>1277</v>
      </c>
      <c r="E397" s="128">
        <v>45433</v>
      </c>
      <c r="F397" s="128" t="s">
        <v>299</v>
      </c>
      <c r="G397" s="130">
        <v>50</v>
      </c>
      <c r="H397" s="130">
        <v>1701007</v>
      </c>
      <c r="I397" s="130">
        <v>8505035</v>
      </c>
      <c r="K397" s="79" t="str">
        <f t="shared" si="6"/>
        <v>Спир</v>
      </c>
    </row>
    <row r="398" spans="1:11">
      <c r="A398" s="128">
        <v>5374101</v>
      </c>
      <c r="B398" s="128" t="s">
        <v>1071</v>
      </c>
      <c r="C398" s="129" t="s">
        <v>1291</v>
      </c>
      <c r="D398" s="128" t="s">
        <v>1292</v>
      </c>
      <c r="E398" s="128">
        <v>45433</v>
      </c>
      <c r="F398" s="128" t="s">
        <v>299</v>
      </c>
      <c r="G398" s="130">
        <v>10</v>
      </c>
      <c r="H398" s="130">
        <v>1701000</v>
      </c>
      <c r="I398" s="130">
        <v>1701000</v>
      </c>
      <c r="K398" s="79" t="str">
        <f t="shared" si="6"/>
        <v>Спир</v>
      </c>
    </row>
    <row r="399" spans="1:11" ht="30">
      <c r="A399" s="128">
        <v>5374131</v>
      </c>
      <c r="B399" s="128" t="s">
        <v>1071</v>
      </c>
      <c r="C399" s="129" t="s">
        <v>309</v>
      </c>
      <c r="D399" s="128" t="s">
        <v>310</v>
      </c>
      <c r="E399" s="128">
        <v>45284</v>
      </c>
      <c r="F399" s="128" t="s">
        <v>295</v>
      </c>
      <c r="G399" s="130">
        <v>3120</v>
      </c>
      <c r="H399" s="130">
        <v>1831999</v>
      </c>
      <c r="I399" s="130">
        <v>571583688</v>
      </c>
      <c r="K399" s="79" t="str">
        <f t="shared" si="6"/>
        <v>Спир</v>
      </c>
    </row>
    <row r="400" spans="1:11">
      <c r="A400" s="128">
        <v>5374132</v>
      </c>
      <c r="B400" s="128" t="s">
        <v>1071</v>
      </c>
      <c r="C400" s="129" t="s">
        <v>350</v>
      </c>
      <c r="D400" s="128" t="s">
        <v>351</v>
      </c>
      <c r="E400" s="128">
        <v>45284</v>
      </c>
      <c r="F400" s="128" t="s">
        <v>295</v>
      </c>
      <c r="G400" s="130">
        <v>1550</v>
      </c>
      <c r="H400" s="130">
        <v>1822999</v>
      </c>
      <c r="I400" s="130">
        <v>282564845</v>
      </c>
      <c r="K400" s="79" t="str">
        <f t="shared" si="6"/>
        <v>Спир</v>
      </c>
    </row>
    <row r="401" spans="1:11">
      <c r="A401" s="128">
        <v>5374133</v>
      </c>
      <c r="B401" s="128" t="s">
        <v>1071</v>
      </c>
      <c r="C401" s="129" t="s">
        <v>315</v>
      </c>
      <c r="D401" s="128" t="s">
        <v>316</v>
      </c>
      <c r="E401" s="128">
        <v>45284</v>
      </c>
      <c r="F401" s="128" t="s">
        <v>295</v>
      </c>
      <c r="G401" s="130">
        <v>330</v>
      </c>
      <c r="H401" s="130">
        <v>1820000</v>
      </c>
      <c r="I401" s="130">
        <v>60060000</v>
      </c>
      <c r="K401" s="79" t="str">
        <f t="shared" si="6"/>
        <v>Спир</v>
      </c>
    </row>
    <row r="402" spans="1:11">
      <c r="A402" s="128">
        <v>5374555</v>
      </c>
      <c r="B402" s="128" t="s">
        <v>1071</v>
      </c>
      <c r="C402" s="129" t="s">
        <v>135</v>
      </c>
      <c r="D402" s="128" t="s">
        <v>136</v>
      </c>
      <c r="E402" s="128">
        <v>18521</v>
      </c>
      <c r="F402" s="128" t="s">
        <v>134</v>
      </c>
      <c r="G402" s="130">
        <v>400</v>
      </c>
      <c r="H402" s="130">
        <v>5278500</v>
      </c>
      <c r="I402" s="130">
        <v>21114000</v>
      </c>
      <c r="K402" s="79" t="str">
        <f t="shared" si="6"/>
        <v>Бард</v>
      </c>
    </row>
    <row r="403" spans="1:11">
      <c r="A403" s="128">
        <v>5375070</v>
      </c>
      <c r="B403" s="128" t="s">
        <v>1071</v>
      </c>
      <c r="C403" s="129" t="s">
        <v>1291</v>
      </c>
      <c r="D403" s="128" t="s">
        <v>1292</v>
      </c>
      <c r="E403" s="128">
        <v>45433</v>
      </c>
      <c r="F403" s="128" t="s">
        <v>299</v>
      </c>
      <c r="G403" s="130">
        <v>40</v>
      </c>
      <c r="H403" s="130">
        <v>1710999</v>
      </c>
      <c r="I403" s="130">
        <v>6843996</v>
      </c>
      <c r="K403" s="79" t="str">
        <f t="shared" si="6"/>
        <v>Спир</v>
      </c>
    </row>
    <row r="404" spans="1:11">
      <c r="A404" s="128">
        <v>5375786</v>
      </c>
      <c r="B404" s="128" t="s">
        <v>1123</v>
      </c>
      <c r="C404" s="129" t="s">
        <v>468</v>
      </c>
      <c r="D404" s="128" t="s">
        <v>469</v>
      </c>
      <c r="E404" s="128">
        <v>45284</v>
      </c>
      <c r="F404" s="128" t="s">
        <v>295</v>
      </c>
      <c r="G404" s="130">
        <v>180</v>
      </c>
      <c r="H404" s="130">
        <v>1850999</v>
      </c>
      <c r="I404" s="130">
        <v>33317982</v>
      </c>
      <c r="K404" s="79" t="str">
        <f t="shared" si="6"/>
        <v>Спир</v>
      </c>
    </row>
    <row r="405" spans="1:11" ht="60">
      <c r="A405" s="128">
        <v>5375787</v>
      </c>
      <c r="B405" s="128" t="s">
        <v>1123</v>
      </c>
      <c r="C405" s="129" t="s">
        <v>594</v>
      </c>
      <c r="D405" s="128" t="s">
        <v>595</v>
      </c>
      <c r="E405" s="128">
        <v>45284</v>
      </c>
      <c r="F405" s="128" t="s">
        <v>295</v>
      </c>
      <c r="G405" s="130">
        <v>30</v>
      </c>
      <c r="H405" s="130">
        <v>1838888</v>
      </c>
      <c r="I405" s="130">
        <v>5516664</v>
      </c>
      <c r="K405" s="79" t="str">
        <f t="shared" si="6"/>
        <v>Спир</v>
      </c>
    </row>
    <row r="406" spans="1:11">
      <c r="A406" s="128">
        <v>5375788</v>
      </c>
      <c r="B406" s="128" t="s">
        <v>1123</v>
      </c>
      <c r="C406" s="129" t="s">
        <v>452</v>
      </c>
      <c r="D406" s="128" t="s">
        <v>453</v>
      </c>
      <c r="E406" s="128">
        <v>45284</v>
      </c>
      <c r="F406" s="128" t="s">
        <v>295</v>
      </c>
      <c r="G406" s="130">
        <v>20</v>
      </c>
      <c r="H406" s="130">
        <v>1838788</v>
      </c>
      <c r="I406" s="130">
        <v>3677576</v>
      </c>
      <c r="K406" s="79" t="str">
        <f t="shared" si="6"/>
        <v>Спир</v>
      </c>
    </row>
    <row r="407" spans="1:11">
      <c r="A407" s="128">
        <v>5375789</v>
      </c>
      <c r="B407" s="128" t="s">
        <v>1123</v>
      </c>
      <c r="C407" s="129" t="s">
        <v>419</v>
      </c>
      <c r="D407" s="128" t="s">
        <v>420</v>
      </c>
      <c r="E407" s="128">
        <v>45284</v>
      </c>
      <c r="F407" s="128" t="s">
        <v>295</v>
      </c>
      <c r="G407" s="130">
        <v>3300</v>
      </c>
      <c r="H407" s="130">
        <v>1836999</v>
      </c>
      <c r="I407" s="130">
        <v>606209670</v>
      </c>
      <c r="K407" s="79" t="str">
        <f t="shared" si="6"/>
        <v>Спир</v>
      </c>
    </row>
    <row r="408" spans="1:11" ht="30">
      <c r="A408" s="128">
        <v>5375790</v>
      </c>
      <c r="B408" s="128" t="s">
        <v>1123</v>
      </c>
      <c r="C408" s="129" t="s">
        <v>516</v>
      </c>
      <c r="D408" s="128" t="s">
        <v>517</v>
      </c>
      <c r="E408" s="128">
        <v>45284</v>
      </c>
      <c r="F408" s="128" t="s">
        <v>295</v>
      </c>
      <c r="G408" s="130">
        <v>1470</v>
      </c>
      <c r="H408" s="130">
        <v>1836000</v>
      </c>
      <c r="I408" s="130">
        <v>269892000</v>
      </c>
      <c r="K408" s="79" t="str">
        <f t="shared" si="6"/>
        <v>Спир</v>
      </c>
    </row>
    <row r="409" spans="1:11">
      <c r="A409" s="128">
        <v>5376258</v>
      </c>
      <c r="B409" s="128" t="s">
        <v>1123</v>
      </c>
      <c r="C409" s="129" t="s">
        <v>205</v>
      </c>
      <c r="D409" s="128" t="s">
        <v>206</v>
      </c>
      <c r="E409" s="128">
        <v>18521</v>
      </c>
      <c r="F409" s="128" t="s">
        <v>134</v>
      </c>
      <c r="G409" s="130">
        <v>100</v>
      </c>
      <c r="H409" s="130">
        <v>5300999</v>
      </c>
      <c r="I409" s="130">
        <v>5300999</v>
      </c>
      <c r="K409" s="79" t="str">
        <f t="shared" si="6"/>
        <v>Бард</v>
      </c>
    </row>
    <row r="410" spans="1:11">
      <c r="A410" s="128">
        <v>5376259</v>
      </c>
      <c r="B410" s="128" t="s">
        <v>1123</v>
      </c>
      <c r="C410" s="129" t="s">
        <v>132</v>
      </c>
      <c r="D410" s="128" t="s">
        <v>133</v>
      </c>
      <c r="E410" s="128">
        <v>18521</v>
      </c>
      <c r="F410" s="128" t="s">
        <v>134</v>
      </c>
      <c r="G410" s="130">
        <v>200</v>
      </c>
      <c r="H410" s="130">
        <v>5278535</v>
      </c>
      <c r="I410" s="130">
        <v>10557070</v>
      </c>
      <c r="K410" s="79" t="str">
        <f t="shared" si="6"/>
        <v>Бард</v>
      </c>
    </row>
    <row r="411" spans="1:11">
      <c r="A411" s="128">
        <v>5376260</v>
      </c>
      <c r="B411" s="128" t="s">
        <v>1123</v>
      </c>
      <c r="C411" s="129" t="s">
        <v>135</v>
      </c>
      <c r="D411" s="128" t="s">
        <v>136</v>
      </c>
      <c r="E411" s="128">
        <v>18521</v>
      </c>
      <c r="F411" s="128" t="s">
        <v>134</v>
      </c>
      <c r="G411" s="130">
        <v>100</v>
      </c>
      <c r="H411" s="130">
        <v>5278500</v>
      </c>
      <c r="I411" s="130">
        <v>5278500</v>
      </c>
      <c r="K411" s="79" t="str">
        <f t="shared" si="6"/>
        <v>Бард</v>
      </c>
    </row>
    <row r="412" spans="1:11">
      <c r="A412" s="128">
        <v>5376812</v>
      </c>
      <c r="B412" s="128" t="s">
        <v>1123</v>
      </c>
      <c r="C412" s="129" t="s">
        <v>600</v>
      </c>
      <c r="D412" s="128" t="s">
        <v>601</v>
      </c>
      <c r="E412" s="128">
        <v>45433</v>
      </c>
      <c r="F412" s="128" t="s">
        <v>299</v>
      </c>
      <c r="G412" s="130">
        <v>100</v>
      </c>
      <c r="H412" s="130">
        <v>1701000</v>
      </c>
      <c r="I412" s="130">
        <v>17010000</v>
      </c>
      <c r="K412" s="79" t="str">
        <f t="shared" si="6"/>
        <v>Спир</v>
      </c>
    </row>
    <row r="413" spans="1:11">
      <c r="A413" s="128">
        <v>5376824</v>
      </c>
      <c r="B413" s="128" t="s">
        <v>1123</v>
      </c>
      <c r="C413" s="129" t="s">
        <v>614</v>
      </c>
      <c r="D413" s="128" t="s">
        <v>615</v>
      </c>
      <c r="E413" s="128">
        <v>45285</v>
      </c>
      <c r="F413" s="128" t="s">
        <v>298</v>
      </c>
      <c r="G413" s="130">
        <v>1530</v>
      </c>
      <c r="H413" s="130">
        <v>1848999</v>
      </c>
      <c r="I413" s="130">
        <v>282896847</v>
      </c>
      <c r="K413" s="79" t="str">
        <f t="shared" si="6"/>
        <v>Спир</v>
      </c>
    </row>
    <row r="414" spans="1:11" ht="30">
      <c r="A414" s="128">
        <v>5376826</v>
      </c>
      <c r="B414" s="128" t="s">
        <v>1123</v>
      </c>
      <c r="C414" s="129" t="s">
        <v>516</v>
      </c>
      <c r="D414" s="128" t="s">
        <v>517</v>
      </c>
      <c r="E414" s="128">
        <v>45284</v>
      </c>
      <c r="F414" s="128" t="s">
        <v>295</v>
      </c>
      <c r="G414" s="130">
        <v>160</v>
      </c>
      <c r="H414" s="130">
        <v>1853000</v>
      </c>
      <c r="I414" s="130">
        <v>29648000</v>
      </c>
      <c r="K414" s="79" t="str">
        <f t="shared" si="6"/>
        <v>Спир</v>
      </c>
    </row>
    <row r="415" spans="1:11">
      <c r="A415" s="128">
        <v>5377633</v>
      </c>
      <c r="B415" s="128" t="s">
        <v>1135</v>
      </c>
      <c r="C415" s="129" t="s">
        <v>329</v>
      </c>
      <c r="D415" s="128" t="s">
        <v>330</v>
      </c>
      <c r="E415" s="128">
        <v>45433</v>
      </c>
      <c r="F415" s="128" t="s">
        <v>299</v>
      </c>
      <c r="G415" s="130">
        <v>200</v>
      </c>
      <c r="H415" s="130">
        <v>1703000</v>
      </c>
      <c r="I415" s="130">
        <v>34060000</v>
      </c>
      <c r="K415" s="79" t="str">
        <f t="shared" si="6"/>
        <v>Спир</v>
      </c>
    </row>
    <row r="416" spans="1:11">
      <c r="A416" s="128">
        <v>5377634</v>
      </c>
      <c r="B416" s="128" t="s">
        <v>1135</v>
      </c>
      <c r="C416" s="129" t="s">
        <v>362</v>
      </c>
      <c r="D416" s="128" t="s">
        <v>363</v>
      </c>
      <c r="E416" s="128">
        <v>45433</v>
      </c>
      <c r="F416" s="128" t="s">
        <v>299</v>
      </c>
      <c r="G416" s="130">
        <v>60</v>
      </c>
      <c r="H416" s="130">
        <v>1701588</v>
      </c>
      <c r="I416" s="130">
        <v>10209528</v>
      </c>
      <c r="K416" s="79" t="str">
        <f t="shared" si="6"/>
        <v>Спир</v>
      </c>
    </row>
    <row r="417" spans="1:11">
      <c r="A417" s="128">
        <v>5377677</v>
      </c>
      <c r="B417" s="128" t="s">
        <v>1135</v>
      </c>
      <c r="C417" s="129" t="s">
        <v>315</v>
      </c>
      <c r="D417" s="128" t="s">
        <v>316</v>
      </c>
      <c r="E417" s="128">
        <v>45284</v>
      </c>
      <c r="F417" s="128" t="s">
        <v>295</v>
      </c>
      <c r="G417" s="130">
        <v>470</v>
      </c>
      <c r="H417" s="130">
        <v>1840999</v>
      </c>
      <c r="I417" s="130">
        <v>86526953</v>
      </c>
      <c r="K417" s="79" t="str">
        <f t="shared" si="6"/>
        <v>Спир</v>
      </c>
    </row>
    <row r="418" spans="1:11">
      <c r="A418" s="128">
        <v>5377678</v>
      </c>
      <c r="B418" s="128" t="s">
        <v>1135</v>
      </c>
      <c r="C418" s="129" t="s">
        <v>300</v>
      </c>
      <c r="D418" s="128" t="s">
        <v>301</v>
      </c>
      <c r="E418" s="128">
        <v>45284</v>
      </c>
      <c r="F418" s="128" t="s">
        <v>295</v>
      </c>
      <c r="G418" s="130">
        <v>1200</v>
      </c>
      <c r="H418" s="130">
        <v>1823789</v>
      </c>
      <c r="I418" s="130">
        <v>218854680</v>
      </c>
      <c r="K418" s="79" t="str">
        <f t="shared" si="6"/>
        <v>Спир</v>
      </c>
    </row>
    <row r="419" spans="1:11">
      <c r="A419" s="128">
        <v>5377679</v>
      </c>
      <c r="B419" s="128" t="s">
        <v>1135</v>
      </c>
      <c r="C419" s="129" t="s">
        <v>502</v>
      </c>
      <c r="D419" s="128" t="s">
        <v>503</v>
      </c>
      <c r="E419" s="128">
        <v>45284</v>
      </c>
      <c r="F419" s="128" t="s">
        <v>295</v>
      </c>
      <c r="G419" s="130">
        <v>400</v>
      </c>
      <c r="H419" s="130">
        <v>1823788</v>
      </c>
      <c r="I419" s="130">
        <v>72951520</v>
      </c>
      <c r="K419" s="79" t="str">
        <f t="shared" si="6"/>
        <v>Спир</v>
      </c>
    </row>
    <row r="420" spans="1:11">
      <c r="A420" s="128">
        <v>5377680</v>
      </c>
      <c r="B420" s="128" t="s">
        <v>1135</v>
      </c>
      <c r="C420" s="129" t="s">
        <v>419</v>
      </c>
      <c r="D420" s="128" t="s">
        <v>420</v>
      </c>
      <c r="E420" s="128">
        <v>45284</v>
      </c>
      <c r="F420" s="128" t="s">
        <v>295</v>
      </c>
      <c r="G420" s="130">
        <v>2930</v>
      </c>
      <c r="H420" s="130">
        <v>1823787</v>
      </c>
      <c r="I420" s="130">
        <v>534369591</v>
      </c>
      <c r="K420" s="79" t="str">
        <f t="shared" si="6"/>
        <v>Спир</v>
      </c>
    </row>
    <row r="421" spans="1:11">
      <c r="A421" s="128">
        <v>5378100</v>
      </c>
      <c r="B421" s="128" t="s">
        <v>1135</v>
      </c>
      <c r="C421" s="129" t="s">
        <v>172</v>
      </c>
      <c r="D421" s="128" t="s">
        <v>173</v>
      </c>
      <c r="E421" s="128">
        <v>18521</v>
      </c>
      <c r="F421" s="128" t="s">
        <v>134</v>
      </c>
      <c r="G421" s="130">
        <v>600</v>
      </c>
      <c r="H421" s="130">
        <v>5279555</v>
      </c>
      <c r="I421" s="130">
        <v>31677330</v>
      </c>
      <c r="K421" s="79" t="str">
        <f t="shared" si="6"/>
        <v>Бард</v>
      </c>
    </row>
    <row r="422" spans="1:11">
      <c r="A422" s="128">
        <v>5378726</v>
      </c>
      <c r="B422" s="128" t="s">
        <v>1135</v>
      </c>
      <c r="C422" s="129" t="s">
        <v>362</v>
      </c>
      <c r="D422" s="128" t="s">
        <v>363</v>
      </c>
      <c r="E422" s="128">
        <v>45433</v>
      </c>
      <c r="F422" s="128" t="s">
        <v>299</v>
      </c>
      <c r="G422" s="130">
        <v>40</v>
      </c>
      <c r="H422" s="130">
        <v>1701788</v>
      </c>
      <c r="I422" s="130">
        <v>6807152</v>
      </c>
      <c r="K422" s="79" t="str">
        <f t="shared" si="6"/>
        <v>Спир</v>
      </c>
    </row>
    <row r="423" spans="1:11">
      <c r="A423" s="128">
        <v>5378869</v>
      </c>
      <c r="B423" s="128" t="s">
        <v>1135</v>
      </c>
      <c r="C423" s="129" t="s">
        <v>135</v>
      </c>
      <c r="D423" s="128" t="s">
        <v>136</v>
      </c>
      <c r="E423" s="128">
        <v>18521</v>
      </c>
      <c r="F423" s="128" t="s">
        <v>134</v>
      </c>
      <c r="G423" s="130">
        <v>400</v>
      </c>
      <c r="H423" s="130">
        <v>5278500</v>
      </c>
      <c r="I423" s="130">
        <v>21114000</v>
      </c>
      <c r="K423" s="79" t="str">
        <f t="shared" si="6"/>
        <v>Бард</v>
      </c>
    </row>
    <row r="424" spans="1:11" ht="30">
      <c r="A424" s="128">
        <v>5379640</v>
      </c>
      <c r="B424" s="128" t="s">
        <v>1243</v>
      </c>
      <c r="C424" s="129" t="s">
        <v>533</v>
      </c>
      <c r="D424" s="128" t="s">
        <v>534</v>
      </c>
      <c r="E424" s="128">
        <v>45433</v>
      </c>
      <c r="F424" s="128" t="s">
        <v>299</v>
      </c>
      <c r="G424" s="130">
        <v>20</v>
      </c>
      <c r="H424" s="130">
        <v>1701077</v>
      </c>
      <c r="I424" s="130">
        <v>3402154</v>
      </c>
      <c r="K424" s="79" t="str">
        <f t="shared" si="6"/>
        <v>Спир</v>
      </c>
    </row>
    <row r="425" spans="1:11">
      <c r="A425" s="128">
        <v>5379686</v>
      </c>
      <c r="B425" s="128" t="s">
        <v>1243</v>
      </c>
      <c r="C425" s="129" t="s">
        <v>464</v>
      </c>
      <c r="D425" s="128" t="s">
        <v>465</v>
      </c>
      <c r="E425" s="128">
        <v>45284</v>
      </c>
      <c r="F425" s="128" t="s">
        <v>295</v>
      </c>
      <c r="G425" s="130">
        <v>3200</v>
      </c>
      <c r="H425" s="130">
        <v>1838999</v>
      </c>
      <c r="I425" s="130">
        <v>588479680</v>
      </c>
      <c r="K425" s="79" t="str">
        <f t="shared" si="6"/>
        <v>Спир</v>
      </c>
    </row>
    <row r="426" spans="1:11">
      <c r="A426" s="128">
        <v>5379687</v>
      </c>
      <c r="B426" s="128" t="s">
        <v>1243</v>
      </c>
      <c r="C426" s="129" t="s">
        <v>1274</v>
      </c>
      <c r="D426" s="128" t="s">
        <v>1275</v>
      </c>
      <c r="E426" s="128">
        <v>45284</v>
      </c>
      <c r="F426" s="128" t="s">
        <v>295</v>
      </c>
      <c r="G426" s="130">
        <v>200</v>
      </c>
      <c r="H426" s="130">
        <v>1835000</v>
      </c>
      <c r="I426" s="130">
        <v>36700000</v>
      </c>
      <c r="K426" s="79" t="str">
        <f t="shared" si="6"/>
        <v>Спир</v>
      </c>
    </row>
    <row r="427" spans="1:11">
      <c r="A427" s="128">
        <v>5379688</v>
      </c>
      <c r="B427" s="128" t="s">
        <v>1243</v>
      </c>
      <c r="C427" s="129" t="s">
        <v>419</v>
      </c>
      <c r="D427" s="128" t="s">
        <v>420</v>
      </c>
      <c r="E427" s="128">
        <v>45284</v>
      </c>
      <c r="F427" s="128" t="s">
        <v>295</v>
      </c>
      <c r="G427" s="130">
        <v>370</v>
      </c>
      <c r="H427" s="130">
        <v>1833999</v>
      </c>
      <c r="I427" s="130">
        <v>67857963</v>
      </c>
      <c r="K427" s="79" t="str">
        <f t="shared" si="6"/>
        <v>Спир</v>
      </c>
    </row>
    <row r="428" spans="1:11">
      <c r="A428" s="128">
        <v>5379689</v>
      </c>
      <c r="B428" s="128" t="s">
        <v>1243</v>
      </c>
      <c r="C428" s="129" t="s">
        <v>350</v>
      </c>
      <c r="D428" s="128" t="s">
        <v>351</v>
      </c>
      <c r="E428" s="128">
        <v>45284</v>
      </c>
      <c r="F428" s="128" t="s">
        <v>295</v>
      </c>
      <c r="G428" s="130">
        <v>1230</v>
      </c>
      <c r="H428" s="130">
        <v>1833555</v>
      </c>
      <c r="I428" s="130">
        <v>225527265</v>
      </c>
      <c r="K428" s="79" t="str">
        <f t="shared" si="6"/>
        <v>Спир</v>
      </c>
    </row>
    <row r="429" spans="1:11">
      <c r="A429" s="128">
        <v>5380836</v>
      </c>
      <c r="B429" s="128" t="s">
        <v>1243</v>
      </c>
      <c r="C429" s="129" t="s">
        <v>135</v>
      </c>
      <c r="D429" s="128" t="s">
        <v>136</v>
      </c>
      <c r="E429" s="128">
        <v>18521</v>
      </c>
      <c r="F429" s="128" t="s">
        <v>134</v>
      </c>
      <c r="G429" s="130">
        <v>600</v>
      </c>
      <c r="H429" s="130">
        <v>5278500</v>
      </c>
      <c r="I429" s="130">
        <v>31671000</v>
      </c>
      <c r="K429" s="79" t="str">
        <f t="shared" si="6"/>
        <v>Бард</v>
      </c>
    </row>
    <row r="430" spans="1:11">
      <c r="A430" s="128">
        <v>5381615</v>
      </c>
      <c r="B430" s="128" t="s">
        <v>1290</v>
      </c>
      <c r="C430" s="129" t="s">
        <v>484</v>
      </c>
      <c r="D430" s="128" t="s">
        <v>485</v>
      </c>
      <c r="E430" s="128">
        <v>45284</v>
      </c>
      <c r="F430" s="128" t="s">
        <v>295</v>
      </c>
      <c r="G430" s="130">
        <v>200</v>
      </c>
      <c r="H430" s="130">
        <v>1850999</v>
      </c>
      <c r="I430" s="130">
        <v>37019980</v>
      </c>
      <c r="K430" s="79" t="str">
        <f t="shared" si="6"/>
        <v>Спир</v>
      </c>
    </row>
    <row r="431" spans="1:11">
      <c r="A431" s="128">
        <v>5381616</v>
      </c>
      <c r="B431" s="128" t="s">
        <v>1290</v>
      </c>
      <c r="C431" s="129" t="s">
        <v>434</v>
      </c>
      <c r="D431" s="128" t="s">
        <v>435</v>
      </c>
      <c r="E431" s="128">
        <v>45284</v>
      </c>
      <c r="F431" s="128" t="s">
        <v>295</v>
      </c>
      <c r="G431" s="130">
        <v>200</v>
      </c>
      <c r="H431" s="130">
        <v>1841210</v>
      </c>
      <c r="I431" s="130">
        <v>36824200</v>
      </c>
      <c r="K431" s="79" t="str">
        <f t="shared" si="6"/>
        <v>Спир</v>
      </c>
    </row>
    <row r="432" spans="1:11">
      <c r="A432" s="128">
        <v>5381617</v>
      </c>
      <c r="B432" s="128" t="s">
        <v>1290</v>
      </c>
      <c r="C432" s="129" t="s">
        <v>315</v>
      </c>
      <c r="D432" s="128" t="s">
        <v>316</v>
      </c>
      <c r="E432" s="128">
        <v>45284</v>
      </c>
      <c r="F432" s="128" t="s">
        <v>295</v>
      </c>
      <c r="G432" s="130">
        <v>900</v>
      </c>
      <c r="H432" s="130">
        <v>1836999</v>
      </c>
      <c r="I432" s="130">
        <v>165329910</v>
      </c>
      <c r="K432" s="79" t="str">
        <f t="shared" si="6"/>
        <v>Спир</v>
      </c>
    </row>
    <row r="433" spans="1:11">
      <c r="A433" s="128">
        <v>5381618</v>
      </c>
      <c r="B433" s="128" t="s">
        <v>1290</v>
      </c>
      <c r="C433" s="129" t="s">
        <v>350</v>
      </c>
      <c r="D433" s="128" t="s">
        <v>351</v>
      </c>
      <c r="E433" s="128">
        <v>45284</v>
      </c>
      <c r="F433" s="128" t="s">
        <v>295</v>
      </c>
      <c r="G433" s="130">
        <v>320</v>
      </c>
      <c r="H433" s="130">
        <v>1822999</v>
      </c>
      <c r="I433" s="130">
        <v>58335968</v>
      </c>
      <c r="K433" s="79" t="str">
        <f t="shared" si="6"/>
        <v>Спир</v>
      </c>
    </row>
    <row r="434" spans="1:11">
      <c r="A434" s="128">
        <v>5381619</v>
      </c>
      <c r="B434" s="128" t="s">
        <v>1290</v>
      </c>
      <c r="C434" s="129" t="s">
        <v>448</v>
      </c>
      <c r="D434" s="128" t="s">
        <v>449</v>
      </c>
      <c r="E434" s="128">
        <v>45284</v>
      </c>
      <c r="F434" s="128" t="s">
        <v>295</v>
      </c>
      <c r="G434" s="130">
        <v>500</v>
      </c>
      <c r="H434" s="130">
        <v>1818999</v>
      </c>
      <c r="I434" s="130">
        <v>90949950</v>
      </c>
      <c r="K434" s="79" t="str">
        <f t="shared" si="6"/>
        <v>Спир</v>
      </c>
    </row>
    <row r="435" spans="1:11">
      <c r="A435" s="128">
        <v>5381620</v>
      </c>
      <c r="B435" s="128" t="s">
        <v>1290</v>
      </c>
      <c r="C435" s="129" t="s">
        <v>296</v>
      </c>
      <c r="D435" s="128" t="s">
        <v>297</v>
      </c>
      <c r="E435" s="128">
        <v>45284</v>
      </c>
      <c r="F435" s="128" t="s">
        <v>295</v>
      </c>
      <c r="G435" s="130">
        <v>500</v>
      </c>
      <c r="H435" s="130">
        <v>1811999</v>
      </c>
      <c r="I435" s="130">
        <v>90599950</v>
      </c>
      <c r="K435" s="79" t="str">
        <f t="shared" si="6"/>
        <v>Спир</v>
      </c>
    </row>
    <row r="436" spans="1:11" ht="30">
      <c r="A436" s="128">
        <v>5382035</v>
      </c>
      <c r="B436" s="128" t="s">
        <v>1290</v>
      </c>
      <c r="C436" s="129" t="s">
        <v>584</v>
      </c>
      <c r="D436" s="128" t="s">
        <v>204</v>
      </c>
      <c r="E436" s="128">
        <v>18521</v>
      </c>
      <c r="F436" s="128" t="s">
        <v>134</v>
      </c>
      <c r="G436" s="130">
        <v>100</v>
      </c>
      <c r="H436" s="130">
        <v>5278559</v>
      </c>
      <c r="I436" s="130">
        <v>5278559</v>
      </c>
      <c r="K436" s="79" t="str">
        <f t="shared" si="6"/>
        <v>Бард</v>
      </c>
    </row>
    <row r="437" spans="1:11">
      <c r="A437" s="128">
        <v>5382036</v>
      </c>
      <c r="B437" s="128" t="s">
        <v>1290</v>
      </c>
      <c r="C437" s="129" t="s">
        <v>135</v>
      </c>
      <c r="D437" s="128" t="s">
        <v>136</v>
      </c>
      <c r="E437" s="128">
        <v>18521</v>
      </c>
      <c r="F437" s="128" t="s">
        <v>134</v>
      </c>
      <c r="G437" s="130">
        <v>500</v>
      </c>
      <c r="H437" s="130">
        <v>5278500</v>
      </c>
      <c r="I437" s="130">
        <v>26392500</v>
      </c>
      <c r="K437" s="79" t="str">
        <f t="shared" si="6"/>
        <v>Бард</v>
      </c>
    </row>
    <row r="438" spans="1:11">
      <c r="A438" s="128">
        <v>5382757</v>
      </c>
      <c r="B438" s="128" t="s">
        <v>1290</v>
      </c>
      <c r="C438" s="129" t="s">
        <v>476</v>
      </c>
      <c r="D438" s="128" t="s">
        <v>477</v>
      </c>
      <c r="E438" s="128">
        <v>45433</v>
      </c>
      <c r="F438" s="128" t="s">
        <v>299</v>
      </c>
      <c r="G438" s="130">
        <v>50</v>
      </c>
      <c r="H438" s="130">
        <v>1702000</v>
      </c>
      <c r="I438" s="130">
        <v>8510000</v>
      </c>
      <c r="K438" s="79" t="str">
        <f t="shared" si="6"/>
        <v>Спир</v>
      </c>
    </row>
    <row r="439" spans="1:11">
      <c r="A439" s="128">
        <v>5382770</v>
      </c>
      <c r="B439" s="128" t="s">
        <v>1290</v>
      </c>
      <c r="C439" s="129" t="s">
        <v>502</v>
      </c>
      <c r="D439" s="128" t="s">
        <v>503</v>
      </c>
      <c r="E439" s="128">
        <v>45284</v>
      </c>
      <c r="F439" s="128" t="s">
        <v>295</v>
      </c>
      <c r="G439" s="130">
        <v>1550</v>
      </c>
      <c r="H439" s="130">
        <v>1812999</v>
      </c>
      <c r="I439" s="130">
        <v>281014845</v>
      </c>
      <c r="K439" s="79" t="str">
        <f t="shared" si="6"/>
        <v>Спир</v>
      </c>
    </row>
    <row r="440" spans="1:11">
      <c r="A440" s="128">
        <v>5382771</v>
      </c>
      <c r="B440" s="128" t="s">
        <v>1290</v>
      </c>
      <c r="C440" s="129" t="s">
        <v>333</v>
      </c>
      <c r="D440" s="128" t="s">
        <v>334</v>
      </c>
      <c r="E440" s="128">
        <v>45284</v>
      </c>
      <c r="F440" s="128" t="s">
        <v>295</v>
      </c>
      <c r="G440" s="130">
        <v>480</v>
      </c>
      <c r="H440" s="130">
        <v>1805999</v>
      </c>
      <c r="I440" s="130">
        <v>86687952</v>
      </c>
      <c r="K440" s="79" t="str">
        <f t="shared" si="6"/>
        <v>Спир</v>
      </c>
    </row>
    <row r="441" spans="1:11" ht="30">
      <c r="A441" s="128">
        <v>5382772</v>
      </c>
      <c r="B441" s="128" t="s">
        <v>1290</v>
      </c>
      <c r="C441" s="129" t="s">
        <v>446</v>
      </c>
      <c r="D441" s="128" t="s">
        <v>447</v>
      </c>
      <c r="E441" s="128">
        <v>45284</v>
      </c>
      <c r="F441" s="128" t="s">
        <v>295</v>
      </c>
      <c r="G441" s="130">
        <v>350</v>
      </c>
      <c r="H441" s="130">
        <v>1805788</v>
      </c>
      <c r="I441" s="130">
        <v>63202580</v>
      </c>
      <c r="K441" s="79" t="str">
        <f t="shared" si="6"/>
        <v>Спир</v>
      </c>
    </row>
    <row r="442" spans="1:11">
      <c r="A442" s="128">
        <v>5383754</v>
      </c>
      <c r="B442" s="128" t="s">
        <v>1142</v>
      </c>
      <c r="C442" s="129" t="s">
        <v>438</v>
      </c>
      <c r="D442" s="128" t="s">
        <v>439</v>
      </c>
      <c r="E442" s="128">
        <v>45284</v>
      </c>
      <c r="F442" s="128" t="s">
        <v>295</v>
      </c>
      <c r="G442" s="130">
        <v>100</v>
      </c>
      <c r="H442" s="130">
        <v>1812999</v>
      </c>
      <c r="I442" s="130">
        <v>18129990</v>
      </c>
      <c r="K442" s="79" t="str">
        <f t="shared" si="6"/>
        <v>Спир</v>
      </c>
    </row>
    <row r="443" spans="1:11">
      <c r="A443" s="128">
        <v>5383755</v>
      </c>
      <c r="B443" s="128" t="s">
        <v>1142</v>
      </c>
      <c r="C443" s="129" t="s">
        <v>504</v>
      </c>
      <c r="D443" s="128" t="s">
        <v>505</v>
      </c>
      <c r="E443" s="128">
        <v>45284</v>
      </c>
      <c r="F443" s="128" t="s">
        <v>295</v>
      </c>
      <c r="G443" s="130">
        <v>20</v>
      </c>
      <c r="H443" s="130">
        <v>1812999</v>
      </c>
      <c r="I443" s="130">
        <v>3625998</v>
      </c>
      <c r="K443" s="79" t="str">
        <f t="shared" si="6"/>
        <v>Спир</v>
      </c>
    </row>
    <row r="444" spans="1:11" ht="30">
      <c r="A444" s="128">
        <v>5383756</v>
      </c>
      <c r="B444" s="128" t="s">
        <v>1142</v>
      </c>
      <c r="C444" s="129" t="s">
        <v>520</v>
      </c>
      <c r="D444" s="128" t="s">
        <v>521</v>
      </c>
      <c r="E444" s="128">
        <v>45284</v>
      </c>
      <c r="F444" s="128" t="s">
        <v>295</v>
      </c>
      <c r="G444" s="130">
        <v>100</v>
      </c>
      <c r="H444" s="130">
        <v>1811000</v>
      </c>
      <c r="I444" s="130">
        <v>18110000</v>
      </c>
      <c r="K444" s="79" t="str">
        <f t="shared" si="6"/>
        <v>Спир</v>
      </c>
    </row>
    <row r="445" spans="1:11" ht="30">
      <c r="A445" s="128">
        <v>5383757</v>
      </c>
      <c r="B445" s="128" t="s">
        <v>1142</v>
      </c>
      <c r="C445" s="129" t="s">
        <v>516</v>
      </c>
      <c r="D445" s="128" t="s">
        <v>517</v>
      </c>
      <c r="E445" s="128">
        <v>45284</v>
      </c>
      <c r="F445" s="128" t="s">
        <v>295</v>
      </c>
      <c r="G445" s="130">
        <v>1630</v>
      </c>
      <c r="H445" s="130">
        <v>1810000</v>
      </c>
      <c r="I445" s="130">
        <v>295030000</v>
      </c>
      <c r="K445" s="79" t="str">
        <f t="shared" si="6"/>
        <v>Спир</v>
      </c>
    </row>
    <row r="446" spans="1:11" ht="30">
      <c r="A446" s="128">
        <v>5383758</v>
      </c>
      <c r="B446" s="128" t="s">
        <v>1142</v>
      </c>
      <c r="C446" s="129" t="s">
        <v>446</v>
      </c>
      <c r="D446" s="128" t="s">
        <v>447</v>
      </c>
      <c r="E446" s="128">
        <v>45284</v>
      </c>
      <c r="F446" s="128" t="s">
        <v>295</v>
      </c>
      <c r="G446" s="130">
        <v>1250</v>
      </c>
      <c r="H446" s="130">
        <v>1806999</v>
      </c>
      <c r="I446" s="130">
        <v>225874875</v>
      </c>
      <c r="K446" s="79" t="str">
        <f t="shared" si="6"/>
        <v>Спир</v>
      </c>
    </row>
    <row r="447" spans="1:11">
      <c r="A447" s="128">
        <v>5383759</v>
      </c>
      <c r="B447" s="128" t="s">
        <v>1142</v>
      </c>
      <c r="C447" s="129" t="s">
        <v>333</v>
      </c>
      <c r="D447" s="128" t="s">
        <v>334</v>
      </c>
      <c r="E447" s="128">
        <v>45284</v>
      </c>
      <c r="F447" s="128" t="s">
        <v>295</v>
      </c>
      <c r="G447" s="130">
        <v>960</v>
      </c>
      <c r="H447" s="130">
        <v>1806788</v>
      </c>
      <c r="I447" s="130">
        <v>173451648</v>
      </c>
      <c r="K447" s="79" t="str">
        <f t="shared" si="6"/>
        <v>Спир</v>
      </c>
    </row>
    <row r="448" spans="1:11">
      <c r="A448" s="127">
        <v>5383760</v>
      </c>
      <c r="B448" s="124" t="s">
        <v>1142</v>
      </c>
      <c r="C448" s="125" t="s">
        <v>350</v>
      </c>
      <c r="D448" s="124" t="s">
        <v>351</v>
      </c>
      <c r="E448" s="124">
        <v>45284</v>
      </c>
      <c r="F448" s="124" t="s">
        <v>295</v>
      </c>
      <c r="G448" s="123">
        <v>940</v>
      </c>
      <c r="H448" s="123">
        <v>1805788</v>
      </c>
      <c r="I448" s="123">
        <v>169744072</v>
      </c>
      <c r="K448" s="79" t="str">
        <f t="shared" si="6"/>
        <v>Спир</v>
      </c>
    </row>
    <row r="449" spans="1:11">
      <c r="A449" s="69">
        <v>5384285</v>
      </c>
      <c r="B449" s="69" t="s">
        <v>1142</v>
      </c>
      <c r="C449" s="69" t="s">
        <v>135</v>
      </c>
      <c r="D449" s="69" t="s">
        <v>136</v>
      </c>
      <c r="E449" s="69">
        <v>18521</v>
      </c>
      <c r="F449" s="69" t="s">
        <v>134</v>
      </c>
      <c r="G449" s="59">
        <v>800</v>
      </c>
      <c r="H449" s="59">
        <v>5278500</v>
      </c>
      <c r="I449" s="59">
        <v>42228000</v>
      </c>
      <c r="K449" s="79" t="str">
        <f t="shared" si="6"/>
        <v>Бард</v>
      </c>
    </row>
    <row r="450" spans="1:11">
      <c r="A450" s="69">
        <v>5385930</v>
      </c>
      <c r="B450" s="69" t="s">
        <v>1287</v>
      </c>
      <c r="C450" s="69" t="s">
        <v>1288</v>
      </c>
      <c r="D450" s="69" t="s">
        <v>1289</v>
      </c>
      <c r="E450" s="69">
        <v>45433</v>
      </c>
      <c r="F450" s="69" t="s">
        <v>299</v>
      </c>
      <c r="G450" s="59">
        <v>40</v>
      </c>
      <c r="H450" s="59">
        <v>1701200</v>
      </c>
      <c r="I450" s="59">
        <v>6804800</v>
      </c>
      <c r="K450" s="79" t="str">
        <f t="shared" si="6"/>
        <v>Спир</v>
      </c>
    </row>
    <row r="451" spans="1:11">
      <c r="A451" s="69">
        <v>5385975</v>
      </c>
      <c r="B451" s="69" t="s">
        <v>1287</v>
      </c>
      <c r="C451" s="69" t="s">
        <v>606</v>
      </c>
      <c r="D451" s="69" t="s">
        <v>607</v>
      </c>
      <c r="E451" s="69">
        <v>45284</v>
      </c>
      <c r="F451" s="69" t="s">
        <v>295</v>
      </c>
      <c r="G451" s="59">
        <v>50</v>
      </c>
      <c r="H451" s="59">
        <v>1830000</v>
      </c>
      <c r="I451" s="59">
        <v>9150000</v>
      </c>
      <c r="K451" s="79" t="str">
        <f t="shared" si="6"/>
        <v>Спир</v>
      </c>
    </row>
    <row r="452" spans="1:11">
      <c r="A452" s="69">
        <v>5385976</v>
      </c>
      <c r="B452" s="69" t="s">
        <v>1287</v>
      </c>
      <c r="C452" s="69" t="s">
        <v>344</v>
      </c>
      <c r="D452" s="69" t="s">
        <v>345</v>
      </c>
      <c r="E452" s="69">
        <v>45284</v>
      </c>
      <c r="F452" s="69" t="s">
        <v>295</v>
      </c>
      <c r="G452" s="59">
        <v>80</v>
      </c>
      <c r="H452" s="59">
        <v>1818555</v>
      </c>
      <c r="I452" s="59">
        <v>14548440</v>
      </c>
      <c r="K452" s="79" t="str">
        <f t="shared" si="6"/>
        <v>Спир</v>
      </c>
    </row>
    <row r="453" spans="1:11">
      <c r="A453" s="69">
        <v>5385977</v>
      </c>
      <c r="B453" s="69" t="s">
        <v>1287</v>
      </c>
      <c r="C453" s="69" t="s">
        <v>468</v>
      </c>
      <c r="D453" s="69" t="s">
        <v>469</v>
      </c>
      <c r="E453" s="69">
        <v>45284</v>
      </c>
      <c r="F453" s="69" t="s">
        <v>295</v>
      </c>
      <c r="G453" s="59">
        <v>200</v>
      </c>
      <c r="H453" s="59">
        <v>1815999</v>
      </c>
      <c r="I453" s="59">
        <v>36319980</v>
      </c>
      <c r="K453" s="79" t="str">
        <f t="shared" ref="K453:K516" si="7">LEFT(F453,4)</f>
        <v>Спир</v>
      </c>
    </row>
    <row r="454" spans="1:11">
      <c r="A454" s="69">
        <v>5385978</v>
      </c>
      <c r="B454" s="69" t="s">
        <v>1287</v>
      </c>
      <c r="C454" s="69" t="s">
        <v>436</v>
      </c>
      <c r="D454" s="69" t="s">
        <v>437</v>
      </c>
      <c r="E454" s="69">
        <v>45284</v>
      </c>
      <c r="F454" s="69" t="s">
        <v>295</v>
      </c>
      <c r="G454" s="59">
        <v>3000</v>
      </c>
      <c r="H454" s="59">
        <v>1810500</v>
      </c>
      <c r="I454" s="59">
        <v>543150000</v>
      </c>
      <c r="K454" s="79" t="str">
        <f t="shared" si="7"/>
        <v>Спир</v>
      </c>
    </row>
    <row r="455" spans="1:11">
      <c r="A455" s="69">
        <v>5385979</v>
      </c>
      <c r="B455" s="69" t="s">
        <v>1287</v>
      </c>
      <c r="C455" s="69" t="s">
        <v>319</v>
      </c>
      <c r="D455" s="69" t="s">
        <v>320</v>
      </c>
      <c r="E455" s="69">
        <v>45284</v>
      </c>
      <c r="F455" s="69" t="s">
        <v>295</v>
      </c>
      <c r="G455" s="59">
        <v>500</v>
      </c>
      <c r="H455" s="59">
        <v>1810000</v>
      </c>
      <c r="I455" s="59">
        <v>90500000</v>
      </c>
      <c r="K455" s="79" t="str">
        <f t="shared" si="7"/>
        <v>Спир</v>
      </c>
    </row>
    <row r="456" spans="1:11">
      <c r="A456" s="69">
        <v>5385980</v>
      </c>
      <c r="B456" s="69" t="s">
        <v>1287</v>
      </c>
      <c r="C456" s="69" t="s">
        <v>300</v>
      </c>
      <c r="D456" s="69" t="s">
        <v>301</v>
      </c>
      <c r="E456" s="69">
        <v>45284</v>
      </c>
      <c r="F456" s="69" t="s">
        <v>295</v>
      </c>
      <c r="G456" s="59">
        <v>1170</v>
      </c>
      <c r="H456" s="59">
        <v>1807788</v>
      </c>
      <c r="I456" s="59">
        <v>211511196</v>
      </c>
      <c r="K456" s="79" t="str">
        <f t="shared" si="7"/>
        <v>Спир</v>
      </c>
    </row>
    <row r="457" spans="1:11">
      <c r="A457" s="69">
        <v>5386438</v>
      </c>
      <c r="B457" s="69" t="s">
        <v>1287</v>
      </c>
      <c r="C457" s="69" t="s">
        <v>1281</v>
      </c>
      <c r="D457" s="69" t="s">
        <v>1282</v>
      </c>
      <c r="E457" s="69">
        <v>18521</v>
      </c>
      <c r="F457" s="69" t="s">
        <v>134</v>
      </c>
      <c r="G457" s="59">
        <v>100</v>
      </c>
      <c r="H457" s="59">
        <v>5278700</v>
      </c>
      <c r="I457" s="59">
        <v>5278700</v>
      </c>
      <c r="K457" s="79" t="str">
        <f t="shared" si="7"/>
        <v>Бард</v>
      </c>
    </row>
    <row r="458" spans="1:11">
      <c r="A458" s="69">
        <v>5386439</v>
      </c>
      <c r="B458" s="69" t="s">
        <v>1287</v>
      </c>
      <c r="C458" s="69" t="s">
        <v>132</v>
      </c>
      <c r="D458" s="69" t="s">
        <v>133</v>
      </c>
      <c r="E458" s="69">
        <v>18521</v>
      </c>
      <c r="F458" s="69" t="s">
        <v>134</v>
      </c>
      <c r="G458" s="59">
        <v>200</v>
      </c>
      <c r="H458" s="59">
        <v>5278515</v>
      </c>
      <c r="I458" s="59">
        <v>10557030</v>
      </c>
      <c r="K458" s="79" t="str">
        <f t="shared" si="7"/>
        <v>Бард</v>
      </c>
    </row>
    <row r="459" spans="1:11">
      <c r="A459" s="69">
        <v>5386440</v>
      </c>
      <c r="B459" s="69" t="s">
        <v>1287</v>
      </c>
      <c r="C459" s="69" t="s">
        <v>135</v>
      </c>
      <c r="D459" s="69" t="s">
        <v>136</v>
      </c>
      <c r="E459" s="69">
        <v>18521</v>
      </c>
      <c r="F459" s="69" t="s">
        <v>134</v>
      </c>
      <c r="G459" s="59">
        <v>300</v>
      </c>
      <c r="H459" s="59">
        <v>5278500</v>
      </c>
      <c r="I459" s="59">
        <v>15835500</v>
      </c>
      <c r="K459" s="79" t="str">
        <f t="shared" si="7"/>
        <v>Бард</v>
      </c>
    </row>
    <row r="460" spans="1:11">
      <c r="A460" s="69">
        <v>5387784</v>
      </c>
      <c r="B460" s="69" t="s">
        <v>1242</v>
      </c>
      <c r="C460" s="69" t="s">
        <v>128</v>
      </c>
      <c r="D460" s="69" t="s">
        <v>129</v>
      </c>
      <c r="E460" s="69">
        <v>45433</v>
      </c>
      <c r="F460" s="69" t="s">
        <v>299</v>
      </c>
      <c r="G460" s="59">
        <v>100</v>
      </c>
      <c r="H460" s="59">
        <v>1701000</v>
      </c>
      <c r="I460" s="59">
        <v>17010000</v>
      </c>
      <c r="K460" s="79" t="str">
        <f t="shared" si="7"/>
        <v>Спир</v>
      </c>
    </row>
    <row r="461" spans="1:11">
      <c r="A461" s="69">
        <v>5387837</v>
      </c>
      <c r="B461" s="69" t="s">
        <v>1242</v>
      </c>
      <c r="C461" s="69" t="s">
        <v>464</v>
      </c>
      <c r="D461" s="69" t="s">
        <v>465</v>
      </c>
      <c r="E461" s="69">
        <v>45285</v>
      </c>
      <c r="F461" s="69" t="s">
        <v>298</v>
      </c>
      <c r="G461" s="59">
        <v>3200</v>
      </c>
      <c r="H461" s="59">
        <v>1826999</v>
      </c>
      <c r="I461" s="59">
        <v>584639680</v>
      </c>
      <c r="K461" s="79" t="str">
        <f t="shared" si="7"/>
        <v>Спир</v>
      </c>
    </row>
    <row r="462" spans="1:11">
      <c r="A462" s="69">
        <v>5387838</v>
      </c>
      <c r="B462" s="69" t="s">
        <v>1242</v>
      </c>
      <c r="C462" s="69" t="s">
        <v>296</v>
      </c>
      <c r="D462" s="69" t="s">
        <v>297</v>
      </c>
      <c r="E462" s="69">
        <v>45285</v>
      </c>
      <c r="F462" s="69" t="s">
        <v>298</v>
      </c>
      <c r="G462" s="59">
        <v>500</v>
      </c>
      <c r="H462" s="59">
        <v>1812999</v>
      </c>
      <c r="I462" s="59">
        <v>90649950</v>
      </c>
      <c r="K462" s="79" t="str">
        <f t="shared" si="7"/>
        <v>Спир</v>
      </c>
    </row>
    <row r="463" spans="1:11">
      <c r="A463" s="69">
        <v>5387839</v>
      </c>
      <c r="B463" s="69" t="s">
        <v>1242</v>
      </c>
      <c r="C463" s="69" t="s">
        <v>333</v>
      </c>
      <c r="D463" s="69" t="s">
        <v>334</v>
      </c>
      <c r="E463" s="69">
        <v>45285</v>
      </c>
      <c r="F463" s="69" t="s">
        <v>298</v>
      </c>
      <c r="G463" s="59">
        <v>480</v>
      </c>
      <c r="H463" s="59">
        <v>1808799</v>
      </c>
      <c r="I463" s="59">
        <v>86822352</v>
      </c>
      <c r="K463" s="79" t="str">
        <f t="shared" si="7"/>
        <v>Спир</v>
      </c>
    </row>
    <row r="464" spans="1:11">
      <c r="A464" s="69">
        <v>5387840</v>
      </c>
      <c r="B464" s="69" t="s">
        <v>1242</v>
      </c>
      <c r="C464" s="69" t="s">
        <v>522</v>
      </c>
      <c r="D464" s="69" t="s">
        <v>523</v>
      </c>
      <c r="E464" s="69">
        <v>45285</v>
      </c>
      <c r="F464" s="69" t="s">
        <v>298</v>
      </c>
      <c r="G464" s="59">
        <v>210</v>
      </c>
      <c r="H464" s="59">
        <v>1808788</v>
      </c>
      <c r="I464" s="59">
        <v>37984548</v>
      </c>
      <c r="K464" s="79" t="str">
        <f t="shared" si="7"/>
        <v>Спир</v>
      </c>
    </row>
    <row r="465" spans="1:11">
      <c r="A465" s="69">
        <v>5387841</v>
      </c>
      <c r="B465" s="69" t="s">
        <v>1242</v>
      </c>
      <c r="C465" s="69" t="s">
        <v>602</v>
      </c>
      <c r="D465" s="69" t="s">
        <v>603</v>
      </c>
      <c r="E465" s="69">
        <v>45284</v>
      </c>
      <c r="F465" s="69" t="s">
        <v>295</v>
      </c>
      <c r="G465" s="59">
        <v>610</v>
      </c>
      <c r="H465" s="59">
        <v>1838000</v>
      </c>
      <c r="I465" s="59">
        <v>112118000</v>
      </c>
      <c r="K465" s="79" t="str">
        <f t="shared" si="7"/>
        <v>Спир</v>
      </c>
    </row>
    <row r="466" spans="1:11">
      <c r="A466" s="69">
        <v>5388351</v>
      </c>
      <c r="B466" s="69" t="s">
        <v>1242</v>
      </c>
      <c r="C466" s="69" t="s">
        <v>205</v>
      </c>
      <c r="D466" s="69" t="s">
        <v>206</v>
      </c>
      <c r="E466" s="69">
        <v>18521</v>
      </c>
      <c r="F466" s="69" t="s">
        <v>134</v>
      </c>
      <c r="G466" s="59">
        <v>100</v>
      </c>
      <c r="H466" s="59">
        <v>5279999</v>
      </c>
      <c r="I466" s="59">
        <v>5279999</v>
      </c>
      <c r="K466" s="79" t="str">
        <f t="shared" si="7"/>
        <v>Бард</v>
      </c>
    </row>
    <row r="467" spans="1:11">
      <c r="A467" s="69">
        <v>5388352</v>
      </c>
      <c r="B467" s="69" t="s">
        <v>1242</v>
      </c>
      <c r="C467" s="69" t="s">
        <v>132</v>
      </c>
      <c r="D467" s="69" t="s">
        <v>133</v>
      </c>
      <c r="E467" s="69">
        <v>18521</v>
      </c>
      <c r="F467" s="69" t="s">
        <v>134</v>
      </c>
      <c r="G467" s="59">
        <v>200</v>
      </c>
      <c r="H467" s="59">
        <v>5278535</v>
      </c>
      <c r="I467" s="59">
        <v>10557070</v>
      </c>
      <c r="K467" s="79" t="str">
        <f t="shared" si="7"/>
        <v>Бард</v>
      </c>
    </row>
    <row r="468" spans="1:11">
      <c r="A468" s="69">
        <v>5388353</v>
      </c>
      <c r="B468" s="69" t="s">
        <v>1242</v>
      </c>
      <c r="C468" s="69" t="s">
        <v>135</v>
      </c>
      <c r="D468" s="69" t="s">
        <v>136</v>
      </c>
      <c r="E468" s="69">
        <v>18521</v>
      </c>
      <c r="F468" s="69" t="s">
        <v>134</v>
      </c>
      <c r="G468" s="59">
        <v>300</v>
      </c>
      <c r="H468" s="59">
        <v>5278500</v>
      </c>
      <c r="I468" s="59">
        <v>15835500</v>
      </c>
      <c r="K468" s="79" t="str">
        <f t="shared" si="7"/>
        <v>Бард</v>
      </c>
    </row>
    <row r="469" spans="1:11">
      <c r="A469" s="69">
        <v>5389823</v>
      </c>
      <c r="B469" s="69" t="s">
        <v>1149</v>
      </c>
      <c r="C469" s="69" t="s">
        <v>522</v>
      </c>
      <c r="D469" s="69" t="s">
        <v>523</v>
      </c>
      <c r="E469" s="69">
        <v>45285</v>
      </c>
      <c r="F469" s="69" t="s">
        <v>298</v>
      </c>
      <c r="G469" s="59">
        <v>290</v>
      </c>
      <c r="H469" s="59">
        <v>1832999</v>
      </c>
      <c r="I469" s="59">
        <v>53156971</v>
      </c>
      <c r="K469" s="79" t="str">
        <f t="shared" si="7"/>
        <v>Спир</v>
      </c>
    </row>
    <row r="470" spans="1:11">
      <c r="A470" s="69">
        <v>5389824</v>
      </c>
      <c r="B470" s="69" t="s">
        <v>1149</v>
      </c>
      <c r="C470" s="69" t="s">
        <v>464</v>
      </c>
      <c r="D470" s="69" t="s">
        <v>465</v>
      </c>
      <c r="E470" s="69">
        <v>45284</v>
      </c>
      <c r="F470" s="69" t="s">
        <v>295</v>
      </c>
      <c r="G470" s="59">
        <v>3200</v>
      </c>
      <c r="H470" s="59">
        <v>1842999</v>
      </c>
      <c r="I470" s="59">
        <v>589759680</v>
      </c>
      <c r="K470" s="79" t="str">
        <f t="shared" si="7"/>
        <v>Спир</v>
      </c>
    </row>
    <row r="471" spans="1:11">
      <c r="A471" s="69">
        <v>5389825</v>
      </c>
      <c r="B471" s="69" t="s">
        <v>1149</v>
      </c>
      <c r="C471" s="69" t="s">
        <v>350</v>
      </c>
      <c r="D471" s="69" t="s">
        <v>351</v>
      </c>
      <c r="E471" s="69">
        <v>45284</v>
      </c>
      <c r="F471" s="69" t="s">
        <v>295</v>
      </c>
      <c r="G471" s="59">
        <v>610</v>
      </c>
      <c r="H471" s="59">
        <v>1833999</v>
      </c>
      <c r="I471" s="59">
        <v>111873939</v>
      </c>
      <c r="K471" s="79" t="str">
        <f t="shared" si="7"/>
        <v>Спир</v>
      </c>
    </row>
    <row r="472" spans="1:11">
      <c r="A472" s="69">
        <v>5389826</v>
      </c>
      <c r="B472" s="69" t="s">
        <v>1149</v>
      </c>
      <c r="C472" s="69" t="s">
        <v>1285</v>
      </c>
      <c r="D472" s="69" t="s">
        <v>1286</v>
      </c>
      <c r="E472" s="69">
        <v>45284</v>
      </c>
      <c r="F472" s="69" t="s">
        <v>295</v>
      </c>
      <c r="G472" s="59">
        <v>40</v>
      </c>
      <c r="H472" s="59">
        <v>1830999</v>
      </c>
      <c r="I472" s="59">
        <v>7323996</v>
      </c>
      <c r="K472" s="79" t="str">
        <f t="shared" si="7"/>
        <v>Спир</v>
      </c>
    </row>
    <row r="473" spans="1:11">
      <c r="A473" s="69">
        <v>5389827</v>
      </c>
      <c r="B473" s="69" t="s">
        <v>1149</v>
      </c>
      <c r="C473" s="69" t="s">
        <v>1283</v>
      </c>
      <c r="D473" s="69" t="s">
        <v>1284</v>
      </c>
      <c r="E473" s="69">
        <v>45284</v>
      </c>
      <c r="F473" s="69" t="s">
        <v>295</v>
      </c>
      <c r="G473" s="59">
        <v>150</v>
      </c>
      <c r="H473" s="59">
        <v>1825000</v>
      </c>
      <c r="I473" s="59">
        <v>27375000</v>
      </c>
      <c r="K473" s="79" t="str">
        <f t="shared" si="7"/>
        <v>Спир</v>
      </c>
    </row>
    <row r="474" spans="1:11">
      <c r="A474" s="69">
        <v>5389828</v>
      </c>
      <c r="B474" s="69" t="s">
        <v>1149</v>
      </c>
      <c r="C474" s="69" t="s">
        <v>300</v>
      </c>
      <c r="D474" s="69" t="s">
        <v>301</v>
      </c>
      <c r="E474" s="69">
        <v>45284</v>
      </c>
      <c r="F474" s="69" t="s">
        <v>295</v>
      </c>
      <c r="G474" s="59">
        <v>710</v>
      </c>
      <c r="H474" s="59">
        <v>1812777</v>
      </c>
      <c r="I474" s="59">
        <v>128707167</v>
      </c>
      <c r="K474" s="79" t="str">
        <f t="shared" si="7"/>
        <v>Спир</v>
      </c>
    </row>
    <row r="475" spans="1:11">
      <c r="A475" s="69">
        <v>5390373</v>
      </c>
      <c r="B475" s="69" t="s">
        <v>1149</v>
      </c>
      <c r="C475" s="69" t="s">
        <v>1281</v>
      </c>
      <c r="D475" s="69" t="s">
        <v>1282</v>
      </c>
      <c r="E475" s="69">
        <v>18521</v>
      </c>
      <c r="F475" s="69" t="s">
        <v>134</v>
      </c>
      <c r="G475" s="59">
        <v>100</v>
      </c>
      <c r="H475" s="59">
        <v>5278600</v>
      </c>
      <c r="I475" s="59">
        <v>5278600</v>
      </c>
      <c r="K475" s="79" t="str">
        <f t="shared" si="7"/>
        <v>Бард</v>
      </c>
    </row>
    <row r="476" spans="1:11">
      <c r="A476" s="69">
        <v>5390374</v>
      </c>
      <c r="B476" s="69" t="s">
        <v>1149</v>
      </c>
      <c r="C476" s="69" t="s">
        <v>135</v>
      </c>
      <c r="D476" s="69" t="s">
        <v>136</v>
      </c>
      <c r="E476" s="69">
        <v>18521</v>
      </c>
      <c r="F476" s="69" t="s">
        <v>134</v>
      </c>
      <c r="G476" s="59">
        <v>900</v>
      </c>
      <c r="H476" s="59">
        <v>5278500</v>
      </c>
      <c r="I476" s="59">
        <v>47506500</v>
      </c>
      <c r="K476" s="79" t="str">
        <f t="shared" si="7"/>
        <v>Бард</v>
      </c>
    </row>
    <row r="477" spans="1:11">
      <c r="A477" s="69">
        <v>5391031</v>
      </c>
      <c r="B477" s="69" t="s">
        <v>1149</v>
      </c>
      <c r="C477" s="69" t="s">
        <v>440</v>
      </c>
      <c r="D477" s="69" t="s">
        <v>441</v>
      </c>
      <c r="E477" s="69">
        <v>45433</v>
      </c>
      <c r="F477" s="69" t="s">
        <v>299</v>
      </c>
      <c r="G477" s="59">
        <v>100</v>
      </c>
      <c r="H477" s="59">
        <v>1702000</v>
      </c>
      <c r="I477" s="59">
        <v>17020000</v>
      </c>
      <c r="K477" s="79" t="str">
        <f t="shared" si="7"/>
        <v>Спир</v>
      </c>
    </row>
    <row r="478" spans="1:11">
      <c r="A478" s="69">
        <v>5391142</v>
      </c>
      <c r="B478" s="69" t="s">
        <v>1149</v>
      </c>
      <c r="C478" s="69" t="s">
        <v>135</v>
      </c>
      <c r="D478" s="69" t="s">
        <v>136</v>
      </c>
      <c r="E478" s="69">
        <v>18521</v>
      </c>
      <c r="F478" s="69" t="s">
        <v>134</v>
      </c>
      <c r="G478" s="59">
        <v>500</v>
      </c>
      <c r="H478" s="59">
        <v>5278500</v>
      </c>
      <c r="I478" s="59">
        <v>26392500</v>
      </c>
      <c r="K478" s="79" t="str">
        <f t="shared" si="7"/>
        <v>Бард</v>
      </c>
    </row>
    <row r="479" spans="1:11">
      <c r="A479" s="69">
        <v>5391861</v>
      </c>
      <c r="B479" s="69" t="s">
        <v>1167</v>
      </c>
      <c r="C479" s="69" t="s">
        <v>502</v>
      </c>
      <c r="D479" s="69" t="s">
        <v>503</v>
      </c>
      <c r="E479" s="69">
        <v>9945284</v>
      </c>
      <c r="F479" s="69" t="s">
        <v>535</v>
      </c>
      <c r="G479" s="59">
        <v>200</v>
      </c>
      <c r="H479" s="59">
        <v>1812788</v>
      </c>
      <c r="I479" s="59">
        <v>36255760</v>
      </c>
      <c r="K479" s="79" t="str">
        <f t="shared" si="7"/>
        <v>Спир</v>
      </c>
    </row>
    <row r="480" spans="1:11">
      <c r="A480" s="69">
        <v>5391862</v>
      </c>
      <c r="B480" s="69" t="s">
        <v>1167</v>
      </c>
      <c r="C480" s="69" t="s">
        <v>419</v>
      </c>
      <c r="D480" s="69" t="s">
        <v>420</v>
      </c>
      <c r="E480" s="69">
        <v>45284</v>
      </c>
      <c r="F480" s="69" t="s">
        <v>295</v>
      </c>
      <c r="G480" s="59">
        <v>3300</v>
      </c>
      <c r="H480" s="59">
        <v>1838999</v>
      </c>
      <c r="I480" s="59">
        <v>606869670</v>
      </c>
      <c r="K480" s="79" t="str">
        <f t="shared" si="7"/>
        <v>Спир</v>
      </c>
    </row>
    <row r="481" spans="1:11">
      <c r="A481" s="69">
        <v>5391863</v>
      </c>
      <c r="B481" s="69" t="s">
        <v>1167</v>
      </c>
      <c r="C481" s="69" t="s">
        <v>300</v>
      </c>
      <c r="D481" s="69" t="s">
        <v>301</v>
      </c>
      <c r="E481" s="69">
        <v>45284</v>
      </c>
      <c r="F481" s="69" t="s">
        <v>295</v>
      </c>
      <c r="G481" s="59">
        <v>490</v>
      </c>
      <c r="H481" s="59">
        <v>1821788</v>
      </c>
      <c r="I481" s="59">
        <v>89267612</v>
      </c>
      <c r="K481" s="79" t="str">
        <f t="shared" si="7"/>
        <v>Спир</v>
      </c>
    </row>
    <row r="482" spans="1:11">
      <c r="A482" s="69">
        <v>5391864</v>
      </c>
      <c r="B482" s="69" t="s">
        <v>1167</v>
      </c>
      <c r="C482" s="69" t="s">
        <v>502</v>
      </c>
      <c r="D482" s="69" t="s">
        <v>503</v>
      </c>
      <c r="E482" s="69">
        <v>45284</v>
      </c>
      <c r="F482" s="69" t="s">
        <v>295</v>
      </c>
      <c r="G482" s="59">
        <v>1210</v>
      </c>
      <c r="H482" s="59">
        <v>1812788</v>
      </c>
      <c r="I482" s="59">
        <v>219347348</v>
      </c>
      <c r="K482" s="79" t="str">
        <f t="shared" si="7"/>
        <v>Спир</v>
      </c>
    </row>
    <row r="483" spans="1:11">
      <c r="A483" s="69">
        <v>5392365</v>
      </c>
      <c r="B483" s="69" t="s">
        <v>1167</v>
      </c>
      <c r="C483" s="69" t="s">
        <v>135</v>
      </c>
      <c r="D483" s="69" t="s">
        <v>136</v>
      </c>
      <c r="E483" s="69">
        <v>18521</v>
      </c>
      <c r="F483" s="69" t="s">
        <v>134</v>
      </c>
      <c r="G483" s="59">
        <v>1000</v>
      </c>
      <c r="H483" s="59">
        <v>5278500</v>
      </c>
      <c r="I483" s="59">
        <v>52785000</v>
      </c>
      <c r="K483" s="79" t="str">
        <f t="shared" si="7"/>
        <v>Бард</v>
      </c>
    </row>
    <row r="484" spans="1:11">
      <c r="A484" s="69">
        <v>5393203</v>
      </c>
      <c r="B484" s="69" t="s">
        <v>1167</v>
      </c>
      <c r="C484" s="69" t="s">
        <v>226</v>
      </c>
      <c r="D484" s="69" t="s">
        <v>227</v>
      </c>
      <c r="E484" s="69">
        <v>18521</v>
      </c>
      <c r="F484" s="69" t="s">
        <v>134</v>
      </c>
      <c r="G484" s="59">
        <v>100</v>
      </c>
      <c r="H484" s="59">
        <v>5279500</v>
      </c>
      <c r="I484" s="59">
        <v>5279500</v>
      </c>
      <c r="K484" s="79" t="str">
        <f t="shared" si="7"/>
        <v>Бард</v>
      </c>
    </row>
    <row r="485" spans="1:11">
      <c r="A485" s="69">
        <v>5393204</v>
      </c>
      <c r="B485" s="69" t="s">
        <v>1167</v>
      </c>
      <c r="C485" s="69" t="s">
        <v>135</v>
      </c>
      <c r="D485" s="69" t="s">
        <v>136</v>
      </c>
      <c r="E485" s="69">
        <v>18521</v>
      </c>
      <c r="F485" s="69" t="s">
        <v>134</v>
      </c>
      <c r="G485" s="59">
        <v>400</v>
      </c>
      <c r="H485" s="59">
        <v>5278500</v>
      </c>
      <c r="I485" s="59">
        <v>21114000</v>
      </c>
      <c r="K485" s="79" t="str">
        <f t="shared" si="7"/>
        <v>Бард</v>
      </c>
    </row>
    <row r="486" spans="1:11">
      <c r="A486" s="69">
        <v>5393839</v>
      </c>
      <c r="B486" s="69" t="s">
        <v>1278</v>
      </c>
      <c r="C486" s="69" t="s">
        <v>428</v>
      </c>
      <c r="D486" s="69" t="s">
        <v>429</v>
      </c>
      <c r="E486" s="69">
        <v>9945285</v>
      </c>
      <c r="F486" s="69" t="s">
        <v>530</v>
      </c>
      <c r="G486" s="59">
        <v>100</v>
      </c>
      <c r="H486" s="59">
        <v>1800500</v>
      </c>
      <c r="I486" s="59">
        <v>18005000</v>
      </c>
      <c r="K486" s="79" t="str">
        <f t="shared" si="7"/>
        <v>Спир</v>
      </c>
    </row>
    <row r="487" spans="1:11">
      <c r="A487" s="69">
        <v>5393841</v>
      </c>
      <c r="B487" s="69" t="s">
        <v>1278</v>
      </c>
      <c r="C487" s="69" t="s">
        <v>606</v>
      </c>
      <c r="D487" s="69" t="s">
        <v>607</v>
      </c>
      <c r="E487" s="69">
        <v>45284</v>
      </c>
      <c r="F487" s="69" t="s">
        <v>295</v>
      </c>
      <c r="G487" s="59">
        <v>50</v>
      </c>
      <c r="H487" s="59">
        <v>1827160</v>
      </c>
      <c r="I487" s="59">
        <v>9135800</v>
      </c>
      <c r="K487" s="79" t="str">
        <f t="shared" si="7"/>
        <v>Спир</v>
      </c>
    </row>
    <row r="488" spans="1:11">
      <c r="A488" s="69">
        <v>5393842</v>
      </c>
      <c r="B488" s="69" t="s">
        <v>1278</v>
      </c>
      <c r="C488" s="69" t="s">
        <v>315</v>
      </c>
      <c r="D488" s="69" t="s">
        <v>316</v>
      </c>
      <c r="E488" s="69">
        <v>45284</v>
      </c>
      <c r="F488" s="69" t="s">
        <v>295</v>
      </c>
      <c r="G488" s="59">
        <v>150</v>
      </c>
      <c r="H488" s="59">
        <v>1815000</v>
      </c>
      <c r="I488" s="59">
        <v>27225000</v>
      </c>
      <c r="K488" s="79" t="str">
        <f t="shared" si="7"/>
        <v>Спир</v>
      </c>
    </row>
    <row r="489" spans="1:11">
      <c r="A489" s="69">
        <v>5393843</v>
      </c>
      <c r="B489" s="69" t="s">
        <v>1278</v>
      </c>
      <c r="C489" s="69" t="s">
        <v>502</v>
      </c>
      <c r="D489" s="69" t="s">
        <v>503</v>
      </c>
      <c r="E489" s="69">
        <v>45284</v>
      </c>
      <c r="F489" s="69" t="s">
        <v>295</v>
      </c>
      <c r="G489" s="59">
        <v>140</v>
      </c>
      <c r="H489" s="59">
        <v>1812999</v>
      </c>
      <c r="I489" s="59">
        <v>25381986</v>
      </c>
      <c r="K489" s="79" t="str">
        <f t="shared" si="7"/>
        <v>Спир</v>
      </c>
    </row>
    <row r="490" spans="1:11">
      <c r="A490" s="69">
        <v>5393844</v>
      </c>
      <c r="B490" s="69" t="s">
        <v>1278</v>
      </c>
      <c r="C490" s="69" t="s">
        <v>536</v>
      </c>
      <c r="D490" s="69" t="s">
        <v>537</v>
      </c>
      <c r="E490" s="69">
        <v>45284</v>
      </c>
      <c r="F490" s="69" t="s">
        <v>295</v>
      </c>
      <c r="G490" s="59">
        <v>1180</v>
      </c>
      <c r="H490" s="59">
        <v>1812998</v>
      </c>
      <c r="I490" s="59">
        <v>213933764</v>
      </c>
      <c r="K490" s="79" t="str">
        <f t="shared" si="7"/>
        <v>Спир</v>
      </c>
    </row>
    <row r="491" spans="1:11">
      <c r="A491" s="69">
        <v>5393845</v>
      </c>
      <c r="B491" s="69" t="s">
        <v>1278</v>
      </c>
      <c r="C491" s="69" t="s">
        <v>335</v>
      </c>
      <c r="D491" s="69" t="s">
        <v>336</v>
      </c>
      <c r="E491" s="69">
        <v>45284</v>
      </c>
      <c r="F491" s="69" t="s">
        <v>295</v>
      </c>
      <c r="G491" s="59">
        <v>500</v>
      </c>
      <c r="H491" s="59">
        <v>1811788</v>
      </c>
      <c r="I491" s="59">
        <v>90589400</v>
      </c>
      <c r="K491" s="79" t="str">
        <f t="shared" si="7"/>
        <v>Спир</v>
      </c>
    </row>
    <row r="492" spans="1:11">
      <c r="A492" s="69">
        <v>5393846</v>
      </c>
      <c r="B492" s="69" t="s">
        <v>1278</v>
      </c>
      <c r="C492" s="69" t="s">
        <v>333</v>
      </c>
      <c r="D492" s="69" t="s">
        <v>334</v>
      </c>
      <c r="E492" s="69">
        <v>45284</v>
      </c>
      <c r="F492" s="69" t="s">
        <v>295</v>
      </c>
      <c r="G492" s="59">
        <v>480</v>
      </c>
      <c r="H492" s="59">
        <v>1809888</v>
      </c>
      <c r="I492" s="59">
        <v>86874624</v>
      </c>
      <c r="K492" s="79" t="str">
        <f t="shared" si="7"/>
        <v>Спир</v>
      </c>
    </row>
    <row r="493" spans="1:11">
      <c r="A493" s="69">
        <v>5393847</v>
      </c>
      <c r="B493" s="69" t="s">
        <v>1278</v>
      </c>
      <c r="C493" s="69" t="s">
        <v>339</v>
      </c>
      <c r="D493" s="69" t="s">
        <v>340</v>
      </c>
      <c r="E493" s="69">
        <v>45284</v>
      </c>
      <c r="F493" s="69" t="s">
        <v>295</v>
      </c>
      <c r="G493" s="59">
        <v>1230</v>
      </c>
      <c r="H493" s="59">
        <v>1808788</v>
      </c>
      <c r="I493" s="59">
        <v>222480924</v>
      </c>
      <c r="K493" s="79" t="str">
        <f t="shared" si="7"/>
        <v>Спир</v>
      </c>
    </row>
    <row r="494" spans="1:11">
      <c r="A494" s="69">
        <v>5393848</v>
      </c>
      <c r="B494" s="69" t="s">
        <v>1278</v>
      </c>
      <c r="C494" s="69" t="s">
        <v>333</v>
      </c>
      <c r="D494" s="69" t="s">
        <v>334</v>
      </c>
      <c r="E494" s="69">
        <v>45284</v>
      </c>
      <c r="F494" s="69" t="s">
        <v>295</v>
      </c>
      <c r="G494" s="59">
        <v>480</v>
      </c>
      <c r="H494" s="59">
        <v>1807555</v>
      </c>
      <c r="I494" s="59">
        <v>86762640</v>
      </c>
      <c r="K494" s="79" t="str">
        <f t="shared" si="7"/>
        <v>Спир</v>
      </c>
    </row>
    <row r="495" spans="1:11">
      <c r="A495" s="69">
        <v>5393849</v>
      </c>
      <c r="B495" s="69" t="s">
        <v>1278</v>
      </c>
      <c r="C495" s="69" t="s">
        <v>333</v>
      </c>
      <c r="D495" s="69" t="s">
        <v>334</v>
      </c>
      <c r="E495" s="69">
        <v>45284</v>
      </c>
      <c r="F495" s="69" t="s">
        <v>295</v>
      </c>
      <c r="G495" s="59">
        <v>480</v>
      </c>
      <c r="H495" s="59">
        <v>1805788</v>
      </c>
      <c r="I495" s="59">
        <v>86677824</v>
      </c>
      <c r="K495" s="79" t="str">
        <f t="shared" si="7"/>
        <v>Спир</v>
      </c>
    </row>
    <row r="496" spans="1:11">
      <c r="A496" s="69">
        <v>5393850</v>
      </c>
      <c r="B496" s="69" t="s">
        <v>1278</v>
      </c>
      <c r="C496" s="69" t="s">
        <v>333</v>
      </c>
      <c r="D496" s="69" t="s">
        <v>334</v>
      </c>
      <c r="E496" s="69">
        <v>45284</v>
      </c>
      <c r="F496" s="69" t="s">
        <v>295</v>
      </c>
      <c r="G496" s="59">
        <v>310</v>
      </c>
      <c r="H496" s="59">
        <v>1805788</v>
      </c>
      <c r="I496" s="59">
        <v>55979428</v>
      </c>
      <c r="K496" s="79" t="str">
        <f t="shared" si="7"/>
        <v>Спир</v>
      </c>
    </row>
    <row r="497" spans="1:11">
      <c r="A497" s="69">
        <v>5394288</v>
      </c>
      <c r="B497" s="69" t="s">
        <v>1278</v>
      </c>
      <c r="C497" s="69" t="s">
        <v>1279</v>
      </c>
      <c r="D497" s="69" t="s">
        <v>1280</v>
      </c>
      <c r="E497" s="69">
        <v>18521</v>
      </c>
      <c r="F497" s="69" t="s">
        <v>134</v>
      </c>
      <c r="G497" s="59">
        <v>100</v>
      </c>
      <c r="H497" s="59">
        <v>5300999</v>
      </c>
      <c r="I497" s="59">
        <v>5300999</v>
      </c>
      <c r="K497" s="79" t="str">
        <f t="shared" si="7"/>
        <v>Бард</v>
      </c>
    </row>
    <row r="498" spans="1:11">
      <c r="A498" s="69">
        <v>5394289</v>
      </c>
      <c r="B498" s="69" t="s">
        <v>1278</v>
      </c>
      <c r="C498" s="69" t="s">
        <v>584</v>
      </c>
      <c r="D498" s="69" t="s">
        <v>204</v>
      </c>
      <c r="E498" s="69">
        <v>18521</v>
      </c>
      <c r="F498" s="69" t="s">
        <v>134</v>
      </c>
      <c r="G498" s="59">
        <v>100</v>
      </c>
      <c r="H498" s="59">
        <v>5278559</v>
      </c>
      <c r="I498" s="59">
        <v>5278559</v>
      </c>
      <c r="K498" s="79" t="str">
        <f t="shared" si="7"/>
        <v>Бард</v>
      </c>
    </row>
    <row r="499" spans="1:11">
      <c r="A499" s="69">
        <v>5394290</v>
      </c>
      <c r="B499" s="69" t="s">
        <v>1278</v>
      </c>
      <c r="C499" s="69" t="s">
        <v>132</v>
      </c>
      <c r="D499" s="69" t="s">
        <v>133</v>
      </c>
      <c r="E499" s="69">
        <v>18521</v>
      </c>
      <c r="F499" s="69" t="s">
        <v>134</v>
      </c>
      <c r="G499" s="59">
        <v>200</v>
      </c>
      <c r="H499" s="59">
        <v>5278535</v>
      </c>
      <c r="I499" s="59">
        <v>10557070</v>
      </c>
      <c r="K499" s="79" t="str">
        <f t="shared" si="7"/>
        <v>Бард</v>
      </c>
    </row>
    <row r="500" spans="1:11">
      <c r="A500" s="69">
        <v>5394291</v>
      </c>
      <c r="B500" s="69" t="s">
        <v>1278</v>
      </c>
      <c r="C500" s="69" t="s">
        <v>135</v>
      </c>
      <c r="D500" s="69" t="s">
        <v>136</v>
      </c>
      <c r="E500" s="69">
        <v>18521</v>
      </c>
      <c r="F500" s="69" t="s">
        <v>134</v>
      </c>
      <c r="G500" s="59">
        <v>200</v>
      </c>
      <c r="H500" s="59">
        <v>5278500</v>
      </c>
      <c r="I500" s="59">
        <v>10557000</v>
      </c>
      <c r="K500" s="79" t="str">
        <f t="shared" si="7"/>
        <v>Бард</v>
      </c>
    </row>
    <row r="501" spans="1:11">
      <c r="A501" s="69">
        <v>5395113</v>
      </c>
      <c r="B501" s="69" t="s">
        <v>1278</v>
      </c>
      <c r="C501" s="69" t="s">
        <v>587</v>
      </c>
      <c r="D501" s="69" t="s">
        <v>588</v>
      </c>
      <c r="E501" s="69">
        <v>45433</v>
      </c>
      <c r="F501" s="69" t="s">
        <v>299</v>
      </c>
      <c r="G501" s="59">
        <v>100</v>
      </c>
      <c r="H501" s="59">
        <v>1701001</v>
      </c>
      <c r="I501" s="59">
        <v>17010010</v>
      </c>
      <c r="K501" s="79" t="str">
        <f t="shared" si="7"/>
        <v>Спир</v>
      </c>
    </row>
    <row r="502" spans="1:11">
      <c r="A502" s="69">
        <v>5395135</v>
      </c>
      <c r="B502" s="69" t="s">
        <v>1278</v>
      </c>
      <c r="C502" s="69" t="s">
        <v>428</v>
      </c>
      <c r="D502" s="69" t="s">
        <v>429</v>
      </c>
      <c r="E502" s="69">
        <v>45285</v>
      </c>
      <c r="F502" s="69" t="s">
        <v>298</v>
      </c>
      <c r="G502" s="59">
        <v>40</v>
      </c>
      <c r="H502" s="59">
        <v>1800500</v>
      </c>
      <c r="I502" s="59">
        <v>7202000</v>
      </c>
      <c r="K502" s="79" t="str">
        <f t="shared" si="7"/>
        <v>Спир</v>
      </c>
    </row>
    <row r="503" spans="1:11">
      <c r="A503" s="69">
        <v>5396056</v>
      </c>
      <c r="B503" s="69" t="s">
        <v>1241</v>
      </c>
      <c r="C503" s="69" t="s">
        <v>1276</v>
      </c>
      <c r="D503" s="69" t="s">
        <v>1277</v>
      </c>
      <c r="E503" s="69">
        <v>45433</v>
      </c>
      <c r="F503" s="69" t="s">
        <v>299</v>
      </c>
      <c r="G503" s="59">
        <v>50</v>
      </c>
      <c r="H503" s="59">
        <v>1701002</v>
      </c>
      <c r="I503" s="59">
        <v>8505010</v>
      </c>
      <c r="K503" s="79" t="str">
        <f t="shared" si="7"/>
        <v>Спир</v>
      </c>
    </row>
    <row r="504" spans="1:11">
      <c r="A504" s="69">
        <v>5396057</v>
      </c>
      <c r="B504" s="69" t="s">
        <v>1241</v>
      </c>
      <c r="C504" s="69" t="s">
        <v>454</v>
      </c>
      <c r="D504" s="69" t="s">
        <v>455</v>
      </c>
      <c r="E504" s="69">
        <v>45433</v>
      </c>
      <c r="F504" s="69" t="s">
        <v>299</v>
      </c>
      <c r="G504" s="59">
        <v>200</v>
      </c>
      <c r="H504" s="59">
        <v>1701001</v>
      </c>
      <c r="I504" s="59">
        <v>34020020</v>
      </c>
      <c r="K504" s="79" t="str">
        <f t="shared" si="7"/>
        <v>Спир</v>
      </c>
    </row>
    <row r="505" spans="1:11">
      <c r="A505" s="69">
        <v>5396116</v>
      </c>
      <c r="B505" s="69" t="s">
        <v>1241</v>
      </c>
      <c r="C505" s="69" t="s">
        <v>468</v>
      </c>
      <c r="D505" s="69" t="s">
        <v>469</v>
      </c>
      <c r="E505" s="69">
        <v>45284</v>
      </c>
      <c r="F505" s="69" t="s">
        <v>295</v>
      </c>
      <c r="G505" s="59">
        <v>100</v>
      </c>
      <c r="H505" s="59">
        <v>1835999</v>
      </c>
      <c r="I505" s="59">
        <v>18359990</v>
      </c>
      <c r="K505" s="79" t="str">
        <f t="shared" si="7"/>
        <v>Спир</v>
      </c>
    </row>
    <row r="506" spans="1:11">
      <c r="A506" s="69">
        <v>5396117</v>
      </c>
      <c r="B506" s="69" t="s">
        <v>1241</v>
      </c>
      <c r="C506" s="69" t="s">
        <v>1274</v>
      </c>
      <c r="D506" s="69" t="s">
        <v>1275</v>
      </c>
      <c r="E506" s="69">
        <v>45284</v>
      </c>
      <c r="F506" s="69" t="s">
        <v>295</v>
      </c>
      <c r="G506" s="59">
        <v>200</v>
      </c>
      <c r="H506" s="59">
        <v>1830000</v>
      </c>
      <c r="I506" s="59">
        <v>36600000</v>
      </c>
      <c r="K506" s="79" t="str">
        <f t="shared" si="7"/>
        <v>Спир</v>
      </c>
    </row>
    <row r="507" spans="1:11">
      <c r="A507" s="69">
        <v>5396118</v>
      </c>
      <c r="B507" s="69" t="s">
        <v>1241</v>
      </c>
      <c r="C507" s="69" t="s">
        <v>348</v>
      </c>
      <c r="D507" s="69" t="s">
        <v>349</v>
      </c>
      <c r="E507" s="69">
        <v>45284</v>
      </c>
      <c r="F507" s="69" t="s">
        <v>295</v>
      </c>
      <c r="G507" s="59">
        <v>3550</v>
      </c>
      <c r="H507" s="59">
        <v>1820200</v>
      </c>
      <c r="I507" s="59">
        <v>646171000</v>
      </c>
      <c r="K507" s="79" t="str">
        <f t="shared" si="7"/>
        <v>Спир</v>
      </c>
    </row>
    <row r="508" spans="1:11">
      <c r="A508" s="69">
        <v>5396119</v>
      </c>
      <c r="B508" s="69" t="s">
        <v>1241</v>
      </c>
      <c r="C508" s="69" t="s">
        <v>311</v>
      </c>
      <c r="D508" s="69" t="s">
        <v>312</v>
      </c>
      <c r="E508" s="69">
        <v>45284</v>
      </c>
      <c r="F508" s="69" t="s">
        <v>295</v>
      </c>
      <c r="G508" s="59">
        <v>1150</v>
      </c>
      <c r="H508" s="59">
        <v>1820099.99</v>
      </c>
      <c r="I508" s="59">
        <v>209311498.84999999</v>
      </c>
      <c r="K508" s="79" t="str">
        <f t="shared" si="7"/>
        <v>Спир</v>
      </c>
    </row>
    <row r="509" spans="1:11">
      <c r="A509" s="69">
        <v>5396623</v>
      </c>
      <c r="B509" s="69" t="s">
        <v>1241</v>
      </c>
      <c r="C509" s="69" t="s">
        <v>135</v>
      </c>
      <c r="D509" s="69" t="s">
        <v>136</v>
      </c>
      <c r="E509" s="69">
        <v>18521</v>
      </c>
      <c r="F509" s="69" t="s">
        <v>134</v>
      </c>
      <c r="G509" s="59">
        <v>1000</v>
      </c>
      <c r="H509" s="59">
        <v>5278500</v>
      </c>
      <c r="I509" s="59">
        <v>52785000</v>
      </c>
      <c r="K509" s="79" t="str">
        <f t="shared" si="7"/>
        <v>Бард</v>
      </c>
    </row>
    <row r="510" spans="1:11">
      <c r="A510" s="69">
        <v>5397365</v>
      </c>
      <c r="B510" s="69" t="s">
        <v>1241</v>
      </c>
      <c r="C510" s="69" t="s">
        <v>464</v>
      </c>
      <c r="D510" s="69" t="s">
        <v>465</v>
      </c>
      <c r="E510" s="69">
        <v>45284</v>
      </c>
      <c r="F510" s="69" t="s">
        <v>295</v>
      </c>
      <c r="G510" s="59">
        <v>3200</v>
      </c>
      <c r="H510" s="59">
        <v>1838999</v>
      </c>
      <c r="I510" s="59">
        <v>588479680</v>
      </c>
      <c r="K510" s="79" t="str">
        <f t="shared" si="7"/>
        <v>Спир</v>
      </c>
    </row>
    <row r="511" spans="1:11">
      <c r="A511" s="69">
        <v>5397366</v>
      </c>
      <c r="B511" s="69" t="s">
        <v>1241</v>
      </c>
      <c r="C511" s="69" t="s">
        <v>352</v>
      </c>
      <c r="D511" s="69" t="s">
        <v>353</v>
      </c>
      <c r="E511" s="69">
        <v>45284</v>
      </c>
      <c r="F511" s="69" t="s">
        <v>295</v>
      </c>
      <c r="G511" s="59">
        <v>400</v>
      </c>
      <c r="H511" s="59">
        <v>1828999</v>
      </c>
      <c r="I511" s="59">
        <v>73159960</v>
      </c>
      <c r="K511" s="79" t="str">
        <f t="shared" si="7"/>
        <v>Спир</v>
      </c>
    </row>
    <row r="512" spans="1:11">
      <c r="A512" s="69">
        <v>5397367</v>
      </c>
      <c r="B512" s="69" t="s">
        <v>1241</v>
      </c>
      <c r="C512" s="69" t="s">
        <v>464</v>
      </c>
      <c r="D512" s="69" t="s">
        <v>465</v>
      </c>
      <c r="E512" s="69">
        <v>45284</v>
      </c>
      <c r="F512" s="69" t="s">
        <v>295</v>
      </c>
      <c r="G512" s="59">
        <v>1400</v>
      </c>
      <c r="H512" s="59">
        <v>1828777</v>
      </c>
      <c r="I512" s="59">
        <v>256028780</v>
      </c>
      <c r="K512" s="79" t="str">
        <f t="shared" si="7"/>
        <v>Спир</v>
      </c>
    </row>
    <row r="513" spans="1:11">
      <c r="A513" s="69">
        <v>5397482</v>
      </c>
      <c r="B513" s="69" t="s">
        <v>1241</v>
      </c>
      <c r="C513" s="69" t="s">
        <v>135</v>
      </c>
      <c r="D513" s="69" t="s">
        <v>136</v>
      </c>
      <c r="E513" s="69">
        <v>18521</v>
      </c>
      <c r="F513" s="69" t="s">
        <v>134</v>
      </c>
      <c r="G513" s="59">
        <v>500</v>
      </c>
      <c r="H513" s="59">
        <v>5278500</v>
      </c>
      <c r="I513" s="59">
        <v>26392500</v>
      </c>
      <c r="K513" s="79" t="str">
        <f t="shared" si="7"/>
        <v>Бард</v>
      </c>
    </row>
    <row r="514" spans="1:11">
      <c r="A514" s="69">
        <v>5398340</v>
      </c>
      <c r="B514" s="69" t="s">
        <v>1269</v>
      </c>
      <c r="C514" s="69" t="s">
        <v>354</v>
      </c>
      <c r="D514" s="69" t="s">
        <v>355</v>
      </c>
      <c r="E514" s="69">
        <v>45433</v>
      </c>
      <c r="F514" s="69" t="s">
        <v>299</v>
      </c>
      <c r="G514" s="59">
        <v>120</v>
      </c>
      <c r="H514" s="59">
        <v>1701001</v>
      </c>
      <c r="I514" s="59">
        <v>20412012</v>
      </c>
      <c r="K514" s="79" t="str">
        <f t="shared" si="7"/>
        <v>Спир</v>
      </c>
    </row>
    <row r="515" spans="1:11">
      <c r="A515" s="69">
        <v>5398388</v>
      </c>
      <c r="B515" s="69" t="s">
        <v>1269</v>
      </c>
      <c r="C515" s="69" t="s">
        <v>1272</v>
      </c>
      <c r="D515" s="69" t="s">
        <v>1273</v>
      </c>
      <c r="E515" s="69">
        <v>45284</v>
      </c>
      <c r="F515" s="69" t="s">
        <v>295</v>
      </c>
      <c r="G515" s="59">
        <v>90</v>
      </c>
      <c r="H515" s="59">
        <v>1835000</v>
      </c>
      <c r="I515" s="59">
        <v>16515000</v>
      </c>
      <c r="K515" s="79" t="str">
        <f t="shared" si="7"/>
        <v>Спир</v>
      </c>
    </row>
    <row r="516" spans="1:11">
      <c r="A516" s="69">
        <v>5398389</v>
      </c>
      <c r="B516" s="69" t="s">
        <v>1269</v>
      </c>
      <c r="C516" s="69" t="s">
        <v>516</v>
      </c>
      <c r="D516" s="69" t="s">
        <v>517</v>
      </c>
      <c r="E516" s="69">
        <v>45284</v>
      </c>
      <c r="F516" s="69" t="s">
        <v>295</v>
      </c>
      <c r="G516" s="59">
        <v>1630</v>
      </c>
      <c r="H516" s="59">
        <v>1834000</v>
      </c>
      <c r="I516" s="59">
        <v>298942000</v>
      </c>
      <c r="K516" s="79" t="str">
        <f t="shared" si="7"/>
        <v>Спир</v>
      </c>
    </row>
    <row r="517" spans="1:11">
      <c r="A517" s="69">
        <v>5398390</v>
      </c>
      <c r="B517" s="69" t="s">
        <v>1269</v>
      </c>
      <c r="C517" s="69" t="s">
        <v>348</v>
      </c>
      <c r="D517" s="69" t="s">
        <v>349</v>
      </c>
      <c r="E517" s="69">
        <v>45284</v>
      </c>
      <c r="F517" s="69" t="s">
        <v>295</v>
      </c>
      <c r="G517" s="59">
        <v>3280</v>
      </c>
      <c r="H517" s="59">
        <v>1828000</v>
      </c>
      <c r="I517" s="59">
        <v>599584000</v>
      </c>
      <c r="K517" s="79" t="str">
        <f t="shared" ref="K517:K561" si="8">LEFT(F517,4)</f>
        <v>Спир</v>
      </c>
    </row>
    <row r="518" spans="1:11">
      <c r="A518" s="69">
        <v>5399618</v>
      </c>
      <c r="B518" s="69" t="s">
        <v>1269</v>
      </c>
      <c r="C518" s="69" t="s">
        <v>596</v>
      </c>
      <c r="D518" s="69" t="s">
        <v>597</v>
      </c>
      <c r="E518" s="69">
        <v>45284</v>
      </c>
      <c r="F518" s="69" t="s">
        <v>295</v>
      </c>
      <c r="G518" s="59">
        <v>200</v>
      </c>
      <c r="H518" s="59">
        <v>1844100</v>
      </c>
      <c r="I518" s="59">
        <v>36882000</v>
      </c>
      <c r="K518" s="79" t="str">
        <f t="shared" si="8"/>
        <v>Спир</v>
      </c>
    </row>
    <row r="519" spans="1:11">
      <c r="A519" s="69">
        <v>5399619</v>
      </c>
      <c r="B519" s="69" t="s">
        <v>1269</v>
      </c>
      <c r="C519" s="69" t="s">
        <v>311</v>
      </c>
      <c r="D519" s="69" t="s">
        <v>312</v>
      </c>
      <c r="E519" s="69">
        <v>45284</v>
      </c>
      <c r="F519" s="69" t="s">
        <v>295</v>
      </c>
      <c r="G519" s="59">
        <v>20</v>
      </c>
      <c r="H519" s="59">
        <v>1828199.99</v>
      </c>
      <c r="I519" s="59">
        <v>3656399.98</v>
      </c>
      <c r="K519" s="79" t="str">
        <f t="shared" si="8"/>
        <v>Спир</v>
      </c>
    </row>
    <row r="520" spans="1:11">
      <c r="A520" s="69">
        <v>5399620</v>
      </c>
      <c r="B520" s="69" t="s">
        <v>1269</v>
      </c>
      <c r="C520" s="69" t="s">
        <v>348</v>
      </c>
      <c r="D520" s="69" t="s">
        <v>349</v>
      </c>
      <c r="E520" s="69">
        <v>45284</v>
      </c>
      <c r="F520" s="69" t="s">
        <v>295</v>
      </c>
      <c r="G520" s="59">
        <v>270</v>
      </c>
      <c r="H520" s="59">
        <v>1822901</v>
      </c>
      <c r="I520" s="59">
        <v>49218327</v>
      </c>
      <c r="K520" s="79" t="str">
        <f t="shared" si="8"/>
        <v>Спир</v>
      </c>
    </row>
    <row r="521" spans="1:11">
      <c r="A521" s="69">
        <v>5399621</v>
      </c>
      <c r="B521" s="69" t="s">
        <v>1269</v>
      </c>
      <c r="C521" s="69" t="s">
        <v>464</v>
      </c>
      <c r="D521" s="69" t="s">
        <v>465</v>
      </c>
      <c r="E521" s="69">
        <v>45284</v>
      </c>
      <c r="F521" s="69" t="s">
        <v>295</v>
      </c>
      <c r="G521" s="59">
        <v>1800</v>
      </c>
      <c r="H521" s="59">
        <v>1822788</v>
      </c>
      <c r="I521" s="59">
        <v>328101840</v>
      </c>
      <c r="K521" s="79" t="str">
        <f t="shared" si="8"/>
        <v>Спир</v>
      </c>
    </row>
    <row r="522" spans="1:11">
      <c r="A522" s="69">
        <v>5399622</v>
      </c>
      <c r="B522" s="69" t="s">
        <v>1269</v>
      </c>
      <c r="C522" s="69" t="s">
        <v>606</v>
      </c>
      <c r="D522" s="69" t="s">
        <v>607</v>
      </c>
      <c r="E522" s="69">
        <v>45284</v>
      </c>
      <c r="F522" s="69" t="s">
        <v>295</v>
      </c>
      <c r="G522" s="59">
        <v>50</v>
      </c>
      <c r="H522" s="59">
        <v>1820160</v>
      </c>
      <c r="I522" s="59">
        <v>9100800</v>
      </c>
      <c r="K522" s="79" t="str">
        <f t="shared" si="8"/>
        <v>Спир</v>
      </c>
    </row>
    <row r="523" spans="1:11">
      <c r="A523" s="69">
        <v>5399623</v>
      </c>
      <c r="B523" s="69" t="s">
        <v>1269</v>
      </c>
      <c r="C523" s="69" t="s">
        <v>1270</v>
      </c>
      <c r="D523" s="69" t="s">
        <v>1271</v>
      </c>
      <c r="E523" s="69">
        <v>45284</v>
      </c>
      <c r="F523" s="69" t="s">
        <v>295</v>
      </c>
      <c r="G523" s="59">
        <v>20</v>
      </c>
      <c r="H523" s="59">
        <v>1808999</v>
      </c>
      <c r="I523" s="59">
        <v>3617998</v>
      </c>
      <c r="K523" s="79" t="str">
        <f t="shared" si="8"/>
        <v>Спир</v>
      </c>
    </row>
    <row r="524" spans="1:11">
      <c r="A524" s="69">
        <v>5399624</v>
      </c>
      <c r="B524" s="69" t="s">
        <v>1269</v>
      </c>
      <c r="C524" s="69" t="s">
        <v>333</v>
      </c>
      <c r="D524" s="69" t="s">
        <v>334</v>
      </c>
      <c r="E524" s="69">
        <v>45284</v>
      </c>
      <c r="F524" s="69" t="s">
        <v>295</v>
      </c>
      <c r="G524" s="59">
        <v>170</v>
      </c>
      <c r="H524" s="59">
        <v>1806788</v>
      </c>
      <c r="I524" s="59">
        <v>30715396</v>
      </c>
      <c r="K524" s="79" t="str">
        <f t="shared" si="8"/>
        <v>Спир</v>
      </c>
    </row>
    <row r="525" spans="1:11">
      <c r="A525" s="69">
        <v>5399625</v>
      </c>
      <c r="B525" s="69" t="s">
        <v>1269</v>
      </c>
      <c r="C525" s="69" t="s">
        <v>594</v>
      </c>
      <c r="D525" s="69" t="s">
        <v>595</v>
      </c>
      <c r="E525" s="69">
        <v>45284</v>
      </c>
      <c r="F525" s="69" t="s">
        <v>295</v>
      </c>
      <c r="G525" s="59">
        <v>30</v>
      </c>
      <c r="H525" s="59">
        <v>1805999</v>
      </c>
      <c r="I525" s="59">
        <v>5417997</v>
      </c>
      <c r="K525" s="79" t="str">
        <f t="shared" si="8"/>
        <v>Спир</v>
      </c>
    </row>
    <row r="526" spans="1:11">
      <c r="A526" s="69">
        <v>5399626</v>
      </c>
      <c r="B526" s="69" t="s">
        <v>1269</v>
      </c>
      <c r="C526" s="69" t="s">
        <v>502</v>
      </c>
      <c r="D526" s="69" t="s">
        <v>503</v>
      </c>
      <c r="E526" s="69">
        <v>45284</v>
      </c>
      <c r="F526" s="69" t="s">
        <v>295</v>
      </c>
      <c r="G526" s="59">
        <v>1550</v>
      </c>
      <c r="H526" s="59">
        <v>1805788</v>
      </c>
      <c r="I526" s="59">
        <v>279897140</v>
      </c>
      <c r="K526" s="79" t="str">
        <f t="shared" si="8"/>
        <v>Спир</v>
      </c>
    </row>
    <row r="527" spans="1:11">
      <c r="A527" s="69">
        <v>5399627</v>
      </c>
      <c r="B527" s="69" t="s">
        <v>1269</v>
      </c>
      <c r="C527" s="69" t="s">
        <v>300</v>
      </c>
      <c r="D527" s="69" t="s">
        <v>301</v>
      </c>
      <c r="E527" s="69">
        <v>45284</v>
      </c>
      <c r="F527" s="69" t="s">
        <v>295</v>
      </c>
      <c r="G527" s="59">
        <v>890</v>
      </c>
      <c r="H527" s="59">
        <v>1805787</v>
      </c>
      <c r="I527" s="59">
        <v>160715043</v>
      </c>
      <c r="K527" s="79" t="str">
        <f t="shared" si="8"/>
        <v>Спир</v>
      </c>
    </row>
    <row r="528" spans="1:11">
      <c r="A528" s="69">
        <v>5399819</v>
      </c>
      <c r="B528" s="69" t="s">
        <v>1269</v>
      </c>
      <c r="C528" s="69" t="s">
        <v>172</v>
      </c>
      <c r="D528" s="69" t="s">
        <v>173</v>
      </c>
      <c r="E528" s="69">
        <v>18521</v>
      </c>
      <c r="F528" s="69" t="s">
        <v>134</v>
      </c>
      <c r="G528" s="59">
        <v>600</v>
      </c>
      <c r="H528" s="59">
        <v>5281999</v>
      </c>
      <c r="I528" s="59">
        <v>31691994</v>
      </c>
      <c r="K528" s="79" t="str">
        <f t="shared" si="8"/>
        <v>Бард</v>
      </c>
    </row>
    <row r="529" spans="1:11">
      <c r="A529" s="69">
        <v>5400550</v>
      </c>
      <c r="B529" s="69" t="s">
        <v>1210</v>
      </c>
      <c r="C529" s="69" t="s">
        <v>300</v>
      </c>
      <c r="D529" s="69" t="s">
        <v>301</v>
      </c>
      <c r="E529" s="69">
        <v>45284</v>
      </c>
      <c r="F529" s="69" t="s">
        <v>295</v>
      </c>
      <c r="G529" s="59">
        <v>310</v>
      </c>
      <c r="H529" s="59">
        <v>1808999</v>
      </c>
      <c r="I529" s="59">
        <v>56078969</v>
      </c>
      <c r="K529" s="79" t="str">
        <f t="shared" si="8"/>
        <v>Спир</v>
      </c>
    </row>
    <row r="530" spans="1:11">
      <c r="A530" s="69">
        <v>5400551</v>
      </c>
      <c r="B530" s="69" t="s">
        <v>1210</v>
      </c>
      <c r="C530" s="69" t="s">
        <v>315</v>
      </c>
      <c r="D530" s="69" t="s">
        <v>316</v>
      </c>
      <c r="E530" s="69">
        <v>45284</v>
      </c>
      <c r="F530" s="69" t="s">
        <v>295</v>
      </c>
      <c r="G530" s="59">
        <v>200</v>
      </c>
      <c r="H530" s="59">
        <v>1807000</v>
      </c>
      <c r="I530" s="59">
        <v>36140000</v>
      </c>
      <c r="K530" s="79" t="str">
        <f t="shared" si="8"/>
        <v>Спир</v>
      </c>
    </row>
    <row r="531" spans="1:11">
      <c r="A531" s="69">
        <v>5400552</v>
      </c>
      <c r="B531" s="69" t="s">
        <v>1210</v>
      </c>
      <c r="C531" s="69" t="s">
        <v>300</v>
      </c>
      <c r="D531" s="69" t="s">
        <v>301</v>
      </c>
      <c r="E531" s="69">
        <v>45284</v>
      </c>
      <c r="F531" s="69" t="s">
        <v>295</v>
      </c>
      <c r="G531" s="59">
        <v>1200</v>
      </c>
      <c r="H531" s="59">
        <v>1804777</v>
      </c>
      <c r="I531" s="59">
        <v>216573240</v>
      </c>
      <c r="K531" s="79" t="str">
        <f t="shared" si="8"/>
        <v>Спир</v>
      </c>
    </row>
    <row r="532" spans="1:11">
      <c r="A532" s="69">
        <v>5400553</v>
      </c>
      <c r="B532" s="69" t="s">
        <v>1210</v>
      </c>
      <c r="C532" s="69" t="s">
        <v>350</v>
      </c>
      <c r="D532" s="69" t="s">
        <v>351</v>
      </c>
      <c r="E532" s="69">
        <v>45284</v>
      </c>
      <c r="F532" s="69" t="s">
        <v>295</v>
      </c>
      <c r="G532" s="59">
        <v>1540</v>
      </c>
      <c r="H532" s="59">
        <v>1804555</v>
      </c>
      <c r="I532" s="59">
        <v>277901470</v>
      </c>
      <c r="K532" s="79" t="str">
        <f t="shared" si="8"/>
        <v>Спир</v>
      </c>
    </row>
    <row r="533" spans="1:11">
      <c r="A533" s="69">
        <v>5400554</v>
      </c>
      <c r="B533" s="69" t="s">
        <v>1210</v>
      </c>
      <c r="C533" s="69" t="s">
        <v>464</v>
      </c>
      <c r="D533" s="69" t="s">
        <v>465</v>
      </c>
      <c r="E533" s="69">
        <v>45284</v>
      </c>
      <c r="F533" s="69" t="s">
        <v>295</v>
      </c>
      <c r="G533" s="59">
        <v>1750</v>
      </c>
      <c r="H533" s="59">
        <v>1803001</v>
      </c>
      <c r="I533" s="59">
        <v>315525175</v>
      </c>
      <c r="K533" s="79" t="str">
        <f t="shared" si="8"/>
        <v>Спир</v>
      </c>
    </row>
    <row r="534" spans="1:11">
      <c r="A534" s="69">
        <v>5401065</v>
      </c>
      <c r="B534" s="69" t="s">
        <v>1210</v>
      </c>
      <c r="C534" s="69" t="s">
        <v>226</v>
      </c>
      <c r="D534" s="69" t="s">
        <v>227</v>
      </c>
      <c r="E534" s="69">
        <v>18521</v>
      </c>
      <c r="F534" s="69" t="s">
        <v>134</v>
      </c>
      <c r="G534" s="59">
        <v>100</v>
      </c>
      <c r="H534" s="59">
        <v>5300100</v>
      </c>
      <c r="I534" s="59">
        <v>5300100</v>
      </c>
      <c r="K534" s="79" t="str">
        <f t="shared" si="8"/>
        <v>Бард</v>
      </c>
    </row>
    <row r="535" spans="1:11">
      <c r="A535" s="69">
        <v>5401066</v>
      </c>
      <c r="B535" s="69" t="s">
        <v>1210</v>
      </c>
      <c r="C535" s="69" t="s">
        <v>135</v>
      </c>
      <c r="D535" s="69" t="s">
        <v>136</v>
      </c>
      <c r="E535" s="69">
        <v>18521</v>
      </c>
      <c r="F535" s="69" t="s">
        <v>134</v>
      </c>
      <c r="G535" s="59">
        <v>500</v>
      </c>
      <c r="H535" s="59">
        <v>5278500</v>
      </c>
      <c r="I535" s="59">
        <v>26392500</v>
      </c>
      <c r="K535" s="79" t="str">
        <f t="shared" si="8"/>
        <v>Бард</v>
      </c>
    </row>
    <row r="536" spans="1:11">
      <c r="A536" s="69">
        <v>5401705</v>
      </c>
      <c r="B536" s="69" t="s">
        <v>1210</v>
      </c>
      <c r="C536" s="69" t="s">
        <v>1267</v>
      </c>
      <c r="D536" s="69" t="s">
        <v>1268</v>
      </c>
      <c r="E536" s="69">
        <v>45433</v>
      </c>
      <c r="F536" s="69" t="s">
        <v>299</v>
      </c>
      <c r="G536" s="59">
        <v>10</v>
      </c>
      <c r="H536" s="59">
        <v>1701300</v>
      </c>
      <c r="I536" s="59">
        <v>1701300</v>
      </c>
      <c r="K536" s="79" t="str">
        <f t="shared" si="8"/>
        <v>Спир</v>
      </c>
    </row>
    <row r="537" spans="1:11">
      <c r="A537" s="69">
        <v>5401712</v>
      </c>
      <c r="B537" s="69" t="s">
        <v>1210</v>
      </c>
      <c r="C537" s="69" t="s">
        <v>468</v>
      </c>
      <c r="D537" s="69" t="s">
        <v>469</v>
      </c>
      <c r="E537" s="69">
        <v>45284</v>
      </c>
      <c r="F537" s="69" t="s">
        <v>295</v>
      </c>
      <c r="G537" s="59">
        <v>200</v>
      </c>
      <c r="H537" s="59">
        <v>1830999</v>
      </c>
      <c r="I537" s="59">
        <v>36619980</v>
      </c>
      <c r="K537" s="79" t="str">
        <f t="shared" si="8"/>
        <v>Спир</v>
      </c>
    </row>
    <row r="538" spans="1:11">
      <c r="A538" s="69">
        <v>5401713</v>
      </c>
      <c r="B538" s="69" t="s">
        <v>1210</v>
      </c>
      <c r="C538" s="69" t="s">
        <v>464</v>
      </c>
      <c r="D538" s="69" t="s">
        <v>465</v>
      </c>
      <c r="E538" s="69">
        <v>45284</v>
      </c>
      <c r="F538" s="69" t="s">
        <v>295</v>
      </c>
      <c r="G538" s="59">
        <v>1450</v>
      </c>
      <c r="H538" s="59">
        <v>1807999</v>
      </c>
      <c r="I538" s="59">
        <v>262159855</v>
      </c>
      <c r="K538" s="79" t="str">
        <f t="shared" si="8"/>
        <v>Спир</v>
      </c>
    </row>
    <row r="539" spans="1:11">
      <c r="A539" s="69">
        <v>5401714</v>
      </c>
      <c r="B539" s="69" t="s">
        <v>1210</v>
      </c>
      <c r="C539" s="69" t="s">
        <v>350</v>
      </c>
      <c r="D539" s="69" t="s">
        <v>351</v>
      </c>
      <c r="E539" s="69">
        <v>45284</v>
      </c>
      <c r="F539" s="69" t="s">
        <v>295</v>
      </c>
      <c r="G539" s="59">
        <v>2860</v>
      </c>
      <c r="H539" s="59">
        <v>1805777</v>
      </c>
      <c r="I539" s="59">
        <v>516452222</v>
      </c>
      <c r="K539" s="79" t="str">
        <f t="shared" si="8"/>
        <v>Спир</v>
      </c>
    </row>
    <row r="540" spans="1:11">
      <c r="A540" s="69">
        <v>5401715</v>
      </c>
      <c r="B540" s="69" t="s">
        <v>1210</v>
      </c>
      <c r="C540" s="69" t="s">
        <v>300</v>
      </c>
      <c r="D540" s="69" t="s">
        <v>301</v>
      </c>
      <c r="E540" s="69">
        <v>45284</v>
      </c>
      <c r="F540" s="69" t="s">
        <v>295</v>
      </c>
      <c r="G540" s="59">
        <v>490</v>
      </c>
      <c r="H540" s="59">
        <v>1804555</v>
      </c>
      <c r="I540" s="59">
        <v>88423195</v>
      </c>
      <c r="K540" s="79" t="str">
        <f t="shared" si="8"/>
        <v>Спир</v>
      </c>
    </row>
    <row r="541" spans="1:11">
      <c r="A541" s="69">
        <v>5402647</v>
      </c>
      <c r="B541" s="69" t="s">
        <v>1262</v>
      </c>
      <c r="C541" s="69" t="s">
        <v>606</v>
      </c>
      <c r="D541" s="69" t="s">
        <v>607</v>
      </c>
      <c r="E541" s="69">
        <v>45284</v>
      </c>
      <c r="F541" s="69" t="s">
        <v>295</v>
      </c>
      <c r="G541" s="59">
        <v>50</v>
      </c>
      <c r="H541" s="59">
        <v>1830160</v>
      </c>
      <c r="I541" s="59">
        <v>9150800</v>
      </c>
      <c r="K541" s="79" t="str">
        <f t="shared" si="8"/>
        <v>Спир</v>
      </c>
    </row>
    <row r="542" spans="1:11">
      <c r="A542" s="69">
        <v>5402648</v>
      </c>
      <c r="B542" s="69" t="s">
        <v>1262</v>
      </c>
      <c r="C542" s="69" t="s">
        <v>606</v>
      </c>
      <c r="D542" s="69" t="s">
        <v>607</v>
      </c>
      <c r="E542" s="69">
        <v>45284</v>
      </c>
      <c r="F542" s="69" t="s">
        <v>295</v>
      </c>
      <c r="G542" s="59">
        <v>50</v>
      </c>
      <c r="H542" s="59">
        <v>1815160</v>
      </c>
      <c r="I542" s="59">
        <v>9075800</v>
      </c>
      <c r="K542" s="79" t="str">
        <f t="shared" si="8"/>
        <v>Спир</v>
      </c>
    </row>
    <row r="543" spans="1:11">
      <c r="A543" s="69">
        <v>5402649</v>
      </c>
      <c r="B543" s="69" t="s">
        <v>1262</v>
      </c>
      <c r="C543" s="69" t="s">
        <v>516</v>
      </c>
      <c r="D543" s="69" t="s">
        <v>517</v>
      </c>
      <c r="E543" s="69">
        <v>45284</v>
      </c>
      <c r="F543" s="69" t="s">
        <v>295</v>
      </c>
      <c r="G543" s="59">
        <v>1630</v>
      </c>
      <c r="H543" s="59">
        <v>1812000</v>
      </c>
      <c r="I543" s="59">
        <v>295356000</v>
      </c>
      <c r="K543" s="79" t="str">
        <f t="shared" si="8"/>
        <v>Спир</v>
      </c>
    </row>
    <row r="544" spans="1:11">
      <c r="A544" s="69">
        <v>5402650</v>
      </c>
      <c r="B544" s="69" t="s">
        <v>1262</v>
      </c>
      <c r="C544" s="69" t="s">
        <v>438</v>
      </c>
      <c r="D544" s="69" t="s">
        <v>439</v>
      </c>
      <c r="E544" s="69">
        <v>45284</v>
      </c>
      <c r="F544" s="69" t="s">
        <v>295</v>
      </c>
      <c r="G544" s="59">
        <v>100</v>
      </c>
      <c r="H544" s="59">
        <v>1808999</v>
      </c>
      <c r="I544" s="59">
        <v>18089990</v>
      </c>
      <c r="K544" s="79" t="str">
        <f t="shared" si="8"/>
        <v>Спир</v>
      </c>
    </row>
    <row r="545" spans="1:11">
      <c r="A545" s="69">
        <v>5402651</v>
      </c>
      <c r="B545" s="69" t="s">
        <v>1262</v>
      </c>
      <c r="C545" s="69" t="s">
        <v>1265</v>
      </c>
      <c r="D545" s="69" t="s">
        <v>1266</v>
      </c>
      <c r="E545" s="69">
        <v>45284</v>
      </c>
      <c r="F545" s="69" t="s">
        <v>295</v>
      </c>
      <c r="G545" s="59">
        <v>200</v>
      </c>
      <c r="H545" s="59">
        <v>1808999</v>
      </c>
      <c r="I545" s="59">
        <v>36179980</v>
      </c>
      <c r="K545" s="79" t="str">
        <f t="shared" si="8"/>
        <v>Спир</v>
      </c>
    </row>
    <row r="546" spans="1:11">
      <c r="A546" s="69">
        <v>5402652</v>
      </c>
      <c r="B546" s="69" t="s">
        <v>1262</v>
      </c>
      <c r="C546" s="69" t="s">
        <v>300</v>
      </c>
      <c r="D546" s="69" t="s">
        <v>301</v>
      </c>
      <c r="E546" s="69">
        <v>45284</v>
      </c>
      <c r="F546" s="69" t="s">
        <v>295</v>
      </c>
      <c r="G546" s="59">
        <v>710</v>
      </c>
      <c r="H546" s="59">
        <v>1807999</v>
      </c>
      <c r="I546" s="59">
        <v>128367929</v>
      </c>
      <c r="K546" s="79" t="str">
        <f t="shared" si="8"/>
        <v>Спир</v>
      </c>
    </row>
    <row r="547" spans="1:11">
      <c r="A547" s="69">
        <v>5402653</v>
      </c>
      <c r="B547" s="69" t="s">
        <v>1262</v>
      </c>
      <c r="C547" s="69" t="s">
        <v>300</v>
      </c>
      <c r="D547" s="69" t="s">
        <v>301</v>
      </c>
      <c r="E547" s="69">
        <v>45284</v>
      </c>
      <c r="F547" s="69" t="s">
        <v>295</v>
      </c>
      <c r="G547" s="59">
        <v>1200</v>
      </c>
      <c r="H547" s="59">
        <v>1803788</v>
      </c>
      <c r="I547" s="59">
        <v>216454560</v>
      </c>
      <c r="K547" s="79" t="str">
        <f t="shared" si="8"/>
        <v>Спир</v>
      </c>
    </row>
    <row r="548" spans="1:11">
      <c r="A548" s="69">
        <v>5402654</v>
      </c>
      <c r="B548" s="69" t="s">
        <v>1262</v>
      </c>
      <c r="C548" s="69" t="s">
        <v>502</v>
      </c>
      <c r="D548" s="69" t="s">
        <v>503</v>
      </c>
      <c r="E548" s="69">
        <v>45284</v>
      </c>
      <c r="F548" s="69" t="s">
        <v>295</v>
      </c>
      <c r="G548" s="59">
        <v>1060</v>
      </c>
      <c r="H548" s="59">
        <v>1803777</v>
      </c>
      <c r="I548" s="59">
        <v>191200362</v>
      </c>
      <c r="K548" s="79" t="str">
        <f t="shared" si="8"/>
        <v>Спир</v>
      </c>
    </row>
    <row r="549" spans="1:11">
      <c r="A549" s="69">
        <v>5403179</v>
      </c>
      <c r="B549" s="69" t="s">
        <v>1262</v>
      </c>
      <c r="C549" s="69" t="s">
        <v>205</v>
      </c>
      <c r="D549" s="69" t="s">
        <v>206</v>
      </c>
      <c r="E549" s="69">
        <v>18521</v>
      </c>
      <c r="F549" s="69" t="s">
        <v>134</v>
      </c>
      <c r="G549" s="59">
        <v>100</v>
      </c>
      <c r="H549" s="59">
        <v>5310999</v>
      </c>
      <c r="I549" s="59">
        <v>5310999</v>
      </c>
      <c r="K549" s="79" t="str">
        <f t="shared" si="8"/>
        <v>Бард</v>
      </c>
    </row>
    <row r="550" spans="1:11">
      <c r="A550" s="69">
        <v>5403180</v>
      </c>
      <c r="B550" s="69" t="s">
        <v>1262</v>
      </c>
      <c r="C550" s="69" t="s">
        <v>202</v>
      </c>
      <c r="D550" s="69" t="s">
        <v>203</v>
      </c>
      <c r="E550" s="69">
        <v>18521</v>
      </c>
      <c r="F550" s="69" t="s">
        <v>134</v>
      </c>
      <c r="G550" s="59">
        <v>100</v>
      </c>
      <c r="H550" s="59">
        <v>5300999</v>
      </c>
      <c r="I550" s="59">
        <v>5300999</v>
      </c>
      <c r="K550" s="79" t="str">
        <f t="shared" si="8"/>
        <v>Бард</v>
      </c>
    </row>
    <row r="551" spans="1:11">
      <c r="A551" s="69">
        <v>5403181</v>
      </c>
      <c r="B551" s="69" t="s">
        <v>1262</v>
      </c>
      <c r="C551" s="69" t="s">
        <v>135</v>
      </c>
      <c r="D551" s="69" t="s">
        <v>136</v>
      </c>
      <c r="E551" s="69">
        <v>18521</v>
      </c>
      <c r="F551" s="69" t="s">
        <v>134</v>
      </c>
      <c r="G551" s="59">
        <v>400</v>
      </c>
      <c r="H551" s="59">
        <v>5278500</v>
      </c>
      <c r="I551" s="59">
        <v>21114000</v>
      </c>
      <c r="K551" s="79" t="str">
        <f t="shared" si="8"/>
        <v>Бард</v>
      </c>
    </row>
    <row r="552" spans="1:11">
      <c r="A552" s="69">
        <v>5403971</v>
      </c>
      <c r="B552" s="69" t="s">
        <v>1262</v>
      </c>
      <c r="C552" s="69" t="s">
        <v>498</v>
      </c>
      <c r="D552" s="69" t="s">
        <v>499</v>
      </c>
      <c r="E552" s="69">
        <v>45433</v>
      </c>
      <c r="F552" s="69" t="s">
        <v>299</v>
      </c>
      <c r="G552" s="59">
        <v>200</v>
      </c>
      <c r="H552" s="59">
        <v>1702100</v>
      </c>
      <c r="I552" s="59">
        <v>34042000</v>
      </c>
      <c r="K552" s="79" t="str">
        <f t="shared" si="8"/>
        <v>Спир</v>
      </c>
    </row>
    <row r="553" spans="1:11">
      <c r="A553" s="69">
        <v>5403972</v>
      </c>
      <c r="B553" s="69" t="s">
        <v>1262</v>
      </c>
      <c r="C553" s="69" t="s">
        <v>1263</v>
      </c>
      <c r="D553" s="69" t="s">
        <v>1264</v>
      </c>
      <c r="E553" s="69">
        <v>45433</v>
      </c>
      <c r="F553" s="69" t="s">
        <v>299</v>
      </c>
      <c r="G553" s="59">
        <v>200</v>
      </c>
      <c r="H553" s="59">
        <v>1701200</v>
      </c>
      <c r="I553" s="59">
        <v>34024000</v>
      </c>
      <c r="K553" s="79" t="str">
        <f t="shared" si="8"/>
        <v>Спир</v>
      </c>
    </row>
    <row r="554" spans="1:11">
      <c r="A554" s="69">
        <v>5404129</v>
      </c>
      <c r="B554" s="69" t="s">
        <v>1262</v>
      </c>
      <c r="C554" s="69" t="s">
        <v>135</v>
      </c>
      <c r="D554" s="69" t="s">
        <v>136</v>
      </c>
      <c r="E554" s="69">
        <v>18521</v>
      </c>
      <c r="F554" s="69" t="s">
        <v>134</v>
      </c>
      <c r="G554" s="59">
        <v>1000</v>
      </c>
      <c r="H554" s="59">
        <v>5278500</v>
      </c>
      <c r="I554" s="59">
        <v>52785000</v>
      </c>
      <c r="K554" s="79" t="str">
        <f t="shared" si="8"/>
        <v>Бард</v>
      </c>
    </row>
    <row r="555" spans="1:11">
      <c r="A555" s="69">
        <v>5404777</v>
      </c>
      <c r="B555" s="69" t="s">
        <v>1261</v>
      </c>
      <c r="C555" s="69" t="s">
        <v>502</v>
      </c>
      <c r="D555" s="69" t="s">
        <v>503</v>
      </c>
      <c r="E555" s="69">
        <v>45433</v>
      </c>
      <c r="F555" s="69" t="s">
        <v>299</v>
      </c>
      <c r="G555" s="59">
        <v>1550</v>
      </c>
      <c r="H555" s="59">
        <v>1701007</v>
      </c>
      <c r="I555" s="59">
        <v>263656085</v>
      </c>
      <c r="K555" s="79" t="str">
        <f t="shared" si="8"/>
        <v>Спир</v>
      </c>
    </row>
    <row r="556" spans="1:11">
      <c r="A556" s="69">
        <v>5404815</v>
      </c>
      <c r="B556" s="69" t="s">
        <v>1261</v>
      </c>
      <c r="C556" s="69" t="s">
        <v>333</v>
      </c>
      <c r="D556" s="69" t="s">
        <v>334</v>
      </c>
      <c r="E556" s="69">
        <v>45284</v>
      </c>
      <c r="F556" s="69" t="s">
        <v>295</v>
      </c>
      <c r="G556" s="59">
        <v>960</v>
      </c>
      <c r="H556" s="59">
        <v>1806888</v>
      </c>
      <c r="I556" s="59">
        <v>173461248</v>
      </c>
      <c r="K556" s="79" t="str">
        <f t="shared" si="8"/>
        <v>Спир</v>
      </c>
    </row>
    <row r="557" spans="1:11">
      <c r="A557" s="69">
        <v>5404816</v>
      </c>
      <c r="B557" s="69" t="s">
        <v>1261</v>
      </c>
      <c r="C557" s="69" t="s">
        <v>502</v>
      </c>
      <c r="D557" s="69" t="s">
        <v>503</v>
      </c>
      <c r="E557" s="69">
        <v>45284</v>
      </c>
      <c r="F557" s="69" t="s">
        <v>295</v>
      </c>
      <c r="G557" s="59">
        <v>490</v>
      </c>
      <c r="H557" s="59">
        <v>1806788</v>
      </c>
      <c r="I557" s="59">
        <v>88532612</v>
      </c>
      <c r="K557" s="79" t="str">
        <f t="shared" si="8"/>
        <v>Спир</v>
      </c>
    </row>
    <row r="558" spans="1:11">
      <c r="A558" s="69">
        <v>5404817</v>
      </c>
      <c r="B558" s="69" t="s">
        <v>1261</v>
      </c>
      <c r="C558" s="69" t="s">
        <v>333</v>
      </c>
      <c r="D558" s="69" t="s">
        <v>334</v>
      </c>
      <c r="E558" s="69">
        <v>45284</v>
      </c>
      <c r="F558" s="69" t="s">
        <v>295</v>
      </c>
      <c r="G558" s="59">
        <v>960</v>
      </c>
      <c r="H558" s="59">
        <v>1806777</v>
      </c>
      <c r="I558" s="59">
        <v>173450592</v>
      </c>
      <c r="K558" s="79" t="str">
        <f t="shared" si="8"/>
        <v>Спир</v>
      </c>
    </row>
    <row r="559" spans="1:11">
      <c r="A559" s="69">
        <v>5404818</v>
      </c>
      <c r="B559" s="69" t="s">
        <v>1261</v>
      </c>
      <c r="C559" s="69" t="s">
        <v>333</v>
      </c>
      <c r="D559" s="69" t="s">
        <v>334</v>
      </c>
      <c r="E559" s="69">
        <v>45284</v>
      </c>
      <c r="F559" s="69" t="s">
        <v>295</v>
      </c>
      <c r="G559" s="59">
        <v>960</v>
      </c>
      <c r="H559" s="59">
        <v>1805799</v>
      </c>
      <c r="I559" s="59">
        <v>173356704</v>
      </c>
      <c r="K559" s="79" t="str">
        <f t="shared" si="8"/>
        <v>Спир</v>
      </c>
    </row>
    <row r="560" spans="1:11">
      <c r="A560" s="69">
        <v>5404819</v>
      </c>
      <c r="B560" s="69" t="s">
        <v>1261</v>
      </c>
      <c r="C560" s="69" t="s">
        <v>300</v>
      </c>
      <c r="D560" s="69" t="s">
        <v>301</v>
      </c>
      <c r="E560" s="69">
        <v>45284</v>
      </c>
      <c r="F560" s="69" t="s">
        <v>295</v>
      </c>
      <c r="G560" s="59">
        <v>1200</v>
      </c>
      <c r="H560" s="59">
        <v>1805788</v>
      </c>
      <c r="I560" s="59">
        <v>216694560</v>
      </c>
      <c r="K560" s="79" t="str">
        <f t="shared" si="8"/>
        <v>Спир</v>
      </c>
    </row>
    <row r="561" spans="1:11">
      <c r="A561" s="69">
        <v>5404820</v>
      </c>
      <c r="B561" s="69" t="s">
        <v>1261</v>
      </c>
      <c r="C561" s="69" t="s">
        <v>333</v>
      </c>
      <c r="D561" s="69" t="s">
        <v>334</v>
      </c>
      <c r="E561" s="69">
        <v>45284</v>
      </c>
      <c r="F561" s="69" t="s">
        <v>295</v>
      </c>
      <c r="G561" s="59">
        <v>430</v>
      </c>
      <c r="H561" s="59">
        <v>1805787</v>
      </c>
      <c r="I561" s="59">
        <v>77648841</v>
      </c>
      <c r="K561" s="79" t="str">
        <f t="shared" si="8"/>
        <v>Спир</v>
      </c>
    </row>
    <row r="562" spans="1:11">
      <c r="A562" s="128"/>
      <c r="B562" s="128"/>
      <c r="C562" s="129"/>
      <c r="D562" s="128"/>
      <c r="E562" s="128"/>
      <c r="F562" s="128"/>
      <c r="G562" s="130"/>
      <c r="H562" s="130"/>
      <c r="I562" s="130"/>
    </row>
    <row r="563" spans="1:11">
      <c r="A563" s="100"/>
      <c r="B563" s="88"/>
      <c r="C563" s="89"/>
      <c r="D563" s="88"/>
      <c r="E563" s="88"/>
      <c r="F563" s="89"/>
      <c r="G563" s="90"/>
      <c r="H563" s="90"/>
      <c r="I563" s="90">
        <f>SUM(I5:I561)</f>
        <v>63616940212.700005</v>
      </c>
    </row>
    <row r="570" spans="1:11">
      <c r="A570" s="80">
        <f>COUNT(A5:A561)</f>
        <v>557</v>
      </c>
      <c r="C570" s="128" t="s">
        <v>134</v>
      </c>
      <c r="F570" s="82" t="s">
        <v>370</v>
      </c>
      <c r="G570" s="80">
        <f>SUMIF($K$5:$K566,$F570,G$5:G566)</f>
        <v>39900</v>
      </c>
      <c r="H570" s="80">
        <f>I570/G570</f>
        <v>52806.398295739345</v>
      </c>
      <c r="I570" s="80">
        <f>SUMIF($K$5:$K566,$F570,I$5:I566)</f>
        <v>2106975292</v>
      </c>
      <c r="K570" s="80">
        <f>COUNTIF(K$5:K$561,F570)</f>
        <v>121</v>
      </c>
    </row>
    <row r="571" spans="1:11">
      <c r="C571" s="128" t="s">
        <v>298</v>
      </c>
      <c r="F571" s="82" t="s">
        <v>371</v>
      </c>
      <c r="G571" s="80">
        <f>SUMIF($K$5:$K567,$F571,G$5:G567)</f>
        <v>393460</v>
      </c>
      <c r="H571" s="80">
        <f t="shared" ref="H571" si="9">I571/G571</f>
        <v>156330.92289101816</v>
      </c>
      <c r="I571" s="80">
        <f>SUMIF($K$5:$K567,$F571,I$5:I567)</f>
        <v>61509964920.700005</v>
      </c>
      <c r="K571" s="80">
        <f>COUNTIF(K$5:K$561,F571)</f>
        <v>436</v>
      </c>
    </row>
    <row r="572" spans="1:11">
      <c r="C572" s="59"/>
      <c r="F572" s="82"/>
      <c r="I572" s="80">
        <f>SUM(I570:I571)</f>
        <v>63616940212.700005</v>
      </c>
      <c r="J572" s="80"/>
      <c r="K572" s="80">
        <f t="shared" ref="K572" si="10">SUM(K570:K571)</f>
        <v>557</v>
      </c>
    </row>
    <row r="573" spans="1:11">
      <c r="C573" s="92"/>
      <c r="F573" s="82"/>
    </row>
  </sheetData>
  <autoFilter ref="A4:I563">
    <filterColumn colId="5"/>
  </autoFilter>
  <sortState ref="A5:I561">
    <sortCondition ref="A5:A561"/>
  </sortState>
  <mergeCells count="2">
    <mergeCell ref="A2:J2"/>
    <mergeCell ref="A3:J3"/>
  </mergeCells>
  <pageMargins left="0.31496062992125984" right="0.19685039370078741" top="0.35433070866141736" bottom="0.31496062992125984" header="0.31496062992125984" footer="0.23622047244094491"/>
  <pageSetup paperSize="9" scale="56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25"/>
  <sheetViews>
    <sheetView view="pageBreakPreview" topLeftCell="A19" zoomScaleNormal="100" zoomScaleSheetLayoutView="100" workbookViewId="0">
      <selection activeCell="Q39" sqref="Q39"/>
    </sheetView>
  </sheetViews>
  <sheetFormatPr defaultRowHeight="15"/>
  <cols>
    <col min="1" max="1" width="6.28515625" style="60" customWidth="1"/>
    <col min="2" max="2" width="11.28515625" style="60" customWidth="1"/>
    <col min="3" max="3" width="16.7109375" style="76" customWidth="1"/>
    <col min="4" max="4" width="14.7109375" style="60" customWidth="1"/>
    <col min="5" max="5" width="21.85546875" style="60" customWidth="1"/>
    <col min="6" max="6" width="31.5703125" style="102" customWidth="1"/>
    <col min="8" max="8" width="13.5703125" customWidth="1"/>
    <col min="10" max="10" width="15.7109375" customWidth="1"/>
  </cols>
  <sheetData>
    <row r="1" spans="1:11">
      <c r="F1" s="101" t="s">
        <v>195</v>
      </c>
    </row>
    <row r="5" spans="1:11" ht="18.75">
      <c r="A5" s="256" t="s">
        <v>153</v>
      </c>
      <c r="B5" s="256"/>
      <c r="C5" s="256"/>
      <c r="D5" s="256"/>
      <c r="E5" s="256"/>
      <c r="F5" s="256"/>
    </row>
    <row r="6" spans="1:11" ht="15.75">
      <c r="A6" s="257"/>
      <c r="B6" s="257"/>
      <c r="C6" s="257"/>
      <c r="D6" s="257"/>
      <c r="E6" s="257"/>
      <c r="F6" s="257"/>
    </row>
    <row r="7" spans="1:11" s="91" customFormat="1" ht="26.25">
      <c r="A7" s="258" t="s">
        <v>766</v>
      </c>
      <c r="B7" s="258"/>
      <c r="C7" s="258"/>
      <c r="D7" s="258"/>
      <c r="E7" s="258"/>
      <c r="F7" s="258"/>
      <c r="G7" s="258"/>
      <c r="H7" s="258"/>
      <c r="I7" s="258"/>
      <c r="J7" s="258"/>
      <c r="K7" s="258"/>
    </row>
    <row r="8" spans="1:11" ht="45">
      <c r="A8" s="198" t="s">
        <v>82</v>
      </c>
      <c r="B8" s="198" t="s">
        <v>767</v>
      </c>
      <c r="C8" s="198" t="s">
        <v>174</v>
      </c>
      <c r="D8" s="198" t="s">
        <v>768</v>
      </c>
      <c r="E8" s="198" t="s">
        <v>769</v>
      </c>
      <c r="F8" s="198" t="s">
        <v>207</v>
      </c>
      <c r="G8" s="198" t="s">
        <v>770</v>
      </c>
      <c r="H8" s="198" t="s">
        <v>771</v>
      </c>
      <c r="I8" s="198" t="s">
        <v>83</v>
      </c>
      <c r="J8" s="198" t="s">
        <v>208</v>
      </c>
      <c r="K8" s="198" t="s">
        <v>574</v>
      </c>
    </row>
    <row r="9" spans="1:11" ht="30">
      <c r="A9" s="199">
        <v>1</v>
      </c>
      <c r="B9" s="199">
        <v>96719</v>
      </c>
      <c r="C9" s="198" t="s">
        <v>230</v>
      </c>
      <c r="D9" s="199">
        <v>206156999</v>
      </c>
      <c r="E9" s="199">
        <v>2201101100</v>
      </c>
      <c r="F9" s="198" t="s">
        <v>549</v>
      </c>
      <c r="G9" s="199">
        <v>200</v>
      </c>
      <c r="H9" s="202">
        <v>13500</v>
      </c>
      <c r="I9" s="199">
        <v>2700000</v>
      </c>
      <c r="J9" s="200">
        <v>44569.423611111109</v>
      </c>
      <c r="K9" s="199" t="s">
        <v>772</v>
      </c>
    </row>
    <row r="10" spans="1:11" ht="30">
      <c r="A10" s="199">
        <v>2</v>
      </c>
      <c r="B10" s="199">
        <v>97362</v>
      </c>
      <c r="C10" s="198" t="s">
        <v>232</v>
      </c>
      <c r="D10" s="199">
        <v>305769233</v>
      </c>
      <c r="E10" s="199">
        <v>6307909100</v>
      </c>
      <c r="F10" s="198" t="s">
        <v>773</v>
      </c>
      <c r="G10" s="199">
        <v>11000</v>
      </c>
      <c r="H10" s="202">
        <v>550</v>
      </c>
      <c r="I10" s="199">
        <v>6050000</v>
      </c>
      <c r="J10" s="200">
        <v>44576.569444444445</v>
      </c>
      <c r="K10" s="199" t="s">
        <v>772</v>
      </c>
    </row>
    <row r="11" spans="1:11" ht="45">
      <c r="A11" s="199">
        <v>3</v>
      </c>
      <c r="B11" s="199">
        <v>98163</v>
      </c>
      <c r="C11" s="198" t="s">
        <v>774</v>
      </c>
      <c r="D11" s="199">
        <v>304526797</v>
      </c>
      <c r="E11" s="199">
        <v>4816900000</v>
      </c>
      <c r="F11" s="198" t="s">
        <v>775</v>
      </c>
      <c r="G11" s="199">
        <v>3000</v>
      </c>
      <c r="H11" s="202">
        <v>779.7</v>
      </c>
      <c r="I11" s="199">
        <v>2339100</v>
      </c>
      <c r="J11" s="200">
        <v>44584.9375</v>
      </c>
      <c r="K11" s="199" t="s">
        <v>772</v>
      </c>
    </row>
    <row r="12" spans="1:11" ht="30">
      <c r="A12" s="199">
        <v>4</v>
      </c>
      <c r="B12" s="199">
        <v>98245</v>
      </c>
      <c r="C12" s="198" t="s">
        <v>776</v>
      </c>
      <c r="D12" s="199">
        <v>206127424</v>
      </c>
      <c r="E12" s="199">
        <v>5211310000</v>
      </c>
      <c r="F12" s="198" t="s">
        <v>233</v>
      </c>
      <c r="G12" s="199">
        <v>750</v>
      </c>
      <c r="H12" s="202">
        <v>16675</v>
      </c>
      <c r="I12" s="199">
        <v>12506250</v>
      </c>
      <c r="J12" s="200">
        <v>44588.423611111109</v>
      </c>
      <c r="K12" s="199" t="s">
        <v>772</v>
      </c>
    </row>
    <row r="13" spans="1:11">
      <c r="A13" s="199">
        <v>5</v>
      </c>
      <c r="B13" s="199">
        <v>98703</v>
      </c>
      <c r="C13" s="198" t="s">
        <v>777</v>
      </c>
      <c r="D13" s="199">
        <v>202639240</v>
      </c>
      <c r="E13" s="199">
        <v>5209320000</v>
      </c>
      <c r="F13" s="198" t="s">
        <v>778</v>
      </c>
      <c r="G13" s="199">
        <v>50</v>
      </c>
      <c r="H13" s="202">
        <v>21275</v>
      </c>
      <c r="I13" s="199">
        <v>1063750</v>
      </c>
      <c r="J13" s="200">
        <v>44591.708333333336</v>
      </c>
      <c r="K13" s="199" t="s">
        <v>772</v>
      </c>
    </row>
    <row r="14" spans="1:11" ht="30">
      <c r="A14" s="199">
        <v>6</v>
      </c>
      <c r="B14" s="199">
        <v>98759</v>
      </c>
      <c r="C14" s="198" t="s">
        <v>550</v>
      </c>
      <c r="D14" s="199">
        <v>301643299</v>
      </c>
      <c r="E14" s="199">
        <v>6116990000</v>
      </c>
      <c r="F14" s="198" t="s">
        <v>779</v>
      </c>
      <c r="G14" s="199">
        <v>2000</v>
      </c>
      <c r="H14" s="202">
        <v>4140</v>
      </c>
      <c r="I14" s="199">
        <v>8280000</v>
      </c>
      <c r="J14" s="200">
        <v>44592.458333333336</v>
      </c>
      <c r="K14" s="199" t="s">
        <v>772</v>
      </c>
    </row>
    <row r="15" spans="1:11" ht="30">
      <c r="A15" s="199">
        <v>7</v>
      </c>
      <c r="B15" s="199">
        <v>98824</v>
      </c>
      <c r="C15" s="198" t="s">
        <v>230</v>
      </c>
      <c r="D15" s="199">
        <v>206156999</v>
      </c>
      <c r="E15" s="199">
        <v>2201101100</v>
      </c>
      <c r="F15" s="198" t="s">
        <v>549</v>
      </c>
      <c r="G15" s="199">
        <v>200</v>
      </c>
      <c r="H15" s="202">
        <v>13500</v>
      </c>
      <c r="I15" s="199">
        <v>2700000</v>
      </c>
      <c r="J15" s="200">
        <v>44594.4375</v>
      </c>
      <c r="K15" s="199" t="s">
        <v>772</v>
      </c>
    </row>
    <row r="16" spans="1:11" ht="90">
      <c r="A16" s="199">
        <v>8</v>
      </c>
      <c r="B16" s="199">
        <v>99140</v>
      </c>
      <c r="C16" s="198" t="s">
        <v>780</v>
      </c>
      <c r="D16" s="199">
        <v>302462025</v>
      </c>
      <c r="E16" s="199">
        <v>9920000001</v>
      </c>
      <c r="F16" s="198" t="s">
        <v>781</v>
      </c>
      <c r="G16" s="199">
        <v>1</v>
      </c>
      <c r="H16" s="202">
        <v>10000000</v>
      </c>
      <c r="I16" s="199">
        <v>10000000</v>
      </c>
      <c r="J16" s="200">
        <v>44596.743055555555</v>
      </c>
      <c r="K16" s="199" t="s">
        <v>772</v>
      </c>
    </row>
    <row r="17" spans="1:11" ht="30">
      <c r="A17" s="199">
        <v>9</v>
      </c>
      <c r="B17" s="199">
        <v>99686</v>
      </c>
      <c r="C17" s="198" t="s">
        <v>232</v>
      </c>
      <c r="D17" s="199">
        <v>305769233</v>
      </c>
      <c r="E17" s="199">
        <v>6307909100</v>
      </c>
      <c r="F17" s="198" t="s">
        <v>773</v>
      </c>
      <c r="G17" s="199">
        <v>12000</v>
      </c>
      <c r="H17" s="202">
        <v>550</v>
      </c>
      <c r="I17" s="199">
        <v>6600000</v>
      </c>
      <c r="J17" s="200">
        <v>44602.444444444445</v>
      </c>
      <c r="K17" s="199" t="s">
        <v>772</v>
      </c>
    </row>
    <row r="18" spans="1:11" ht="30">
      <c r="A18" s="199">
        <v>10</v>
      </c>
      <c r="B18" s="199">
        <v>100499</v>
      </c>
      <c r="C18" s="198" t="s">
        <v>548</v>
      </c>
      <c r="D18" s="199">
        <v>205857664</v>
      </c>
      <c r="E18" s="199">
        <v>4016999709</v>
      </c>
      <c r="F18" s="198" t="s">
        <v>782</v>
      </c>
      <c r="G18" s="199">
        <v>200</v>
      </c>
      <c r="H18" s="202">
        <v>65550</v>
      </c>
      <c r="I18" s="199">
        <v>13110000</v>
      </c>
      <c r="J18" s="200">
        <v>44610.423611111109</v>
      </c>
      <c r="K18" s="199" t="s">
        <v>772</v>
      </c>
    </row>
    <row r="19" spans="1:11" ht="30">
      <c r="A19" s="199">
        <v>11</v>
      </c>
      <c r="B19" s="199">
        <v>101095</v>
      </c>
      <c r="C19" s="198" t="s">
        <v>230</v>
      </c>
      <c r="D19" s="199">
        <v>206156999</v>
      </c>
      <c r="E19" s="199">
        <v>2201101100</v>
      </c>
      <c r="F19" s="198" t="s">
        <v>549</v>
      </c>
      <c r="G19" s="199">
        <v>200</v>
      </c>
      <c r="H19" s="202">
        <v>13500</v>
      </c>
      <c r="I19" s="199">
        <v>2700000</v>
      </c>
      <c r="J19" s="200">
        <v>44616.666666666664</v>
      </c>
      <c r="K19" s="199" t="s">
        <v>772</v>
      </c>
    </row>
    <row r="20" spans="1:11" ht="60">
      <c r="A20" s="199">
        <v>12</v>
      </c>
      <c r="B20" s="199">
        <v>101808</v>
      </c>
      <c r="C20" s="198" t="s">
        <v>783</v>
      </c>
      <c r="D20" s="199">
        <v>301917810</v>
      </c>
      <c r="E20" s="199">
        <v>7216911000</v>
      </c>
      <c r="F20" s="198" t="s">
        <v>784</v>
      </c>
      <c r="G20" s="199">
        <v>1811</v>
      </c>
      <c r="H20" s="202">
        <v>60950</v>
      </c>
      <c r="I20" s="199">
        <v>110380450</v>
      </c>
      <c r="J20" s="200">
        <v>44623.506944444445</v>
      </c>
      <c r="K20" s="199" t="s">
        <v>772</v>
      </c>
    </row>
    <row r="21" spans="1:11" ht="60">
      <c r="A21" s="199">
        <v>13</v>
      </c>
      <c r="B21" s="199">
        <v>102089</v>
      </c>
      <c r="C21" s="198" t="s">
        <v>783</v>
      </c>
      <c r="D21" s="199">
        <v>301917810</v>
      </c>
      <c r="E21" s="199">
        <v>7326906000</v>
      </c>
      <c r="F21" s="198" t="s">
        <v>785</v>
      </c>
      <c r="G21" s="199">
        <v>85</v>
      </c>
      <c r="H21" s="202">
        <v>18975</v>
      </c>
      <c r="I21" s="199">
        <v>1612875</v>
      </c>
      <c r="J21" s="200">
        <v>44624.590277777781</v>
      </c>
      <c r="K21" s="199" t="s">
        <v>772</v>
      </c>
    </row>
    <row r="22" spans="1:11" ht="30">
      <c r="A22" s="199">
        <v>14</v>
      </c>
      <c r="B22" s="199">
        <v>103094</v>
      </c>
      <c r="C22" s="198" t="s">
        <v>372</v>
      </c>
      <c r="D22" s="199">
        <v>202127744</v>
      </c>
      <c r="E22" s="199">
        <v>8413705100</v>
      </c>
      <c r="F22" s="198" t="s">
        <v>786</v>
      </c>
      <c r="G22" s="199">
        <v>1</v>
      </c>
      <c r="H22" s="202">
        <v>57615000</v>
      </c>
      <c r="I22" s="199">
        <v>57615000</v>
      </c>
      <c r="J22" s="200">
        <v>44632.569444444445</v>
      </c>
      <c r="K22" s="199" t="s">
        <v>772</v>
      </c>
    </row>
    <row r="23" spans="1:11" ht="75">
      <c r="A23" s="199">
        <v>15</v>
      </c>
      <c r="B23" s="199">
        <v>103608</v>
      </c>
      <c r="C23" s="198" t="s">
        <v>787</v>
      </c>
      <c r="D23" s="199">
        <v>200811551</v>
      </c>
      <c r="E23" s="199">
        <v>2847000000</v>
      </c>
      <c r="F23" s="198" t="s">
        <v>231</v>
      </c>
      <c r="G23" s="199">
        <v>3</v>
      </c>
      <c r="H23" s="202">
        <v>28750</v>
      </c>
      <c r="I23" s="199">
        <v>86250</v>
      </c>
      <c r="J23" s="200">
        <v>44636.5</v>
      </c>
      <c r="K23" s="199" t="s">
        <v>772</v>
      </c>
    </row>
    <row r="24" spans="1:11" ht="30">
      <c r="A24" s="199">
        <v>16</v>
      </c>
      <c r="B24" s="199">
        <v>103983</v>
      </c>
      <c r="C24" s="198" t="s">
        <v>230</v>
      </c>
      <c r="D24" s="199">
        <v>206156999</v>
      </c>
      <c r="E24" s="199">
        <v>2201101100</v>
      </c>
      <c r="F24" s="198" t="s">
        <v>549</v>
      </c>
      <c r="G24" s="199">
        <v>250</v>
      </c>
      <c r="H24" s="202">
        <v>13000</v>
      </c>
      <c r="I24" s="199">
        <v>3250000</v>
      </c>
      <c r="J24" s="200">
        <v>44637.604166666664</v>
      </c>
      <c r="K24" s="199" t="s">
        <v>788</v>
      </c>
    </row>
    <row r="25" spans="1:11" s="91" customFormat="1">
      <c r="A25" s="140"/>
      <c r="B25" s="141"/>
      <c r="C25" s="141"/>
      <c r="D25" s="142" t="s">
        <v>72</v>
      </c>
      <c r="E25" s="143"/>
      <c r="F25" s="144"/>
      <c r="G25" s="144"/>
      <c r="H25" s="144">
        <f t="shared" ref="H25" si="0">SUM(H8:H24)</f>
        <v>67886694.700000003</v>
      </c>
      <c r="I25" s="201"/>
      <c r="J25" s="201"/>
      <c r="K25" s="201"/>
    </row>
  </sheetData>
  <mergeCells count="3">
    <mergeCell ref="A5:F5"/>
    <mergeCell ref="A6:F6"/>
    <mergeCell ref="A7:K7"/>
  </mergeCells>
  <hyperlinks>
    <hyperlink ref="B16" r:id="rId1" display="http://www.cooperation.uz/customer/contracts/view/50041"/>
    <hyperlink ref="D24" r:id="rId2" display="https://cooperation.uz/cooper/brands/view/2094"/>
    <hyperlink ref="D23" r:id="rId3" display="https://cooperation.uz/cooper/brands/view/2094"/>
    <hyperlink ref="D22" r:id="rId4" display="https://cooperation.uz/cooper/brands/view/10895"/>
    <hyperlink ref="D21" r:id="rId5" display="https://cooperation.uz/cooper/brands/view/10895"/>
    <hyperlink ref="D20" r:id="rId6" display="https://cooperation.uz/cooper/brands/view/43"/>
    <hyperlink ref="D19" r:id="rId7" display="https://cooperation.uz/cooper/brands/view/29248"/>
    <hyperlink ref="D18" r:id="rId8" display="https://cooperation.uz/cooper/brands/view/20770"/>
    <hyperlink ref="D17" r:id="rId9" display="https://cooperation.uz/cooper/brands/view/20770"/>
    <hyperlink ref="D16" r:id="rId10" display="http://www.cooperation.uz/cooper/brands/view/1468"/>
    <hyperlink ref="D15" r:id="rId11" display="http://www.cooperation.uz/cooper/brands/view/1381"/>
    <hyperlink ref="D14" r:id="rId12" display="http://www.cooperation.uz/cooper/brands/view/1381"/>
    <hyperlink ref="D13" r:id="rId13" display="http://www.cooperation.uz/cooper/brands/view/1468"/>
    <hyperlink ref="D12" r:id="rId14" display="http://www.cooperation.uz/cooper/brands/view/1381"/>
    <hyperlink ref="D11" r:id="rId15" display="http://www.cooperation.uz/cooper/brands/view/1381"/>
    <hyperlink ref="D10" r:id="rId16" display="http://www.cooperation.uz/cooper/brands/view/1381"/>
    <hyperlink ref="D9" r:id="rId17" display="http://www.cooperation.uz/cooper/brands/view/1381"/>
    <hyperlink ref="D8" r:id="rId18" display="http://www.cooperation.uz/cooper/brands/view/1381"/>
    <hyperlink ref="B7" r:id="rId19" tooltip="Сортировка по номеру" display="https://cooperation.uz/customer/contracts/completed?page=9&amp;per-page=10&amp;sort=-id"/>
    <hyperlink ref="C7" r:id="rId20" tooltip="Сортировка по дате" display="https://cooperation.uz/customer/contracts/completed?page=9&amp;per-page=10&amp;sort=created_at"/>
    <hyperlink ref="D7" r:id="rId21" tooltip="Сортировка по поставщику" display="https://cooperation.uz/customer/contracts/completed?page=9&amp;per-page=10&amp;sort=producer_id"/>
    <hyperlink ref="F7" r:id="rId22" tooltip="Сортировка по договору" display="https://cooperation.uz/customer/contracts/completed?page=9&amp;per-page=10&amp;sort=contract_price"/>
  </hyperlinks>
  <pageMargins left="0.23622047244094491" right="0.15748031496062992" top="0.47244094488188981" bottom="0.35433070866141736" header="0.31496062992125984" footer="0.31496062992125984"/>
  <pageSetup paperSize="9" scale="53" orientation="portrait" verticalDpi="0" r:id="rId23"/>
  <drawing r:id="rId24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0"/>
  <sheetViews>
    <sheetView workbookViewId="0">
      <selection activeCell="J38" sqref="J38"/>
    </sheetView>
  </sheetViews>
  <sheetFormatPr defaultRowHeight="12"/>
  <cols>
    <col min="1" max="1" width="63.5703125" style="23" customWidth="1"/>
    <col min="2" max="2" width="18.85546875" style="22" customWidth="1"/>
    <col min="3" max="5" width="9.140625" style="22"/>
    <col min="6" max="6" width="13.28515625" style="22" customWidth="1"/>
    <col min="7" max="16384" width="9.140625" style="22"/>
  </cols>
  <sheetData>
    <row r="1" spans="1:3">
      <c r="B1" s="29" t="s">
        <v>56</v>
      </c>
    </row>
    <row r="3" spans="1:3" s="21" customFormat="1">
      <c r="A3" s="18" t="s">
        <v>0</v>
      </c>
      <c r="B3" s="20"/>
    </row>
    <row r="4" spans="1:3" s="21" customFormat="1">
      <c r="A4" s="19" t="s">
        <v>1350</v>
      </c>
      <c r="B4" s="20"/>
    </row>
    <row r="5" spans="1:3" s="21" customFormat="1">
      <c r="A5" s="19"/>
      <c r="B5" s="20"/>
    </row>
    <row r="6" spans="1:3" s="21" customFormat="1">
      <c r="A6" s="30" t="s">
        <v>1</v>
      </c>
      <c r="B6" s="31" t="s">
        <v>2</v>
      </c>
    </row>
    <row r="7" spans="1:3" s="34" customFormat="1">
      <c r="A7" s="61" t="s">
        <v>628</v>
      </c>
      <c r="B7" s="63">
        <v>4337935227.6599998</v>
      </c>
    </row>
    <row r="8" spans="1:3" s="34" customFormat="1">
      <c r="A8" s="61" t="s">
        <v>53</v>
      </c>
      <c r="B8" s="63">
        <v>4337935227.6599998</v>
      </c>
    </row>
    <row r="9" spans="1:3" s="34" customFormat="1">
      <c r="A9" s="61" t="s">
        <v>379</v>
      </c>
      <c r="B9" s="63">
        <v>400418.25</v>
      </c>
    </row>
    <row r="10" spans="1:3" s="34" customFormat="1">
      <c r="A10" s="61" t="s">
        <v>380</v>
      </c>
      <c r="B10" s="63">
        <v>10833.5103</v>
      </c>
    </row>
    <row r="11" spans="1:3" s="34" customFormat="1">
      <c r="A11" s="62" t="s">
        <v>1351</v>
      </c>
      <c r="B11" s="64">
        <v>4337935227.6599998</v>
      </c>
    </row>
    <row r="12" spans="1:3" s="34" customFormat="1">
      <c r="A12" s="62" t="s">
        <v>53</v>
      </c>
      <c r="B12" s="64">
        <v>4337935227.6599998</v>
      </c>
    </row>
    <row r="13" spans="1:3" s="34" customFormat="1">
      <c r="A13" s="62" t="s">
        <v>379</v>
      </c>
      <c r="B13" s="64">
        <v>400418.25</v>
      </c>
    </row>
    <row r="14" spans="1:3" s="34" customFormat="1">
      <c r="A14" s="62" t="s">
        <v>380</v>
      </c>
      <c r="B14" s="64">
        <v>10833.5103</v>
      </c>
    </row>
    <row r="15" spans="1:3" s="3" customFormat="1">
      <c r="A15" s="40" t="s">
        <v>1352</v>
      </c>
      <c r="B15" s="41">
        <v>15454668268.219999</v>
      </c>
      <c r="C15" s="43"/>
    </row>
    <row r="16" spans="1:3">
      <c r="A16" s="40" t="s">
        <v>53</v>
      </c>
      <c r="B16" s="41">
        <v>15454668268.219999</v>
      </c>
      <c r="C16" s="33"/>
    </row>
    <row r="17" spans="1:6">
      <c r="A17" s="40" t="s">
        <v>379</v>
      </c>
      <c r="B17" s="41">
        <v>1377973.95</v>
      </c>
      <c r="C17" s="33"/>
    </row>
    <row r="18" spans="1:6" s="11" customFormat="1">
      <c r="A18" s="44" t="s">
        <v>380</v>
      </c>
      <c r="B18" s="41">
        <v>11215.501</v>
      </c>
      <c r="C18" s="37"/>
      <c r="F18" s="28"/>
    </row>
    <row r="19" spans="1:6">
      <c r="A19" s="40" t="s">
        <v>1353</v>
      </c>
      <c r="B19" s="36">
        <v>4005493324.0300002</v>
      </c>
      <c r="C19" s="33"/>
      <c r="F19" s="27"/>
    </row>
    <row r="20" spans="1:6" s="11" customFormat="1">
      <c r="A20" s="35" t="s">
        <v>53</v>
      </c>
      <c r="B20" s="36">
        <v>4005493324.0300002</v>
      </c>
      <c r="C20" s="37"/>
      <c r="F20" s="28"/>
    </row>
    <row r="21" spans="1:6">
      <c r="A21" s="42" t="s">
        <v>379</v>
      </c>
      <c r="B21" s="36">
        <v>346136.95</v>
      </c>
      <c r="C21" s="33"/>
    </row>
    <row r="22" spans="1:6">
      <c r="A22" s="35" t="s">
        <v>380</v>
      </c>
      <c r="B22" s="36">
        <v>11571.99</v>
      </c>
      <c r="C22" s="33"/>
    </row>
    <row r="23" spans="1:6">
      <c r="A23" s="40" t="s">
        <v>1354</v>
      </c>
      <c r="B23" s="41">
        <v>7974453917.6999998</v>
      </c>
      <c r="C23" s="33"/>
    </row>
    <row r="24" spans="1:6">
      <c r="A24" s="40" t="s">
        <v>53</v>
      </c>
      <c r="B24" s="41">
        <v>7974453917.6999998</v>
      </c>
      <c r="C24" s="33"/>
    </row>
    <row r="25" spans="1:6">
      <c r="A25" s="40" t="s">
        <v>379</v>
      </c>
      <c r="B25" s="41">
        <v>711437.5</v>
      </c>
      <c r="C25" s="33"/>
    </row>
    <row r="26" spans="1:6">
      <c r="A26" s="40" t="s">
        <v>380</v>
      </c>
      <c r="B26" s="41">
        <v>11208.9311</v>
      </c>
      <c r="C26" s="33"/>
    </row>
    <row r="27" spans="1:6" s="21" customFormat="1">
      <c r="A27" s="40" t="s">
        <v>1355</v>
      </c>
      <c r="B27" s="36">
        <v>3474721026.4899998</v>
      </c>
      <c r="C27" s="34"/>
    </row>
    <row r="28" spans="1:6" s="21" customFormat="1">
      <c r="A28" s="35" t="s">
        <v>53</v>
      </c>
      <c r="B28" s="36">
        <v>3474721026.4899998</v>
      </c>
      <c r="C28" s="34"/>
    </row>
    <row r="29" spans="1:6" s="21" customFormat="1">
      <c r="A29" s="35" t="s">
        <v>379</v>
      </c>
      <c r="B29" s="36">
        <v>320399.5</v>
      </c>
      <c r="C29" s="34"/>
    </row>
    <row r="30" spans="1:6" s="21" customFormat="1">
      <c r="A30" s="35" t="s">
        <v>380</v>
      </c>
      <c r="B30" s="36">
        <v>10844.963900000001</v>
      </c>
      <c r="C30" s="34"/>
    </row>
    <row r="31" spans="1:6" s="21" customFormat="1">
      <c r="A31" s="8" t="s">
        <v>1356</v>
      </c>
      <c r="B31" s="9">
        <v>3702552182.75</v>
      </c>
    </row>
    <row r="32" spans="1:6">
      <c r="A32" s="8" t="s">
        <v>53</v>
      </c>
      <c r="B32" s="25">
        <v>3702552182.75</v>
      </c>
    </row>
    <row r="33" spans="1:2">
      <c r="A33" s="40" t="s">
        <v>379</v>
      </c>
      <c r="B33" s="45">
        <v>338375</v>
      </c>
    </row>
    <row r="34" spans="1:2">
      <c r="A34" s="8" t="s">
        <v>380</v>
      </c>
      <c r="B34" s="9">
        <v>10942.1564</v>
      </c>
    </row>
    <row r="35" spans="1:2">
      <c r="A35" s="8" t="s">
        <v>1357</v>
      </c>
      <c r="B35" s="25">
        <v>3702552182.75</v>
      </c>
    </row>
    <row r="36" spans="1:2">
      <c r="A36" s="24" t="s">
        <v>53</v>
      </c>
      <c r="B36" s="25">
        <v>3702552182.75</v>
      </c>
    </row>
    <row r="37" spans="1:2">
      <c r="A37" s="24" t="s">
        <v>379</v>
      </c>
      <c r="B37" s="25">
        <v>338375</v>
      </c>
    </row>
    <row r="38" spans="1:2">
      <c r="A38" s="24" t="s">
        <v>380</v>
      </c>
      <c r="B38" s="25">
        <v>10942.1564</v>
      </c>
    </row>
    <row r="39" spans="1:2">
      <c r="A39" s="8" t="s">
        <v>627</v>
      </c>
      <c r="B39" s="244"/>
    </row>
    <row r="40" spans="1:2">
      <c r="A40" s="8" t="s">
        <v>14</v>
      </c>
      <c r="B40" s="9">
        <v>23495155678.630001</v>
      </c>
    </row>
  </sheetData>
  <autoFilter ref="A6:B30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5"/>
  <sheetViews>
    <sheetView workbookViewId="0">
      <selection activeCell="A5" sqref="A5"/>
    </sheetView>
  </sheetViews>
  <sheetFormatPr defaultRowHeight="12"/>
  <cols>
    <col min="1" max="1" width="63.5703125" style="23" customWidth="1"/>
    <col min="2" max="2" width="18.85546875" style="22" customWidth="1"/>
    <col min="3" max="5" width="9.140625" style="22"/>
    <col min="6" max="6" width="13.28515625" style="22" customWidth="1"/>
    <col min="7" max="16384" width="9.140625" style="22"/>
  </cols>
  <sheetData>
    <row r="1" spans="1:6">
      <c r="B1" s="29" t="s">
        <v>56</v>
      </c>
    </row>
    <row r="3" spans="1:6" s="21" customFormat="1" ht="15.75">
      <c r="A3" s="1" t="s">
        <v>48</v>
      </c>
      <c r="B3" s="73"/>
    </row>
    <row r="4" spans="1:6" s="21" customFormat="1" ht="15.75">
      <c r="A4" s="2" t="s">
        <v>620</v>
      </c>
      <c r="B4" s="73"/>
    </row>
    <row r="5" spans="1:6" s="21" customFormat="1">
      <c r="A5" s="19"/>
      <c r="B5" s="20"/>
    </row>
    <row r="6" spans="1:6" s="21" customFormat="1">
      <c r="A6" s="30" t="s">
        <v>1</v>
      </c>
      <c r="B6" s="31" t="s">
        <v>2</v>
      </c>
    </row>
    <row r="7" spans="1:6" s="34" customFormat="1">
      <c r="A7" s="61"/>
      <c r="B7" s="63"/>
    </row>
    <row r="8" spans="1:6" s="34" customFormat="1">
      <c r="A8" s="62"/>
      <c r="B8" s="64"/>
    </row>
    <row r="9" spans="1:6" s="34" customFormat="1">
      <c r="A9" s="62"/>
      <c r="B9" s="64"/>
    </row>
    <row r="10" spans="1:6" s="34" customFormat="1">
      <c r="A10" s="62"/>
      <c r="B10" s="64"/>
    </row>
    <row r="11" spans="1:6" s="3" customFormat="1">
      <c r="A11" s="40"/>
      <c r="B11" s="41"/>
      <c r="C11" s="43"/>
    </row>
    <row r="12" spans="1:6">
      <c r="A12" s="35"/>
      <c r="B12" s="36"/>
      <c r="C12" s="33"/>
    </row>
    <row r="13" spans="1:6">
      <c r="A13" s="35"/>
      <c r="B13" s="36"/>
      <c r="C13" s="33"/>
    </row>
    <row r="14" spans="1:6" s="11" customFormat="1">
      <c r="A14" s="42"/>
      <c r="B14" s="36"/>
      <c r="C14" s="37"/>
      <c r="F14" s="28"/>
    </row>
    <row r="15" spans="1:6">
      <c r="A15" s="40"/>
      <c r="B15" s="41"/>
      <c r="C15" s="33"/>
    </row>
    <row r="16" spans="1:6">
      <c r="A16" s="35"/>
      <c r="B16" s="36"/>
      <c r="C16" s="33"/>
    </row>
    <row r="17" spans="1:3">
      <c r="A17" s="35"/>
      <c r="B17" s="36"/>
      <c r="C17" s="33"/>
    </row>
    <row r="18" spans="1:3" ht="11.25" customHeight="1">
      <c r="A18" s="35"/>
      <c r="B18" s="36"/>
      <c r="C18" s="33"/>
    </row>
    <row r="19" spans="1:3" s="21" customFormat="1">
      <c r="A19" s="8"/>
      <c r="B19" s="9"/>
    </row>
    <row r="20" spans="1:3" s="21" customFormat="1">
      <c r="A20" s="24"/>
      <c r="B20" s="25"/>
    </row>
    <row r="21" spans="1:3">
      <c r="A21" s="24"/>
      <c r="B21" s="25"/>
    </row>
    <row r="22" spans="1:3">
      <c r="A22" s="35"/>
      <c r="B22" s="83"/>
    </row>
    <row r="23" spans="1:3">
      <c r="A23" s="8"/>
      <c r="B23" s="9"/>
    </row>
    <row r="24" spans="1:3">
      <c r="A24" s="24"/>
      <c r="B24" s="25"/>
    </row>
    <row r="25" spans="1:3">
      <c r="A25" s="24"/>
      <c r="B25" s="25"/>
    </row>
    <row r="26" spans="1:3">
      <c r="A26" s="24"/>
      <c r="B26" s="25"/>
    </row>
    <row r="27" spans="1:3">
      <c r="A27" s="8"/>
      <c r="B27" s="9"/>
    </row>
    <row r="28" spans="1:3">
      <c r="A28" s="24"/>
      <c r="B28" s="25"/>
    </row>
    <row r="29" spans="1:3">
      <c r="A29" s="24"/>
      <c r="B29" s="25"/>
    </row>
    <row r="30" spans="1:3">
      <c r="A30" s="24"/>
      <c r="B30" s="25"/>
    </row>
    <row r="31" spans="1:3">
      <c r="A31" s="24"/>
      <c r="B31" s="26"/>
    </row>
    <row r="32" spans="1:3">
      <c r="A32" s="24"/>
      <c r="B32" s="25"/>
    </row>
    <row r="33" spans="1:2">
      <c r="A33" s="8" t="s">
        <v>72</v>
      </c>
      <c r="B33" s="9">
        <f>B7+B11+B15+B19+B23+B27</f>
        <v>0</v>
      </c>
    </row>
    <row r="34" spans="1:2">
      <c r="A34" s="8" t="s">
        <v>156</v>
      </c>
      <c r="B34" s="9">
        <f>B9+B13+B17+B21+B25+B29</f>
        <v>0</v>
      </c>
    </row>
    <row r="35" spans="1:2">
      <c r="A35" s="24"/>
      <c r="B35" s="26"/>
    </row>
  </sheetData>
  <autoFilter ref="A6:B18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727"/>
  <sheetViews>
    <sheetView view="pageBreakPreview" topLeftCell="A700" zoomScaleNormal="100" zoomScaleSheetLayoutView="100" workbookViewId="0">
      <selection activeCell="C27" sqref="C27"/>
    </sheetView>
  </sheetViews>
  <sheetFormatPr defaultColWidth="63.140625" defaultRowHeight="12"/>
  <cols>
    <col min="1" max="1" width="63.140625" style="163"/>
    <col min="2" max="2" width="25.28515625" style="27" customWidth="1"/>
    <col min="3" max="16384" width="63.140625" style="22"/>
  </cols>
  <sheetData>
    <row r="1" spans="1:2">
      <c r="B1" s="72" t="s">
        <v>55</v>
      </c>
    </row>
    <row r="3" spans="1:2" s="137" customFormat="1" ht="15.75">
      <c r="A3" s="1" t="s">
        <v>48</v>
      </c>
      <c r="B3" s="136"/>
    </row>
    <row r="4" spans="1:2" s="137" customFormat="1" ht="15.75">
      <c r="A4" s="1" t="s">
        <v>1594</v>
      </c>
      <c r="B4" s="136"/>
    </row>
    <row r="5" spans="1:2">
      <c r="A5" s="164"/>
      <c r="B5" s="74"/>
    </row>
    <row r="6" spans="1:2">
      <c r="A6" s="165" t="s">
        <v>1</v>
      </c>
      <c r="B6" s="138" t="s">
        <v>2</v>
      </c>
    </row>
    <row r="7" spans="1:2">
      <c r="A7" s="170" t="s">
        <v>1595</v>
      </c>
      <c r="B7" s="14">
        <v>182099900</v>
      </c>
    </row>
    <row r="8" spans="1:2">
      <c r="A8" s="167" t="s">
        <v>1596</v>
      </c>
      <c r="B8" s="25">
        <v>182099900</v>
      </c>
    </row>
    <row r="9" spans="1:2" s="11" customFormat="1">
      <c r="A9" s="170" t="s">
        <v>1597</v>
      </c>
      <c r="B9" s="14">
        <v>6804800</v>
      </c>
    </row>
    <row r="10" spans="1:2">
      <c r="A10" s="167" t="s">
        <v>1598</v>
      </c>
      <c r="B10" s="25">
        <v>6804800</v>
      </c>
    </row>
    <row r="11" spans="1:2" s="11" customFormat="1">
      <c r="A11" s="171" t="s">
        <v>266</v>
      </c>
      <c r="B11" s="9">
        <v>6815152</v>
      </c>
    </row>
    <row r="12" spans="1:2">
      <c r="A12" s="167" t="s">
        <v>1599</v>
      </c>
      <c r="B12" s="25">
        <v>6815152</v>
      </c>
    </row>
    <row r="13" spans="1:2">
      <c r="A13" s="170" t="s">
        <v>267</v>
      </c>
      <c r="B13" s="14">
        <v>922525860</v>
      </c>
    </row>
    <row r="14" spans="1:2">
      <c r="A14" s="167" t="s">
        <v>1600</v>
      </c>
      <c r="B14" s="25">
        <v>180123100</v>
      </c>
    </row>
    <row r="15" spans="1:2" s="11" customFormat="1">
      <c r="A15" s="166" t="s">
        <v>1601</v>
      </c>
      <c r="B15" s="15">
        <v>216360120</v>
      </c>
    </row>
    <row r="16" spans="1:2">
      <c r="A16" s="167" t="s">
        <v>1602</v>
      </c>
      <c r="B16" s="25">
        <v>217533360</v>
      </c>
    </row>
    <row r="17" spans="1:2">
      <c r="A17" s="167" t="s">
        <v>1603</v>
      </c>
      <c r="B17" s="25">
        <v>217919880</v>
      </c>
    </row>
    <row r="18" spans="1:2" s="11" customFormat="1">
      <c r="A18" s="167" t="s">
        <v>1604</v>
      </c>
      <c r="B18" s="25">
        <v>90589400</v>
      </c>
    </row>
    <row r="19" spans="1:2">
      <c r="A19" s="171" t="s">
        <v>629</v>
      </c>
      <c r="B19" s="9">
        <v>10600000</v>
      </c>
    </row>
    <row r="20" spans="1:2" s="11" customFormat="1">
      <c r="A20" s="166" t="s">
        <v>1605</v>
      </c>
      <c r="B20" s="15">
        <v>5300000</v>
      </c>
    </row>
    <row r="21" spans="1:2">
      <c r="A21" s="167" t="s">
        <v>1606</v>
      </c>
      <c r="B21" s="25">
        <v>5300000</v>
      </c>
    </row>
    <row r="22" spans="1:2" s="11" customFormat="1">
      <c r="A22" s="170" t="s">
        <v>1607</v>
      </c>
      <c r="B22" s="14">
        <v>15903553</v>
      </c>
    </row>
    <row r="23" spans="1:2">
      <c r="A23" s="167" t="s">
        <v>1608</v>
      </c>
      <c r="B23" s="25">
        <v>5305999</v>
      </c>
    </row>
    <row r="24" spans="1:2">
      <c r="A24" s="167" t="s">
        <v>1609</v>
      </c>
      <c r="B24" s="25">
        <v>5301999</v>
      </c>
    </row>
    <row r="25" spans="1:2" s="11" customFormat="1">
      <c r="A25" s="167" t="s">
        <v>1610</v>
      </c>
      <c r="B25" s="25">
        <v>5295555</v>
      </c>
    </row>
    <row r="26" spans="1:2">
      <c r="A26" s="170" t="s">
        <v>630</v>
      </c>
      <c r="B26" s="14">
        <v>34020000</v>
      </c>
    </row>
    <row r="27" spans="1:2">
      <c r="A27" s="167" t="s">
        <v>1611</v>
      </c>
      <c r="B27" s="25">
        <v>34020000</v>
      </c>
    </row>
    <row r="28" spans="1:2" s="11" customFormat="1">
      <c r="A28" s="170" t="s">
        <v>631</v>
      </c>
      <c r="B28" s="14">
        <v>2355420</v>
      </c>
    </row>
    <row r="29" spans="1:2">
      <c r="A29" s="167" t="s">
        <v>1612</v>
      </c>
      <c r="B29" s="25">
        <v>2355420</v>
      </c>
    </row>
    <row r="30" spans="1:2" s="11" customFormat="1">
      <c r="A30" s="171" t="s">
        <v>381</v>
      </c>
      <c r="B30" s="9">
        <v>3838416087.3000002</v>
      </c>
    </row>
    <row r="31" spans="1:2">
      <c r="A31" s="166" t="s">
        <v>1613</v>
      </c>
      <c r="B31" s="15">
        <v>558023100</v>
      </c>
    </row>
    <row r="32" spans="1:2">
      <c r="A32" s="167" t="s">
        <v>1614</v>
      </c>
      <c r="B32" s="25">
        <v>556799700</v>
      </c>
    </row>
    <row r="33" spans="1:2" s="11" customFormat="1">
      <c r="A33" s="167" t="s">
        <v>1615</v>
      </c>
      <c r="B33" s="25">
        <v>542400000</v>
      </c>
    </row>
    <row r="34" spans="1:2">
      <c r="A34" s="166" t="s">
        <v>1616</v>
      </c>
      <c r="B34" s="15">
        <v>542400000</v>
      </c>
    </row>
    <row r="35" spans="1:2">
      <c r="A35" s="167" t="s">
        <v>1617</v>
      </c>
      <c r="B35" s="25">
        <v>546000000</v>
      </c>
    </row>
    <row r="36" spans="1:2" s="11" customFormat="1">
      <c r="A36" s="166" t="s">
        <v>1618</v>
      </c>
      <c r="B36" s="15">
        <v>60832000</v>
      </c>
    </row>
    <row r="37" spans="1:2" s="11" customFormat="1">
      <c r="A37" s="166" t="s">
        <v>1619</v>
      </c>
      <c r="B37" s="15">
        <v>145600000</v>
      </c>
    </row>
    <row r="38" spans="1:2">
      <c r="A38" s="167" t="s">
        <v>1620</v>
      </c>
      <c r="B38" s="25">
        <v>58240000</v>
      </c>
    </row>
    <row r="39" spans="1:2" s="11" customFormat="1">
      <c r="A39" s="166" t="s">
        <v>1621</v>
      </c>
      <c r="B39" s="15">
        <v>285262777.80000001</v>
      </c>
    </row>
    <row r="40" spans="1:2">
      <c r="A40" s="167" t="s">
        <v>1622</v>
      </c>
      <c r="B40" s="25">
        <v>542858509.5</v>
      </c>
    </row>
    <row r="41" spans="1:2">
      <c r="A41" s="171" t="s">
        <v>1623</v>
      </c>
      <c r="B41" s="9">
        <v>3617998</v>
      </c>
    </row>
    <row r="42" spans="1:2">
      <c r="A42" s="167" t="s">
        <v>1624</v>
      </c>
      <c r="B42" s="25">
        <v>3617998</v>
      </c>
    </row>
    <row r="43" spans="1:2">
      <c r="A43" s="171" t="s">
        <v>632</v>
      </c>
      <c r="B43" s="9">
        <v>126787998</v>
      </c>
    </row>
    <row r="44" spans="1:2">
      <c r="A44" s="167" t="s">
        <v>646</v>
      </c>
      <c r="B44" s="25" t="s">
        <v>181</v>
      </c>
    </row>
    <row r="45" spans="1:2">
      <c r="A45" s="167" t="s">
        <v>647</v>
      </c>
      <c r="B45" s="25" t="s">
        <v>181</v>
      </c>
    </row>
    <row r="46" spans="1:2">
      <c r="A46" s="167" t="s">
        <v>1625</v>
      </c>
      <c r="B46" s="25">
        <v>10557030</v>
      </c>
    </row>
    <row r="47" spans="1:2" s="11" customFormat="1">
      <c r="A47" s="166" t="s">
        <v>1626</v>
      </c>
      <c r="B47" s="15">
        <v>5278565</v>
      </c>
    </row>
    <row r="48" spans="1:2">
      <c r="A48" s="167" t="s">
        <v>1627</v>
      </c>
      <c r="B48" s="25">
        <v>5278515</v>
      </c>
    </row>
    <row r="49" spans="1:2" s="11" customFormat="1">
      <c r="A49" s="166" t="s">
        <v>1628</v>
      </c>
      <c r="B49" s="15">
        <v>10611554</v>
      </c>
    </row>
    <row r="50" spans="1:2">
      <c r="A50" s="167" t="s">
        <v>1629</v>
      </c>
      <c r="B50" s="25">
        <v>10557050</v>
      </c>
    </row>
    <row r="51" spans="1:2">
      <c r="A51" s="166" t="s">
        <v>1630</v>
      </c>
      <c r="B51" s="15">
        <v>10557070</v>
      </c>
    </row>
    <row r="52" spans="1:2">
      <c r="A52" s="167" t="s">
        <v>1631</v>
      </c>
      <c r="B52" s="25">
        <v>10603554</v>
      </c>
    </row>
    <row r="53" spans="1:2">
      <c r="A53" s="167" t="s">
        <v>1632</v>
      </c>
      <c r="B53" s="25">
        <v>10559110</v>
      </c>
    </row>
    <row r="54" spans="1:2" s="11" customFormat="1">
      <c r="A54" s="166" t="s">
        <v>1633</v>
      </c>
      <c r="B54" s="15">
        <v>10557310</v>
      </c>
    </row>
    <row r="55" spans="1:2">
      <c r="A55" s="167" t="s">
        <v>1634</v>
      </c>
      <c r="B55" s="25">
        <v>10557070</v>
      </c>
    </row>
    <row r="56" spans="1:2" s="11" customFormat="1">
      <c r="A56" s="167" t="s">
        <v>1635</v>
      </c>
      <c r="B56" s="25">
        <v>10557030</v>
      </c>
    </row>
    <row r="57" spans="1:2">
      <c r="A57" s="166" t="s">
        <v>1636</v>
      </c>
      <c r="B57" s="15">
        <v>10557070</v>
      </c>
    </row>
    <row r="58" spans="1:2">
      <c r="A58" s="167" t="s">
        <v>1637</v>
      </c>
      <c r="B58" s="25">
        <v>10557070</v>
      </c>
    </row>
    <row r="59" spans="1:2" s="11" customFormat="1">
      <c r="A59" s="171" t="s">
        <v>1638</v>
      </c>
      <c r="B59" s="9">
        <v>1701300</v>
      </c>
    </row>
    <row r="60" spans="1:2">
      <c r="A60" s="167" t="s">
        <v>1639</v>
      </c>
      <c r="B60" s="25">
        <v>1701300</v>
      </c>
    </row>
    <row r="61" spans="1:2" s="11" customFormat="1">
      <c r="A61" s="170" t="s">
        <v>633</v>
      </c>
      <c r="B61" s="14">
        <v>82307470</v>
      </c>
    </row>
    <row r="62" spans="1:2">
      <c r="A62" s="167" t="s">
        <v>1640</v>
      </c>
      <c r="B62" s="25">
        <v>9029995</v>
      </c>
    </row>
    <row r="63" spans="1:2" s="11" customFormat="1">
      <c r="A63" s="166" t="s">
        <v>1641</v>
      </c>
      <c r="B63" s="15">
        <v>9015005</v>
      </c>
    </row>
    <row r="64" spans="1:2">
      <c r="A64" s="167" t="s">
        <v>1642</v>
      </c>
      <c r="B64" s="25">
        <v>9033995</v>
      </c>
    </row>
    <row r="65" spans="1:2" s="11" customFormat="1">
      <c r="A65" s="167" t="s">
        <v>1643</v>
      </c>
      <c r="B65" s="25">
        <v>9093995</v>
      </c>
    </row>
    <row r="66" spans="1:2">
      <c r="A66" s="166" t="s">
        <v>1644</v>
      </c>
      <c r="B66" s="15">
        <v>9598940</v>
      </c>
    </row>
    <row r="67" spans="1:2">
      <c r="A67" s="167" t="s">
        <v>1645</v>
      </c>
      <c r="B67" s="25">
        <v>9148940</v>
      </c>
    </row>
    <row r="68" spans="1:2">
      <c r="A68" s="167" t="s">
        <v>1646</v>
      </c>
      <c r="B68" s="25">
        <v>9150000</v>
      </c>
    </row>
    <row r="69" spans="1:2">
      <c r="A69" s="167" t="s">
        <v>1647</v>
      </c>
      <c r="B69" s="25">
        <v>9135800</v>
      </c>
    </row>
    <row r="70" spans="1:2">
      <c r="A70" s="166" t="s">
        <v>1648</v>
      </c>
      <c r="B70" s="15">
        <v>9100800</v>
      </c>
    </row>
    <row r="71" spans="1:2">
      <c r="A71" s="171" t="s">
        <v>634</v>
      </c>
      <c r="B71" s="9">
        <v>611651390</v>
      </c>
    </row>
    <row r="72" spans="1:2" s="11" customFormat="1">
      <c r="A72" s="167" t="s">
        <v>1649</v>
      </c>
      <c r="B72" s="25">
        <v>98999945</v>
      </c>
    </row>
    <row r="73" spans="1:2" s="11" customFormat="1">
      <c r="A73" s="167" t="s">
        <v>1650</v>
      </c>
      <c r="B73" s="25">
        <v>512651445</v>
      </c>
    </row>
    <row r="74" spans="1:2">
      <c r="A74" s="170" t="s">
        <v>19</v>
      </c>
      <c r="B74" s="14">
        <v>25585000</v>
      </c>
    </row>
    <row r="75" spans="1:2">
      <c r="A75" s="166" t="s">
        <v>1651</v>
      </c>
      <c r="B75" s="15">
        <v>8550000</v>
      </c>
    </row>
    <row r="76" spans="1:2">
      <c r="A76" s="167" t="s">
        <v>1652</v>
      </c>
      <c r="B76" s="25">
        <v>8525000</v>
      </c>
    </row>
    <row r="77" spans="1:2" s="11" customFormat="1">
      <c r="A77" s="167" t="s">
        <v>1653</v>
      </c>
      <c r="B77" s="25">
        <v>8510000</v>
      </c>
    </row>
    <row r="78" spans="1:2">
      <c r="A78" s="171" t="s">
        <v>20</v>
      </c>
      <c r="B78" s="9">
        <v>1168106429.0899999</v>
      </c>
    </row>
    <row r="79" spans="1:2" s="11" customFormat="1">
      <c r="A79" s="166" t="s">
        <v>1654</v>
      </c>
      <c r="B79" s="15">
        <v>584751099.28999996</v>
      </c>
    </row>
    <row r="80" spans="1:2">
      <c r="A80" s="167" t="s">
        <v>1655</v>
      </c>
      <c r="B80" s="25">
        <v>301935833</v>
      </c>
    </row>
    <row r="81" spans="1:2" s="11" customFormat="1">
      <c r="A81" s="166" t="s">
        <v>1656</v>
      </c>
      <c r="B81" s="15">
        <v>281419496.80000001</v>
      </c>
    </row>
    <row r="82" spans="1:2" s="11" customFormat="1">
      <c r="A82" s="171" t="s">
        <v>21</v>
      </c>
      <c r="B82" s="9">
        <v>17010000</v>
      </c>
    </row>
    <row r="83" spans="1:2">
      <c r="A83" s="166" t="s">
        <v>1657</v>
      </c>
      <c r="B83" s="15">
        <v>17010000</v>
      </c>
    </row>
    <row r="84" spans="1:2">
      <c r="A84" s="171" t="s">
        <v>1658</v>
      </c>
      <c r="B84" s="9">
        <v>5130000</v>
      </c>
    </row>
    <row r="85" spans="1:2" s="11" customFormat="1">
      <c r="A85" s="167" t="s">
        <v>1659</v>
      </c>
      <c r="B85" s="25">
        <v>5130000</v>
      </c>
    </row>
    <row r="86" spans="1:2">
      <c r="A86" s="171" t="s">
        <v>87</v>
      </c>
      <c r="B86" s="9">
        <v>6843996</v>
      </c>
    </row>
    <row r="87" spans="1:2">
      <c r="A87" s="166" t="s">
        <v>1660</v>
      </c>
      <c r="B87" s="15">
        <v>6843996</v>
      </c>
    </row>
    <row r="88" spans="1:2">
      <c r="A88" s="171" t="s">
        <v>22</v>
      </c>
      <c r="B88" s="9">
        <v>13211858620.58</v>
      </c>
    </row>
    <row r="89" spans="1:2" s="11" customFormat="1">
      <c r="A89" s="167" t="s">
        <v>1661</v>
      </c>
      <c r="B89" s="25">
        <v>4705401.28</v>
      </c>
    </row>
    <row r="90" spans="1:2">
      <c r="A90" s="167" t="s">
        <v>1662</v>
      </c>
      <c r="B90" s="25">
        <v>415817787</v>
      </c>
    </row>
    <row r="91" spans="1:2">
      <c r="A91" s="167" t="s">
        <v>1663</v>
      </c>
      <c r="B91" s="25">
        <v>365415631</v>
      </c>
    </row>
    <row r="92" spans="1:2">
      <c r="A92" s="166" t="s">
        <v>1664</v>
      </c>
      <c r="B92" s="15">
        <v>781730828.22000003</v>
      </c>
    </row>
    <row r="93" spans="1:2">
      <c r="A93" s="167" t="s">
        <v>1665</v>
      </c>
      <c r="B93" s="25">
        <v>364524554</v>
      </c>
    </row>
    <row r="94" spans="1:2" s="11" customFormat="1">
      <c r="A94" s="166" t="s">
        <v>1666</v>
      </c>
      <c r="B94" s="15">
        <v>415694268.68000001</v>
      </c>
    </row>
    <row r="95" spans="1:2" s="11" customFormat="1">
      <c r="A95" s="166" t="s">
        <v>1667</v>
      </c>
      <c r="B95" s="15">
        <v>5392680000</v>
      </c>
    </row>
    <row r="96" spans="1:2">
      <c r="A96" s="167" t="s">
        <v>1668</v>
      </c>
      <c r="B96" s="25">
        <v>18170000</v>
      </c>
    </row>
    <row r="97" spans="1:2" s="11" customFormat="1">
      <c r="A97" s="166" t="s">
        <v>1669</v>
      </c>
      <c r="B97" s="15">
        <v>37735236.899999999</v>
      </c>
    </row>
    <row r="98" spans="1:2">
      <c r="A98" s="167" t="s">
        <v>1670</v>
      </c>
      <c r="B98" s="25">
        <v>5392650000</v>
      </c>
    </row>
    <row r="99" spans="1:2" s="11" customFormat="1">
      <c r="A99" s="166" t="s">
        <v>1671</v>
      </c>
      <c r="B99" s="15">
        <v>18005000</v>
      </c>
    </row>
    <row r="100" spans="1:2">
      <c r="A100" s="167" t="s">
        <v>1672</v>
      </c>
      <c r="B100" s="25">
        <v>4729913.5</v>
      </c>
    </row>
    <row r="101" spans="1:2" s="11" customFormat="1">
      <c r="A101" s="170" t="s">
        <v>154</v>
      </c>
      <c r="B101" s="14">
        <v>51450000</v>
      </c>
    </row>
    <row r="102" spans="1:2">
      <c r="A102" s="167" t="s">
        <v>1673</v>
      </c>
      <c r="B102" s="25">
        <v>51450000</v>
      </c>
    </row>
    <row r="103" spans="1:2" s="11" customFormat="1">
      <c r="A103" s="171" t="s">
        <v>635</v>
      </c>
      <c r="B103" s="9">
        <v>4783611869.0900002</v>
      </c>
    </row>
    <row r="104" spans="1:2">
      <c r="A104" s="167" t="s">
        <v>648</v>
      </c>
      <c r="B104" s="25" t="s">
        <v>181</v>
      </c>
    </row>
    <row r="105" spans="1:2" s="11" customFormat="1">
      <c r="A105" s="166" t="s">
        <v>1674</v>
      </c>
      <c r="B105" s="15">
        <v>595309303</v>
      </c>
    </row>
    <row r="106" spans="1:2" s="11" customFormat="1">
      <c r="A106" s="166" t="s">
        <v>1675</v>
      </c>
      <c r="B106" s="15">
        <v>594412712.57000005</v>
      </c>
    </row>
    <row r="107" spans="1:2">
      <c r="A107" s="167" t="s">
        <v>1676</v>
      </c>
      <c r="B107" s="25">
        <v>595613040</v>
      </c>
    </row>
    <row r="108" spans="1:2" s="11" customFormat="1">
      <c r="A108" s="166" t="s">
        <v>1677</v>
      </c>
      <c r="B108" s="15">
        <v>591878419.80999994</v>
      </c>
    </row>
    <row r="109" spans="1:2">
      <c r="A109" s="167" t="s">
        <v>1678</v>
      </c>
      <c r="B109" s="25">
        <v>595801452.13999999</v>
      </c>
    </row>
    <row r="110" spans="1:2" s="11" customFormat="1">
      <c r="A110" s="166" t="s">
        <v>1679</v>
      </c>
      <c r="B110" s="15">
        <v>603343951.55999994</v>
      </c>
    </row>
    <row r="111" spans="1:2">
      <c r="A111" s="167" t="s">
        <v>1680</v>
      </c>
      <c r="B111" s="25">
        <v>534369591</v>
      </c>
    </row>
    <row r="112" spans="1:2">
      <c r="A112" s="167" t="s">
        <v>1681</v>
      </c>
      <c r="B112" s="25">
        <v>66405435.789999999</v>
      </c>
    </row>
    <row r="113" spans="1:2">
      <c r="A113" s="167" t="s">
        <v>1682</v>
      </c>
      <c r="B113" s="25">
        <v>606477963.22000003</v>
      </c>
    </row>
    <row r="114" spans="1:2">
      <c r="A114" s="170" t="s">
        <v>23</v>
      </c>
      <c r="B114" s="14">
        <v>198656510</v>
      </c>
    </row>
    <row r="115" spans="1:2">
      <c r="A115" s="167" t="s">
        <v>1683</v>
      </c>
      <c r="B115" s="25">
        <v>72151520</v>
      </c>
    </row>
    <row r="116" spans="1:2" s="11" customFormat="1">
      <c r="A116" s="167" t="s">
        <v>1684</v>
      </c>
      <c r="B116" s="25">
        <v>36015540</v>
      </c>
    </row>
    <row r="117" spans="1:2">
      <c r="A117" s="167" t="s">
        <v>1685</v>
      </c>
      <c r="B117" s="25">
        <v>90489450</v>
      </c>
    </row>
    <row r="118" spans="1:2">
      <c r="A118" s="171" t="s">
        <v>382</v>
      </c>
      <c r="B118" s="9">
        <v>565629554.57000005</v>
      </c>
    </row>
    <row r="119" spans="1:2">
      <c r="A119" s="167" t="s">
        <v>1686</v>
      </c>
      <c r="B119" s="25">
        <v>543000000</v>
      </c>
    </row>
    <row r="120" spans="1:2">
      <c r="A120" s="167" t="s">
        <v>1687</v>
      </c>
      <c r="B120" s="25">
        <v>22629554.57</v>
      </c>
    </row>
    <row r="121" spans="1:2">
      <c r="A121" s="171" t="s">
        <v>24</v>
      </c>
      <c r="B121" s="9">
        <v>26981655</v>
      </c>
    </row>
    <row r="122" spans="1:2">
      <c r="A122" s="167" t="s">
        <v>1688</v>
      </c>
      <c r="B122" s="25">
        <v>26981655</v>
      </c>
    </row>
    <row r="123" spans="1:2">
      <c r="A123" s="171" t="s">
        <v>1689</v>
      </c>
      <c r="B123" s="9">
        <v>359710000</v>
      </c>
    </row>
    <row r="124" spans="1:2">
      <c r="A124" s="166" t="s">
        <v>1690</v>
      </c>
      <c r="B124" s="15">
        <v>359710000</v>
      </c>
    </row>
    <row r="125" spans="1:2">
      <c r="A125" s="171" t="s">
        <v>51</v>
      </c>
      <c r="B125" s="9">
        <v>3677576</v>
      </c>
    </row>
    <row r="126" spans="1:2">
      <c r="A126" s="167" t="s">
        <v>1691</v>
      </c>
      <c r="B126" s="25">
        <v>3677576</v>
      </c>
    </row>
    <row r="127" spans="1:2">
      <c r="A127" s="171" t="s">
        <v>268</v>
      </c>
      <c r="B127" s="9">
        <v>255150000</v>
      </c>
    </row>
    <row r="128" spans="1:2">
      <c r="A128" s="167" t="s">
        <v>1692</v>
      </c>
      <c r="B128" s="25">
        <v>255150000</v>
      </c>
    </row>
    <row r="129" spans="1:2" s="11" customFormat="1">
      <c r="A129" s="170" t="s">
        <v>636</v>
      </c>
      <c r="B129" s="14">
        <v>211699279.27000001</v>
      </c>
    </row>
    <row r="130" spans="1:2">
      <c r="A130" s="167" t="s">
        <v>1693</v>
      </c>
      <c r="B130" s="25">
        <v>211699279.27000001</v>
      </c>
    </row>
    <row r="131" spans="1:2" s="11" customFormat="1">
      <c r="A131" s="170" t="s">
        <v>182</v>
      </c>
      <c r="B131" s="14">
        <v>8518940</v>
      </c>
    </row>
    <row r="132" spans="1:2">
      <c r="A132" s="167" t="s">
        <v>1694</v>
      </c>
      <c r="B132" s="25">
        <v>8518940</v>
      </c>
    </row>
    <row r="133" spans="1:2">
      <c r="A133" s="171" t="s">
        <v>213</v>
      </c>
      <c r="B133" s="9">
        <v>53082991</v>
      </c>
    </row>
    <row r="134" spans="1:2" s="11" customFormat="1">
      <c r="A134" s="166" t="s">
        <v>1695</v>
      </c>
      <c r="B134" s="15">
        <v>5300000</v>
      </c>
    </row>
    <row r="135" spans="1:2">
      <c r="A135" s="167" t="s">
        <v>1696</v>
      </c>
      <c r="B135" s="25">
        <v>5310999</v>
      </c>
    </row>
    <row r="136" spans="1:2" s="11" customFormat="1">
      <c r="A136" s="167" t="s">
        <v>1697</v>
      </c>
      <c r="B136" s="25">
        <v>5355999</v>
      </c>
    </row>
    <row r="137" spans="1:2">
      <c r="A137" s="167" t="s">
        <v>1698</v>
      </c>
      <c r="B137" s="25">
        <v>5350999</v>
      </c>
    </row>
    <row r="138" spans="1:2">
      <c r="A138" s="167" t="s">
        <v>1699</v>
      </c>
      <c r="B138" s="25">
        <v>5300999</v>
      </c>
    </row>
    <row r="139" spans="1:2">
      <c r="A139" s="166" t="s">
        <v>1700</v>
      </c>
      <c r="B139" s="15">
        <v>5300999</v>
      </c>
    </row>
    <row r="140" spans="1:2" s="11" customFormat="1">
      <c r="A140" s="166" t="s">
        <v>1701</v>
      </c>
      <c r="B140" s="15">
        <v>5280999</v>
      </c>
    </row>
    <row r="141" spans="1:2">
      <c r="A141" s="167" t="s">
        <v>1702</v>
      </c>
      <c r="B141" s="25">
        <v>5300999</v>
      </c>
    </row>
    <row r="142" spans="1:2" s="11" customFormat="1">
      <c r="A142" s="167" t="s">
        <v>1703</v>
      </c>
      <c r="B142" s="25">
        <v>5300999</v>
      </c>
    </row>
    <row r="143" spans="1:2" s="11" customFormat="1">
      <c r="A143" s="166" t="s">
        <v>1704</v>
      </c>
      <c r="B143" s="15">
        <v>5279999</v>
      </c>
    </row>
    <row r="144" spans="1:2">
      <c r="A144" s="170" t="s">
        <v>214</v>
      </c>
      <c r="B144" s="14">
        <v>36949913</v>
      </c>
    </row>
    <row r="145" spans="1:2">
      <c r="A145" s="167" t="s">
        <v>1705</v>
      </c>
      <c r="B145" s="25">
        <v>5278559</v>
      </c>
    </row>
    <row r="146" spans="1:2">
      <c r="A146" s="167" t="s">
        <v>1706</v>
      </c>
      <c r="B146" s="25">
        <v>5278559</v>
      </c>
    </row>
    <row r="147" spans="1:2" s="11" customFormat="1">
      <c r="A147" s="166" t="s">
        <v>1707</v>
      </c>
      <c r="B147" s="15">
        <v>5278559</v>
      </c>
    </row>
    <row r="148" spans="1:2">
      <c r="A148" s="167" t="s">
        <v>1708</v>
      </c>
      <c r="B148" s="25">
        <v>5278559</v>
      </c>
    </row>
    <row r="149" spans="1:2" s="11" customFormat="1">
      <c r="A149" s="166" t="s">
        <v>1709</v>
      </c>
      <c r="B149" s="15">
        <v>5278559</v>
      </c>
    </row>
    <row r="150" spans="1:2">
      <c r="A150" s="167" t="s">
        <v>1710</v>
      </c>
      <c r="B150" s="25">
        <v>5278559</v>
      </c>
    </row>
    <row r="151" spans="1:2" s="11" customFormat="1">
      <c r="A151" s="166" t="s">
        <v>1711</v>
      </c>
      <c r="B151" s="15">
        <v>5278559</v>
      </c>
    </row>
    <row r="152" spans="1:2">
      <c r="A152" s="171" t="s">
        <v>269</v>
      </c>
      <c r="B152" s="9">
        <v>34120000</v>
      </c>
    </row>
    <row r="153" spans="1:2" s="11" customFormat="1">
      <c r="A153" s="166" t="s">
        <v>1712</v>
      </c>
      <c r="B153" s="15">
        <v>17100000</v>
      </c>
    </row>
    <row r="154" spans="1:2">
      <c r="A154" s="168" t="s">
        <v>1713</v>
      </c>
      <c r="B154" s="25">
        <v>17020000</v>
      </c>
    </row>
    <row r="155" spans="1:2">
      <c r="A155" s="172" t="s">
        <v>25</v>
      </c>
      <c r="B155" s="9">
        <v>752100</v>
      </c>
    </row>
    <row r="156" spans="1:2">
      <c r="A156" s="168" t="s">
        <v>1714</v>
      </c>
      <c r="B156" s="25">
        <v>752100</v>
      </c>
    </row>
    <row r="157" spans="1:2">
      <c r="A157" s="172" t="s">
        <v>26</v>
      </c>
      <c r="B157" s="9">
        <v>68075820</v>
      </c>
    </row>
    <row r="158" spans="1:2">
      <c r="A158" s="168" t="s">
        <v>1715</v>
      </c>
      <c r="B158" s="25">
        <v>17029990</v>
      </c>
    </row>
    <row r="159" spans="1:2">
      <c r="A159" s="168" t="s">
        <v>1716</v>
      </c>
      <c r="B159" s="25">
        <v>17010070</v>
      </c>
    </row>
    <row r="160" spans="1:2">
      <c r="A160" s="168" t="s">
        <v>1717</v>
      </c>
      <c r="B160" s="25">
        <v>34035760</v>
      </c>
    </row>
    <row r="161" spans="1:2">
      <c r="A161" s="172" t="s">
        <v>93</v>
      </c>
      <c r="B161" s="9">
        <v>36243760</v>
      </c>
    </row>
    <row r="162" spans="1:2">
      <c r="A162" s="168" t="s">
        <v>1718</v>
      </c>
      <c r="B162" s="25">
        <v>36243760</v>
      </c>
    </row>
    <row r="163" spans="1:2">
      <c r="A163" s="172" t="s">
        <v>637</v>
      </c>
      <c r="B163" s="9">
        <v>18127880</v>
      </c>
    </row>
    <row r="164" spans="1:2">
      <c r="A164" s="168" t="s">
        <v>1719</v>
      </c>
      <c r="B164" s="25">
        <v>18127880</v>
      </c>
    </row>
    <row r="165" spans="1:2">
      <c r="A165" s="172" t="s">
        <v>1720</v>
      </c>
      <c r="B165" s="9">
        <v>17010045</v>
      </c>
    </row>
    <row r="166" spans="1:2">
      <c r="A166" s="168" t="s">
        <v>1721</v>
      </c>
      <c r="B166" s="25">
        <v>8505035</v>
      </c>
    </row>
    <row r="167" spans="1:2">
      <c r="A167" s="168" t="s">
        <v>1722</v>
      </c>
      <c r="B167" s="25">
        <v>8505010</v>
      </c>
    </row>
    <row r="168" spans="1:2">
      <c r="A168" s="172" t="s">
        <v>27</v>
      </c>
      <c r="B168" s="9">
        <v>34035760</v>
      </c>
    </row>
    <row r="169" spans="1:2">
      <c r="A169" s="168" t="s">
        <v>1723</v>
      </c>
      <c r="B169" s="25">
        <v>34035760</v>
      </c>
    </row>
    <row r="170" spans="1:2">
      <c r="A170" s="172" t="s">
        <v>383</v>
      </c>
      <c r="B170" s="9">
        <v>51316000</v>
      </c>
    </row>
    <row r="171" spans="1:2">
      <c r="A171" s="168" t="s">
        <v>1724</v>
      </c>
      <c r="B171" s="25">
        <v>17108000</v>
      </c>
    </row>
    <row r="172" spans="1:2">
      <c r="A172" s="168" t="s">
        <v>1725</v>
      </c>
      <c r="B172" s="25">
        <v>17100000</v>
      </c>
    </row>
    <row r="173" spans="1:2">
      <c r="A173" s="168" t="s">
        <v>1726</v>
      </c>
      <c r="B173" s="25">
        <v>17108000</v>
      </c>
    </row>
    <row r="174" spans="1:2">
      <c r="A174" s="172" t="s">
        <v>28</v>
      </c>
      <c r="B174" s="9">
        <v>177013200</v>
      </c>
    </row>
    <row r="175" spans="1:2">
      <c r="A175" s="168" t="s">
        <v>1727</v>
      </c>
      <c r="B175" s="25">
        <v>7963200</v>
      </c>
    </row>
    <row r="176" spans="1:2">
      <c r="A176" s="168" t="s">
        <v>1728</v>
      </c>
      <c r="B176" s="25">
        <v>169050000</v>
      </c>
    </row>
    <row r="177" spans="1:2">
      <c r="A177" s="172" t="s">
        <v>29</v>
      </c>
      <c r="B177" s="9">
        <v>17017880</v>
      </c>
    </row>
    <row r="178" spans="1:2">
      <c r="A178" s="168" t="s">
        <v>1729</v>
      </c>
      <c r="B178" s="25">
        <v>17017880</v>
      </c>
    </row>
    <row r="179" spans="1:2">
      <c r="A179" s="172" t="s">
        <v>384</v>
      </c>
      <c r="B179" s="9">
        <v>289439840</v>
      </c>
    </row>
    <row r="180" spans="1:2">
      <c r="A180" s="168" t="s">
        <v>1730</v>
      </c>
      <c r="B180" s="25">
        <v>289439840</v>
      </c>
    </row>
    <row r="181" spans="1:2">
      <c r="A181" s="172" t="s">
        <v>30</v>
      </c>
      <c r="B181" s="9">
        <v>43543380</v>
      </c>
    </row>
    <row r="182" spans="1:2">
      <c r="A182" s="168" t="s">
        <v>1731</v>
      </c>
      <c r="B182" s="25">
        <v>11381100</v>
      </c>
    </row>
    <row r="183" spans="1:2">
      <c r="A183" s="168" t="s">
        <v>1732</v>
      </c>
      <c r="B183" s="25">
        <v>32162280</v>
      </c>
    </row>
    <row r="184" spans="1:2">
      <c r="A184" s="172" t="s">
        <v>138</v>
      </c>
      <c r="B184" s="9">
        <v>35042900</v>
      </c>
    </row>
    <row r="185" spans="1:2">
      <c r="A185" s="168" t="s">
        <v>1733</v>
      </c>
      <c r="B185" s="25">
        <v>18030020</v>
      </c>
    </row>
    <row r="186" spans="1:2">
      <c r="A186" s="168" t="s">
        <v>1734</v>
      </c>
      <c r="B186" s="25">
        <v>17012880</v>
      </c>
    </row>
    <row r="187" spans="1:2">
      <c r="A187" s="172" t="s">
        <v>215</v>
      </c>
      <c r="B187" s="9">
        <v>8559995</v>
      </c>
    </row>
    <row r="188" spans="1:2">
      <c r="A188" s="168" t="s">
        <v>1735</v>
      </c>
      <c r="B188" s="25">
        <v>8559995</v>
      </c>
    </row>
    <row r="189" spans="1:2">
      <c r="A189" s="172" t="s">
        <v>385</v>
      </c>
      <c r="B189" s="9">
        <v>213933764</v>
      </c>
    </row>
    <row r="190" spans="1:2">
      <c r="A190" s="168" t="s">
        <v>1736</v>
      </c>
      <c r="B190" s="25">
        <v>213933764</v>
      </c>
    </row>
    <row r="191" spans="1:2">
      <c r="A191" s="172" t="s">
        <v>183</v>
      </c>
      <c r="B191" s="9">
        <v>9015005</v>
      </c>
    </row>
    <row r="192" spans="1:2">
      <c r="A192" s="168" t="s">
        <v>1737</v>
      </c>
      <c r="B192" s="25">
        <v>9015005</v>
      </c>
    </row>
    <row r="193" spans="1:2">
      <c r="A193" s="172" t="s">
        <v>638</v>
      </c>
      <c r="B193" s="9">
        <v>68920000</v>
      </c>
    </row>
    <row r="194" spans="1:2">
      <c r="A194" s="168" t="s">
        <v>1738</v>
      </c>
      <c r="B194" s="25">
        <v>68920000</v>
      </c>
    </row>
    <row r="195" spans="1:2">
      <c r="A195" s="172" t="s">
        <v>270</v>
      </c>
      <c r="B195" s="9">
        <v>211233880.22</v>
      </c>
    </row>
    <row r="196" spans="1:2">
      <c r="A196" s="168" t="s">
        <v>1739</v>
      </c>
      <c r="B196" s="25">
        <v>211233880.22</v>
      </c>
    </row>
    <row r="197" spans="1:2">
      <c r="A197" s="172" t="s">
        <v>157</v>
      </c>
      <c r="B197" s="9">
        <v>252715540</v>
      </c>
    </row>
    <row r="198" spans="1:2">
      <c r="A198" s="168" t="s">
        <v>1740</v>
      </c>
      <c r="B198" s="25">
        <v>252715540</v>
      </c>
    </row>
    <row r="199" spans="1:2">
      <c r="A199" s="172" t="s">
        <v>31</v>
      </c>
      <c r="B199" s="9">
        <v>109378600</v>
      </c>
    </row>
    <row r="200" spans="1:2">
      <c r="A200" s="168" t="s">
        <v>1741</v>
      </c>
      <c r="B200" s="25">
        <v>36024200</v>
      </c>
    </row>
    <row r="201" spans="1:2">
      <c r="A201" s="168" t="s">
        <v>1742</v>
      </c>
      <c r="B201" s="25">
        <v>36530200</v>
      </c>
    </row>
    <row r="202" spans="1:2">
      <c r="A202" s="168" t="s">
        <v>1743</v>
      </c>
      <c r="B202" s="25">
        <v>36824200</v>
      </c>
    </row>
    <row r="203" spans="1:2">
      <c r="A203" s="172" t="s">
        <v>639</v>
      </c>
      <c r="B203" s="9">
        <v>17010000</v>
      </c>
    </row>
    <row r="204" spans="1:2">
      <c r="A204" s="168" t="s">
        <v>1744</v>
      </c>
      <c r="B204" s="25">
        <v>17010000</v>
      </c>
    </row>
    <row r="205" spans="1:2">
      <c r="A205" s="172" t="s">
        <v>1745</v>
      </c>
      <c r="B205" s="9">
        <v>55679970</v>
      </c>
    </row>
    <row r="206" spans="1:2">
      <c r="A206" s="168" t="s">
        <v>1746</v>
      </c>
      <c r="B206" s="25">
        <v>55679970</v>
      </c>
    </row>
    <row r="207" spans="1:2">
      <c r="A207" s="172" t="s">
        <v>386</v>
      </c>
      <c r="B207" s="9">
        <v>17010880</v>
      </c>
    </row>
    <row r="208" spans="1:2">
      <c r="A208" s="168" t="s">
        <v>1747</v>
      </c>
      <c r="B208" s="25">
        <v>17010880</v>
      </c>
    </row>
    <row r="209" spans="1:2">
      <c r="A209" s="172" t="s">
        <v>88</v>
      </c>
      <c r="B209" s="9">
        <v>452750450</v>
      </c>
    </row>
    <row r="210" spans="1:2">
      <c r="A210" s="168" t="s">
        <v>1748</v>
      </c>
      <c r="B210" s="25">
        <v>90250000</v>
      </c>
    </row>
    <row r="211" spans="1:2">
      <c r="A211" s="168" t="s">
        <v>1749</v>
      </c>
      <c r="B211" s="25">
        <v>90250450</v>
      </c>
    </row>
    <row r="212" spans="1:2">
      <c r="A212" s="168" t="s">
        <v>1750</v>
      </c>
      <c r="B212" s="25">
        <v>91000000</v>
      </c>
    </row>
    <row r="213" spans="1:2">
      <c r="A213" s="168" t="s">
        <v>1751</v>
      </c>
      <c r="B213" s="25">
        <v>90750000</v>
      </c>
    </row>
    <row r="214" spans="1:2">
      <c r="A214" s="168" t="s">
        <v>1752</v>
      </c>
      <c r="B214" s="25">
        <v>90500000</v>
      </c>
    </row>
    <row r="215" spans="1:2">
      <c r="A215" s="172" t="s">
        <v>140</v>
      </c>
      <c r="B215" s="9">
        <v>2604719178.2199998</v>
      </c>
    </row>
    <row r="216" spans="1:2">
      <c r="A216" s="168" t="s">
        <v>1753</v>
      </c>
      <c r="B216" s="25">
        <v>147500616</v>
      </c>
    </row>
    <row r="217" spans="1:2">
      <c r="A217" s="168" t="s">
        <v>1754</v>
      </c>
      <c r="B217" s="25">
        <v>67817359.030000001</v>
      </c>
    </row>
    <row r="218" spans="1:2" ht="15.75" customHeight="1">
      <c r="A218" s="168" t="s">
        <v>1755</v>
      </c>
      <c r="B218" s="25">
        <v>216278798.31999999</v>
      </c>
    </row>
    <row r="219" spans="1:2">
      <c r="A219" s="168" t="s">
        <v>1756</v>
      </c>
      <c r="B219" s="25">
        <v>227980796.22</v>
      </c>
    </row>
    <row r="220" spans="1:2">
      <c r="A220" s="168" t="s">
        <v>1757</v>
      </c>
      <c r="B220" s="25">
        <v>227273393.21000001</v>
      </c>
    </row>
    <row r="221" spans="1:2">
      <c r="A221" s="168" t="s">
        <v>1758</v>
      </c>
      <c r="B221" s="25">
        <v>188448000</v>
      </c>
    </row>
    <row r="222" spans="1:2">
      <c r="A222" s="168" t="s">
        <v>1759</v>
      </c>
      <c r="B222" s="25">
        <v>26833444.739999998</v>
      </c>
    </row>
    <row r="223" spans="1:2">
      <c r="A223" s="168" t="s">
        <v>1760</v>
      </c>
      <c r="B223" s="25">
        <v>214900460.49000001</v>
      </c>
    </row>
    <row r="224" spans="1:2">
      <c r="A224" s="168" t="s">
        <v>1761</v>
      </c>
      <c r="B224" s="25">
        <v>214118548.63999999</v>
      </c>
    </row>
    <row r="225" spans="1:2">
      <c r="A225" s="168" t="s">
        <v>1762</v>
      </c>
      <c r="B225" s="25">
        <v>216779208.11000001</v>
      </c>
    </row>
    <row r="226" spans="1:2">
      <c r="A226" s="168" t="s">
        <v>1763</v>
      </c>
      <c r="B226" s="25">
        <v>211511196</v>
      </c>
    </row>
    <row r="227" spans="1:2">
      <c r="A227" s="168" t="s">
        <v>1764</v>
      </c>
      <c r="B227" s="25">
        <v>128707167</v>
      </c>
    </row>
    <row r="228" spans="1:2">
      <c r="A228" s="168" t="s">
        <v>1765</v>
      </c>
      <c r="B228" s="25">
        <v>87194417.260000005</v>
      </c>
    </row>
    <row r="229" spans="1:2">
      <c r="A229" s="168" t="s">
        <v>1766</v>
      </c>
      <c r="B229" s="25">
        <v>160715043</v>
      </c>
    </row>
    <row r="230" spans="1:2">
      <c r="A230" s="168" t="s">
        <v>1767</v>
      </c>
      <c r="B230" s="25">
        <v>54827141.689999998</v>
      </c>
    </row>
    <row r="231" spans="1:2">
      <c r="A231" s="168" t="s">
        <v>1768</v>
      </c>
      <c r="B231" s="25">
        <v>213833588.50999999</v>
      </c>
    </row>
    <row r="232" spans="1:2">
      <c r="A232" s="172" t="s">
        <v>184</v>
      </c>
      <c r="B232" s="9">
        <v>17172950</v>
      </c>
    </row>
    <row r="233" spans="1:2">
      <c r="A233" s="168" t="s">
        <v>1769</v>
      </c>
      <c r="B233" s="25">
        <v>17172950</v>
      </c>
    </row>
    <row r="234" spans="1:2">
      <c r="A234" s="172" t="s">
        <v>158</v>
      </c>
      <c r="B234" s="9">
        <v>1476415406.6600001</v>
      </c>
    </row>
    <row r="235" spans="1:2">
      <c r="A235" s="168" t="s">
        <v>1770</v>
      </c>
      <c r="B235" s="25">
        <v>209777400</v>
      </c>
    </row>
    <row r="236" spans="1:2">
      <c r="A236" s="168" t="s">
        <v>1771</v>
      </c>
      <c r="B236" s="25">
        <v>420890381.5</v>
      </c>
    </row>
    <row r="237" spans="1:2">
      <c r="A237" s="168" t="s">
        <v>1772</v>
      </c>
      <c r="B237" s="25">
        <v>211272194.69999999</v>
      </c>
    </row>
    <row r="238" spans="1:2">
      <c r="A238" s="168" t="s">
        <v>1773</v>
      </c>
      <c r="B238" s="25">
        <v>211579802.52000001</v>
      </c>
    </row>
    <row r="239" spans="1:2">
      <c r="A239" s="168" t="s">
        <v>1774</v>
      </c>
      <c r="B239" s="25">
        <v>211337271.30000001</v>
      </c>
    </row>
    <row r="240" spans="1:2">
      <c r="A240" s="168" t="s">
        <v>1775</v>
      </c>
      <c r="B240" s="25">
        <v>209311498.84999999</v>
      </c>
    </row>
    <row r="241" spans="1:2">
      <c r="A241" s="168" t="s">
        <v>1776</v>
      </c>
      <c r="B241" s="25">
        <v>2246857.79</v>
      </c>
    </row>
    <row r="242" spans="1:2">
      <c r="A242" s="172" t="s">
        <v>271</v>
      </c>
      <c r="B242" s="9">
        <v>5103333</v>
      </c>
    </row>
    <row r="243" spans="1:2">
      <c r="A243" s="168" t="s">
        <v>1777</v>
      </c>
      <c r="B243" s="25">
        <v>5103333</v>
      </c>
    </row>
    <row r="244" spans="1:2">
      <c r="A244" s="172" t="s">
        <v>272</v>
      </c>
      <c r="B244" s="9">
        <v>34030780</v>
      </c>
    </row>
    <row r="245" spans="1:2">
      <c r="A245" s="168" t="s">
        <v>1778</v>
      </c>
      <c r="B245" s="25">
        <v>17020010</v>
      </c>
    </row>
    <row r="246" spans="1:2">
      <c r="A246" s="168" t="s">
        <v>1779</v>
      </c>
      <c r="B246" s="25">
        <v>17010770</v>
      </c>
    </row>
    <row r="247" spans="1:2">
      <c r="A247" s="172" t="s">
        <v>387</v>
      </c>
      <c r="B247" s="9">
        <v>2883678628.5700002</v>
      </c>
    </row>
    <row r="248" spans="1:2">
      <c r="A248" s="168" t="s">
        <v>1780</v>
      </c>
      <c r="B248" s="25">
        <v>25182864</v>
      </c>
    </row>
    <row r="249" spans="1:2">
      <c r="A249" s="168" t="s">
        <v>1781</v>
      </c>
      <c r="B249" s="25">
        <v>185275164</v>
      </c>
    </row>
    <row r="250" spans="1:2">
      <c r="A250" s="168" t="s">
        <v>1782</v>
      </c>
      <c r="B250" s="25">
        <v>269818200</v>
      </c>
    </row>
    <row r="251" spans="1:2">
      <c r="A251" s="168" t="s">
        <v>1783</v>
      </c>
      <c r="B251" s="25">
        <v>10548985.859999999</v>
      </c>
    </row>
    <row r="252" spans="1:2">
      <c r="A252" s="168" t="s">
        <v>1784</v>
      </c>
      <c r="B252" s="25">
        <v>280418580</v>
      </c>
    </row>
    <row r="253" spans="1:2">
      <c r="A253" s="168" t="s">
        <v>1785</v>
      </c>
      <c r="B253" s="25">
        <v>71951520</v>
      </c>
    </row>
    <row r="254" spans="1:2">
      <c r="A254" s="168" t="s">
        <v>1786</v>
      </c>
      <c r="B254" s="25">
        <v>279277140</v>
      </c>
    </row>
    <row r="255" spans="1:2">
      <c r="A255" s="168" t="s">
        <v>1787</v>
      </c>
      <c r="B255" s="25">
        <v>282386316.97000003</v>
      </c>
    </row>
    <row r="256" spans="1:2">
      <c r="A256" s="168" t="s">
        <v>1788</v>
      </c>
      <c r="B256" s="25">
        <v>282151177.31</v>
      </c>
    </row>
    <row r="257" spans="1:2">
      <c r="A257" s="168" t="s">
        <v>1789</v>
      </c>
      <c r="B257" s="25">
        <v>279566044.13</v>
      </c>
    </row>
    <row r="258" spans="1:2">
      <c r="A258" s="168" t="s">
        <v>1790</v>
      </c>
      <c r="B258" s="25">
        <v>282151177.30000001</v>
      </c>
    </row>
    <row r="259" spans="1:2">
      <c r="A259" s="168" t="s">
        <v>1791</v>
      </c>
      <c r="B259" s="25">
        <v>72951520</v>
      </c>
    </row>
    <row r="260" spans="1:2">
      <c r="A260" s="168" t="s">
        <v>1792</v>
      </c>
      <c r="B260" s="25">
        <v>281014845</v>
      </c>
    </row>
    <row r="261" spans="1:2">
      <c r="A261" s="168" t="s">
        <v>1793</v>
      </c>
      <c r="B261" s="25">
        <v>36255760</v>
      </c>
    </row>
    <row r="262" spans="1:2">
      <c r="A262" s="168" t="s">
        <v>1794</v>
      </c>
      <c r="B262" s="25">
        <v>219347348</v>
      </c>
    </row>
    <row r="263" spans="1:2">
      <c r="A263" s="168" t="s">
        <v>1795</v>
      </c>
      <c r="B263" s="25">
        <v>25381986</v>
      </c>
    </row>
    <row r="264" spans="1:2">
      <c r="A264" s="172" t="s">
        <v>273</v>
      </c>
      <c r="B264" s="9">
        <v>17037880</v>
      </c>
    </row>
    <row r="265" spans="1:2">
      <c r="A265" s="168" t="s">
        <v>1796</v>
      </c>
      <c r="B265" s="25">
        <v>17037880</v>
      </c>
    </row>
    <row r="266" spans="1:2">
      <c r="A266" s="172" t="s">
        <v>159</v>
      </c>
      <c r="B266" s="9">
        <v>54220000</v>
      </c>
    </row>
    <row r="267" spans="1:2">
      <c r="A267" s="168" t="s">
        <v>1797</v>
      </c>
      <c r="B267" s="25">
        <v>18050000</v>
      </c>
    </row>
    <row r="268" spans="1:2">
      <c r="A268" s="168" t="s">
        <v>1798</v>
      </c>
      <c r="B268" s="25">
        <v>18060000</v>
      </c>
    </row>
    <row r="269" spans="1:2">
      <c r="A269" s="168" t="s">
        <v>1799</v>
      </c>
      <c r="B269" s="25">
        <v>18110000</v>
      </c>
    </row>
    <row r="270" spans="1:2">
      <c r="A270" s="172" t="s">
        <v>388</v>
      </c>
      <c r="B270" s="9">
        <v>7212004</v>
      </c>
    </row>
    <row r="271" spans="1:2">
      <c r="A271" s="168" t="s">
        <v>1800</v>
      </c>
      <c r="B271" s="25">
        <v>7212004</v>
      </c>
    </row>
    <row r="272" spans="1:2">
      <c r="A272" s="172" t="s">
        <v>640</v>
      </c>
      <c r="B272" s="9">
        <v>36882000</v>
      </c>
    </row>
    <row r="273" spans="1:2">
      <c r="A273" s="168" t="s">
        <v>1801</v>
      </c>
      <c r="B273" s="25">
        <v>36882000</v>
      </c>
    </row>
    <row r="274" spans="1:2">
      <c r="A274" s="172" t="s">
        <v>389</v>
      </c>
      <c r="B274" s="9">
        <v>2659964364</v>
      </c>
    </row>
    <row r="275" spans="1:2">
      <c r="A275" s="168" t="s">
        <v>1802</v>
      </c>
      <c r="B275" s="25">
        <v>579200000</v>
      </c>
    </row>
    <row r="276" spans="1:2">
      <c r="A276" s="168" t="s">
        <v>1803</v>
      </c>
      <c r="B276" s="25">
        <v>293722235</v>
      </c>
    </row>
    <row r="277" spans="1:2">
      <c r="A277" s="168" t="s">
        <v>1804</v>
      </c>
      <c r="B277" s="25">
        <v>460600000</v>
      </c>
    </row>
    <row r="278" spans="1:2">
      <c r="A278" s="168" t="s">
        <v>1805</v>
      </c>
      <c r="B278" s="25">
        <v>143175000</v>
      </c>
    </row>
    <row r="279" spans="1:2">
      <c r="A279" s="168" t="s">
        <v>1806</v>
      </c>
      <c r="B279" s="25">
        <v>269892000</v>
      </c>
    </row>
    <row r="280" spans="1:2">
      <c r="A280" s="168" t="s">
        <v>1807</v>
      </c>
      <c r="B280" s="25">
        <v>28215631</v>
      </c>
    </row>
    <row r="281" spans="1:2">
      <c r="A281" s="168" t="s">
        <v>1808</v>
      </c>
      <c r="B281" s="25">
        <v>293216380</v>
      </c>
    </row>
    <row r="282" spans="1:2" ht="24">
      <c r="A282" s="168" t="s">
        <v>1809</v>
      </c>
      <c r="B282" s="25">
        <v>297491306</v>
      </c>
    </row>
    <row r="283" spans="1:2">
      <c r="A283" s="168" t="s">
        <v>1810</v>
      </c>
      <c r="B283" s="25">
        <v>294451812</v>
      </c>
    </row>
    <row r="284" spans="1:2">
      <c r="A284" s="172" t="s">
        <v>216</v>
      </c>
      <c r="B284" s="9">
        <v>262674305</v>
      </c>
    </row>
    <row r="285" spans="1:2">
      <c r="A285" s="168" t="s">
        <v>1811</v>
      </c>
      <c r="B285" s="25">
        <v>81134955</v>
      </c>
    </row>
    <row r="286" spans="1:2">
      <c r="A286" s="168" t="s">
        <v>1812</v>
      </c>
      <c r="B286" s="25">
        <v>90589400</v>
      </c>
    </row>
    <row r="287" spans="1:2">
      <c r="A287" s="168" t="s">
        <v>1813</v>
      </c>
      <c r="B287" s="25">
        <v>90949950</v>
      </c>
    </row>
    <row r="288" spans="1:2">
      <c r="A288" s="172" t="s">
        <v>390</v>
      </c>
      <c r="B288" s="9">
        <v>34033399</v>
      </c>
    </row>
    <row r="289" spans="1:2">
      <c r="A289" s="168" t="s">
        <v>1814</v>
      </c>
      <c r="B289" s="25">
        <v>28930396</v>
      </c>
    </row>
    <row r="290" spans="1:2">
      <c r="A290" s="168" t="s">
        <v>1815</v>
      </c>
      <c r="B290" s="25">
        <v>5103003</v>
      </c>
    </row>
    <row r="291" spans="1:2">
      <c r="A291" s="172" t="s">
        <v>217</v>
      </c>
      <c r="B291" s="9">
        <v>252202449.99000001</v>
      </c>
    </row>
    <row r="292" spans="1:2">
      <c r="A292" s="168" t="s">
        <v>1816</v>
      </c>
      <c r="B292" s="25">
        <v>17010010</v>
      </c>
    </row>
    <row r="293" spans="1:2">
      <c r="A293" s="168" t="s">
        <v>1817</v>
      </c>
      <c r="B293" s="25">
        <v>144703039.99000001</v>
      </c>
    </row>
    <row r="294" spans="1:2">
      <c r="A294" s="168" t="s">
        <v>1818</v>
      </c>
      <c r="B294" s="25">
        <v>90489400</v>
      </c>
    </row>
    <row r="295" spans="1:2">
      <c r="A295" s="172" t="s">
        <v>70</v>
      </c>
      <c r="B295" s="9">
        <v>34026690</v>
      </c>
    </row>
    <row r="296" spans="1:2">
      <c r="A296" s="168" t="s">
        <v>1819</v>
      </c>
      <c r="B296" s="25">
        <v>17010010</v>
      </c>
    </row>
    <row r="297" spans="1:2">
      <c r="A297" s="168" t="s">
        <v>1820</v>
      </c>
      <c r="B297" s="25">
        <v>10209528</v>
      </c>
    </row>
    <row r="298" spans="1:2">
      <c r="A298" s="168" t="s">
        <v>1821</v>
      </c>
      <c r="B298" s="25">
        <v>6807152</v>
      </c>
    </row>
    <row r="299" spans="1:2">
      <c r="A299" s="172" t="s">
        <v>274</v>
      </c>
      <c r="B299" s="9">
        <v>3601554</v>
      </c>
    </row>
    <row r="300" spans="1:2">
      <c r="A300" s="168" t="s">
        <v>1822</v>
      </c>
      <c r="B300" s="25">
        <v>3601554</v>
      </c>
    </row>
    <row r="301" spans="1:2">
      <c r="A301" s="172" t="s">
        <v>32</v>
      </c>
      <c r="B301" s="9">
        <v>90000000</v>
      </c>
    </row>
    <row r="302" spans="1:2">
      <c r="A302" s="168" t="s">
        <v>1823</v>
      </c>
      <c r="B302" s="25">
        <v>90000000</v>
      </c>
    </row>
    <row r="303" spans="1:2">
      <c r="A303" s="172" t="s">
        <v>89</v>
      </c>
      <c r="B303" s="9">
        <v>17010010</v>
      </c>
    </row>
    <row r="304" spans="1:2">
      <c r="A304" s="168" t="s">
        <v>1824</v>
      </c>
      <c r="B304" s="25">
        <v>17010010</v>
      </c>
    </row>
    <row r="305" spans="1:2">
      <c r="A305" s="172" t="s">
        <v>275</v>
      </c>
      <c r="B305" s="9">
        <v>13614216</v>
      </c>
    </row>
    <row r="306" spans="1:2">
      <c r="A306" s="168" t="s">
        <v>1825</v>
      </c>
      <c r="B306" s="25">
        <v>13614216</v>
      </c>
    </row>
    <row r="307" spans="1:2">
      <c r="A307" s="172" t="s">
        <v>160</v>
      </c>
      <c r="B307" s="9">
        <v>3402154</v>
      </c>
    </row>
    <row r="308" spans="1:2">
      <c r="A308" s="168" t="s">
        <v>1826</v>
      </c>
      <c r="B308" s="25">
        <v>3402154</v>
      </c>
    </row>
    <row r="309" spans="1:2">
      <c r="A309" s="172" t="s">
        <v>218</v>
      </c>
      <c r="B309" s="9">
        <v>5105367</v>
      </c>
    </row>
    <row r="310" spans="1:2">
      <c r="A310" s="168" t="s">
        <v>1827</v>
      </c>
      <c r="B310" s="25">
        <v>5105367</v>
      </c>
    </row>
    <row r="311" spans="1:2">
      <c r="A311" s="172" t="s">
        <v>33</v>
      </c>
      <c r="B311" s="9">
        <v>363794601</v>
      </c>
    </row>
    <row r="312" spans="1:2">
      <c r="A312" s="168" t="s">
        <v>1828</v>
      </c>
      <c r="B312" s="25">
        <v>273683051</v>
      </c>
    </row>
    <row r="313" spans="1:2">
      <c r="A313" s="168" t="s">
        <v>1829</v>
      </c>
      <c r="B313" s="25">
        <v>90111550</v>
      </c>
    </row>
    <row r="314" spans="1:2">
      <c r="A314" s="172" t="s">
        <v>1830</v>
      </c>
      <c r="B314" s="9">
        <v>90355000</v>
      </c>
    </row>
    <row r="315" spans="1:2">
      <c r="A315" s="168" t="s">
        <v>1831</v>
      </c>
      <c r="B315" s="25">
        <v>90355000</v>
      </c>
    </row>
    <row r="316" spans="1:2">
      <c r="A316" s="172" t="s">
        <v>1832</v>
      </c>
      <c r="B316" s="9">
        <v>34040000</v>
      </c>
    </row>
    <row r="317" spans="1:2">
      <c r="A317" s="168" t="s">
        <v>1833</v>
      </c>
      <c r="B317" s="25">
        <v>25530000</v>
      </c>
    </row>
    <row r="318" spans="1:2">
      <c r="A318" s="168" t="s">
        <v>1834</v>
      </c>
      <c r="B318" s="25">
        <v>8510000</v>
      </c>
    </row>
    <row r="319" spans="1:2">
      <c r="A319" s="172" t="s">
        <v>276</v>
      </c>
      <c r="B319" s="9">
        <v>954107823</v>
      </c>
    </row>
    <row r="320" spans="1:2">
      <c r="A320" s="168" t="s">
        <v>1835</v>
      </c>
      <c r="B320" s="25">
        <v>90250000</v>
      </c>
    </row>
    <row r="321" spans="1:2">
      <c r="A321" s="168" t="s">
        <v>1836</v>
      </c>
      <c r="B321" s="25">
        <v>180500000</v>
      </c>
    </row>
    <row r="322" spans="1:2">
      <c r="A322" s="168" t="s">
        <v>1837</v>
      </c>
      <c r="B322" s="25">
        <v>18060000</v>
      </c>
    </row>
    <row r="323" spans="1:2">
      <c r="A323" s="168" t="s">
        <v>1838</v>
      </c>
      <c r="B323" s="25">
        <v>165968000</v>
      </c>
    </row>
    <row r="324" spans="1:2">
      <c r="A324" s="168" t="s">
        <v>1839</v>
      </c>
      <c r="B324" s="25">
        <v>14608000</v>
      </c>
    </row>
    <row r="325" spans="1:2">
      <c r="A325" s="168" t="s">
        <v>1840</v>
      </c>
      <c r="B325" s="25">
        <v>36400000</v>
      </c>
    </row>
    <row r="326" spans="1:2">
      <c r="A326" s="168" t="s">
        <v>1841</v>
      </c>
      <c r="B326" s="25">
        <v>73039960</v>
      </c>
    </row>
    <row r="327" spans="1:2">
      <c r="A327" s="168" t="s">
        <v>1842</v>
      </c>
      <c r="B327" s="25">
        <v>60060000</v>
      </c>
    </row>
    <row r="328" spans="1:2">
      <c r="A328" s="168" t="s">
        <v>1843</v>
      </c>
      <c r="B328" s="25">
        <v>86526953</v>
      </c>
    </row>
    <row r="329" spans="1:2">
      <c r="A329" s="168" t="s">
        <v>1844</v>
      </c>
      <c r="B329" s="25">
        <v>165329910</v>
      </c>
    </row>
    <row r="330" spans="1:2">
      <c r="A330" s="168" t="s">
        <v>1845</v>
      </c>
      <c r="B330" s="25">
        <v>27225000</v>
      </c>
    </row>
    <row r="331" spans="1:2">
      <c r="A331" s="168" t="s">
        <v>1846</v>
      </c>
      <c r="B331" s="25">
        <v>36140000</v>
      </c>
    </row>
    <row r="332" spans="1:2">
      <c r="A332" s="172" t="s">
        <v>34</v>
      </c>
      <c r="B332" s="9">
        <v>27375000</v>
      </c>
    </row>
    <row r="333" spans="1:2">
      <c r="A333" s="168" t="s">
        <v>1847</v>
      </c>
      <c r="B333" s="25">
        <v>27375000</v>
      </c>
    </row>
    <row r="334" spans="1:2">
      <c r="A334" s="172" t="s">
        <v>35</v>
      </c>
      <c r="B334" s="9">
        <v>3896077572</v>
      </c>
    </row>
    <row r="335" spans="1:2">
      <c r="A335" s="168" t="s">
        <v>1848</v>
      </c>
      <c r="B335" s="25">
        <v>87071952</v>
      </c>
    </row>
    <row r="336" spans="1:2">
      <c r="A336" s="168" t="s">
        <v>1849</v>
      </c>
      <c r="B336" s="25">
        <v>50646064</v>
      </c>
    </row>
    <row r="337" spans="1:2">
      <c r="A337" s="168" t="s">
        <v>1850</v>
      </c>
      <c r="B337" s="25">
        <v>87157824</v>
      </c>
    </row>
    <row r="338" spans="1:2">
      <c r="A338" s="168" t="s">
        <v>1851</v>
      </c>
      <c r="B338" s="25">
        <v>87109824</v>
      </c>
    </row>
    <row r="339" spans="1:2">
      <c r="A339" s="168" t="s">
        <v>1852</v>
      </c>
      <c r="B339" s="25">
        <v>87119952</v>
      </c>
    </row>
    <row r="340" spans="1:2">
      <c r="A340" s="168" t="s">
        <v>1853</v>
      </c>
      <c r="B340" s="25">
        <v>87023952</v>
      </c>
    </row>
    <row r="341" spans="1:2">
      <c r="A341" s="168" t="s">
        <v>1854</v>
      </c>
      <c r="B341" s="25">
        <v>86629824</v>
      </c>
    </row>
    <row r="342" spans="1:2">
      <c r="A342" s="168" t="s">
        <v>1855</v>
      </c>
      <c r="B342" s="25">
        <v>86629824</v>
      </c>
    </row>
    <row r="343" spans="1:2">
      <c r="A343" s="168" t="s">
        <v>1856</v>
      </c>
      <c r="B343" s="25">
        <v>86629824</v>
      </c>
    </row>
    <row r="344" spans="1:2">
      <c r="A344" s="168" t="s">
        <v>1857</v>
      </c>
      <c r="B344" s="25">
        <v>86629824</v>
      </c>
    </row>
    <row r="345" spans="1:2">
      <c r="A345" s="168" t="s">
        <v>1858</v>
      </c>
      <c r="B345" s="25">
        <v>86282640</v>
      </c>
    </row>
    <row r="346" spans="1:2">
      <c r="A346" s="168" t="s">
        <v>1859</v>
      </c>
      <c r="B346" s="25">
        <v>86282640</v>
      </c>
    </row>
    <row r="347" spans="1:2">
      <c r="A347" s="168" t="s">
        <v>1860</v>
      </c>
      <c r="B347" s="25">
        <v>86544048</v>
      </c>
    </row>
    <row r="348" spans="1:2">
      <c r="A348" s="168" t="s">
        <v>1861</v>
      </c>
      <c r="B348" s="25">
        <v>86544048</v>
      </c>
    </row>
    <row r="349" spans="1:2">
      <c r="A349" s="168" t="s">
        <v>1862</v>
      </c>
      <c r="B349" s="25">
        <v>36060020</v>
      </c>
    </row>
    <row r="350" spans="1:2">
      <c r="A350" s="168" t="s">
        <v>1863</v>
      </c>
      <c r="B350" s="25">
        <v>86544000</v>
      </c>
    </row>
    <row r="351" spans="1:2">
      <c r="A351" s="168" t="s">
        <v>1864</v>
      </c>
      <c r="B351" s="25">
        <v>86544000</v>
      </c>
    </row>
    <row r="352" spans="1:2">
      <c r="A352" s="168" t="s">
        <v>1865</v>
      </c>
      <c r="B352" s="25">
        <v>86282640</v>
      </c>
    </row>
    <row r="353" spans="1:2">
      <c r="A353" s="168" t="s">
        <v>1866</v>
      </c>
      <c r="B353" s="25">
        <v>86282640</v>
      </c>
    </row>
    <row r="354" spans="1:2">
      <c r="A354" s="168" t="s">
        <v>1867</v>
      </c>
      <c r="B354" s="25">
        <v>86544048</v>
      </c>
    </row>
    <row r="355" spans="1:2">
      <c r="A355" s="168" t="s">
        <v>1868</v>
      </c>
      <c r="B355" s="25">
        <v>86544048</v>
      </c>
    </row>
    <row r="356" spans="1:2">
      <c r="A356" s="168" t="s">
        <v>1869</v>
      </c>
      <c r="B356" s="25">
        <v>86282640</v>
      </c>
    </row>
    <row r="357" spans="1:2">
      <c r="A357" s="168" t="s">
        <v>1870</v>
      </c>
      <c r="B357" s="25">
        <v>86282640</v>
      </c>
    </row>
    <row r="358" spans="1:2">
      <c r="A358" s="168" t="s">
        <v>1871</v>
      </c>
      <c r="B358" s="25">
        <v>86282640</v>
      </c>
    </row>
    <row r="359" spans="1:2">
      <c r="A359" s="168" t="s">
        <v>1872</v>
      </c>
      <c r="B359" s="25">
        <v>172683648</v>
      </c>
    </row>
    <row r="360" spans="1:2">
      <c r="A360" s="168" t="s">
        <v>1873</v>
      </c>
      <c r="B360" s="25">
        <v>172683648</v>
      </c>
    </row>
    <row r="361" spans="1:2">
      <c r="A361" s="168" t="s">
        <v>1874</v>
      </c>
      <c r="B361" s="25">
        <v>172683648</v>
      </c>
    </row>
    <row r="362" spans="1:2">
      <c r="A362" s="168" t="s">
        <v>1875</v>
      </c>
      <c r="B362" s="25">
        <v>172683648</v>
      </c>
    </row>
    <row r="363" spans="1:2">
      <c r="A363" s="168" t="s">
        <v>1876</v>
      </c>
      <c r="B363" s="25">
        <v>86677824</v>
      </c>
    </row>
    <row r="364" spans="1:2">
      <c r="A364" s="168" t="s">
        <v>1877</v>
      </c>
      <c r="B364" s="25">
        <v>86677824</v>
      </c>
    </row>
    <row r="365" spans="1:2">
      <c r="A365" s="168" t="s">
        <v>1878</v>
      </c>
      <c r="B365" s="25">
        <v>86677824</v>
      </c>
    </row>
    <row r="366" spans="1:2">
      <c r="A366" s="168" t="s">
        <v>1879</v>
      </c>
      <c r="B366" s="25">
        <v>86677824</v>
      </c>
    </row>
    <row r="367" spans="1:2">
      <c r="A367" s="168" t="s">
        <v>1880</v>
      </c>
      <c r="B367" s="25">
        <v>86485824</v>
      </c>
    </row>
    <row r="368" spans="1:2">
      <c r="A368" s="168" t="s">
        <v>1881</v>
      </c>
      <c r="B368" s="25">
        <v>86634624</v>
      </c>
    </row>
    <row r="369" spans="1:2">
      <c r="A369" s="168" t="s">
        <v>1882</v>
      </c>
      <c r="B369" s="25">
        <v>86687952</v>
      </c>
    </row>
    <row r="370" spans="1:2">
      <c r="A370" s="168" t="s">
        <v>1883</v>
      </c>
      <c r="B370" s="25">
        <v>173451648</v>
      </c>
    </row>
    <row r="371" spans="1:2">
      <c r="A371" s="168" t="s">
        <v>1884</v>
      </c>
      <c r="B371" s="105">
        <v>86822352</v>
      </c>
    </row>
    <row r="372" spans="1:2">
      <c r="A372" s="168" t="s">
        <v>1885</v>
      </c>
      <c r="B372" s="25">
        <v>86874624</v>
      </c>
    </row>
    <row r="373" spans="1:2">
      <c r="A373" s="168" t="s">
        <v>1886</v>
      </c>
      <c r="B373" s="25">
        <v>86762640</v>
      </c>
    </row>
    <row r="374" spans="1:2">
      <c r="A374" s="168" t="s">
        <v>1887</v>
      </c>
      <c r="B374" s="25">
        <v>86677824</v>
      </c>
    </row>
    <row r="375" spans="1:2">
      <c r="A375" s="168" t="s">
        <v>1888</v>
      </c>
      <c r="B375" s="25">
        <v>86282640</v>
      </c>
    </row>
    <row r="376" spans="1:2">
      <c r="A376" s="172" t="s">
        <v>391</v>
      </c>
      <c r="B376" s="9">
        <v>290104000</v>
      </c>
    </row>
    <row r="377" spans="1:2">
      <c r="A377" s="168" t="s">
        <v>1889</v>
      </c>
      <c r="B377" s="25">
        <v>248244000</v>
      </c>
    </row>
    <row r="378" spans="1:2">
      <c r="A378" s="168" t="s">
        <v>1890</v>
      </c>
      <c r="B378" s="25">
        <v>41860000</v>
      </c>
    </row>
    <row r="379" spans="1:2">
      <c r="A379" s="172" t="s">
        <v>277</v>
      </c>
      <c r="B379" s="9">
        <v>752100</v>
      </c>
    </row>
    <row r="380" spans="1:2">
      <c r="A380" s="168" t="s">
        <v>1891</v>
      </c>
      <c r="B380" s="25">
        <v>752100</v>
      </c>
    </row>
    <row r="381" spans="1:2">
      <c r="A381" s="172" t="s">
        <v>1892</v>
      </c>
      <c r="B381" s="9">
        <v>127910000</v>
      </c>
    </row>
    <row r="382" spans="1:2">
      <c r="A382" s="168" t="s">
        <v>1893</v>
      </c>
      <c r="B382" s="25">
        <v>18070000</v>
      </c>
    </row>
    <row r="383" spans="1:2">
      <c r="A383" s="168" t="s">
        <v>1894</v>
      </c>
      <c r="B383" s="25">
        <v>36540000</v>
      </c>
    </row>
    <row r="384" spans="1:2">
      <c r="A384" s="168" t="s">
        <v>1895</v>
      </c>
      <c r="B384" s="25">
        <v>36700000</v>
      </c>
    </row>
    <row r="385" spans="1:2">
      <c r="A385" s="168" t="s">
        <v>1896</v>
      </c>
      <c r="B385" s="25">
        <v>36600000</v>
      </c>
    </row>
    <row r="386" spans="1:2">
      <c r="A386" s="172" t="s">
        <v>392</v>
      </c>
      <c r="B386" s="9">
        <v>17089990</v>
      </c>
    </row>
    <row r="387" spans="1:2">
      <c r="A387" s="168" t="s">
        <v>1897</v>
      </c>
      <c r="B387" s="25">
        <v>17089990</v>
      </c>
    </row>
    <row r="388" spans="1:2">
      <c r="A388" s="172" t="s">
        <v>393</v>
      </c>
      <c r="B388" s="9">
        <v>37419980</v>
      </c>
    </row>
    <row r="389" spans="1:2">
      <c r="A389" s="168" t="s">
        <v>1898</v>
      </c>
      <c r="B389" s="25">
        <v>37419980</v>
      </c>
    </row>
    <row r="390" spans="1:2">
      <c r="A390" s="172" t="s">
        <v>394</v>
      </c>
      <c r="B390" s="9">
        <v>17020000</v>
      </c>
    </row>
    <row r="391" spans="1:2">
      <c r="A391" s="168" t="s">
        <v>1899</v>
      </c>
      <c r="B391" s="25">
        <v>17020000</v>
      </c>
    </row>
    <row r="392" spans="1:2">
      <c r="A392" s="172" t="s">
        <v>1900</v>
      </c>
      <c r="B392" s="9">
        <v>7323996</v>
      </c>
    </row>
    <row r="393" spans="1:2">
      <c r="A393" s="168" t="s">
        <v>1901</v>
      </c>
      <c r="B393" s="25">
        <v>7323996</v>
      </c>
    </row>
    <row r="394" spans="1:2">
      <c r="A394" s="172" t="s">
        <v>243</v>
      </c>
      <c r="B394" s="9">
        <v>31675500</v>
      </c>
    </row>
    <row r="395" spans="1:2">
      <c r="A395" s="168" t="s">
        <v>1902</v>
      </c>
      <c r="B395" s="25">
        <v>5279500</v>
      </c>
    </row>
    <row r="396" spans="1:2">
      <c r="A396" s="168" t="s">
        <v>1903</v>
      </c>
      <c r="B396" s="25">
        <v>5279500</v>
      </c>
    </row>
    <row r="397" spans="1:2">
      <c r="A397" s="168" t="s">
        <v>1904</v>
      </c>
      <c r="B397" s="25">
        <v>5279000</v>
      </c>
    </row>
    <row r="398" spans="1:2">
      <c r="A398" s="168" t="s">
        <v>1905</v>
      </c>
      <c r="B398" s="25">
        <v>5279000</v>
      </c>
    </row>
    <row r="399" spans="1:2">
      <c r="A399" s="168" t="s">
        <v>1906</v>
      </c>
      <c r="B399" s="25">
        <v>5279000</v>
      </c>
    </row>
    <row r="400" spans="1:2">
      <c r="A400" s="168" t="s">
        <v>1907</v>
      </c>
      <c r="B400" s="25">
        <v>5279500</v>
      </c>
    </row>
    <row r="401" spans="1:2">
      <c r="A401" s="172" t="s">
        <v>278</v>
      </c>
      <c r="B401" s="9">
        <v>188200000</v>
      </c>
    </row>
    <row r="402" spans="1:2">
      <c r="A402" s="168" t="s">
        <v>1908</v>
      </c>
      <c r="B402" s="25">
        <v>188200000</v>
      </c>
    </row>
    <row r="403" spans="1:2">
      <c r="A403" s="172" t="s">
        <v>395</v>
      </c>
      <c r="B403" s="9">
        <v>5475000</v>
      </c>
    </row>
    <row r="404" spans="1:2">
      <c r="A404" s="168" t="s">
        <v>1909</v>
      </c>
      <c r="B404" s="25">
        <v>5475000</v>
      </c>
    </row>
    <row r="405" spans="1:2">
      <c r="A405" s="172" t="s">
        <v>244</v>
      </c>
      <c r="B405" s="9">
        <v>21190998</v>
      </c>
    </row>
    <row r="406" spans="1:2">
      <c r="A406" s="168" t="s">
        <v>1910</v>
      </c>
      <c r="B406" s="25">
        <v>5300001</v>
      </c>
    </row>
    <row r="407" spans="1:2">
      <c r="A407" s="168" t="s">
        <v>1911</v>
      </c>
      <c r="B407" s="25">
        <v>5312999</v>
      </c>
    </row>
    <row r="408" spans="1:2">
      <c r="A408" s="168" t="s">
        <v>1912</v>
      </c>
      <c r="B408" s="25">
        <v>5288999</v>
      </c>
    </row>
    <row r="409" spans="1:2">
      <c r="A409" s="168" t="s">
        <v>1913</v>
      </c>
      <c r="B409" s="25">
        <v>5288999</v>
      </c>
    </row>
    <row r="410" spans="1:2">
      <c r="A410" s="172" t="s">
        <v>36</v>
      </c>
      <c r="B410" s="9">
        <v>244865370</v>
      </c>
    </row>
    <row r="411" spans="1:2">
      <c r="A411" s="168" t="s">
        <v>1914</v>
      </c>
      <c r="B411" s="25">
        <v>90399950</v>
      </c>
    </row>
    <row r="412" spans="1:2">
      <c r="A412" s="168" t="s">
        <v>1915</v>
      </c>
      <c r="B412" s="25">
        <v>73159960</v>
      </c>
    </row>
    <row r="413" spans="1:2">
      <c r="A413" s="168" t="s">
        <v>1916</v>
      </c>
      <c r="B413" s="25">
        <v>81305460</v>
      </c>
    </row>
    <row r="414" spans="1:2">
      <c r="A414" s="172" t="s">
        <v>279</v>
      </c>
      <c r="B414" s="9">
        <v>34220000</v>
      </c>
    </row>
    <row r="415" spans="1:2">
      <c r="A415" s="168" t="s">
        <v>1917</v>
      </c>
      <c r="B415" s="25">
        <v>34220000</v>
      </c>
    </row>
    <row r="416" spans="1:2">
      <c r="A416" s="172" t="s">
        <v>1918</v>
      </c>
      <c r="B416" s="9">
        <v>8525000</v>
      </c>
    </row>
    <row r="417" spans="1:2">
      <c r="A417" s="168" t="s">
        <v>1919</v>
      </c>
      <c r="B417" s="25">
        <v>8525000</v>
      </c>
    </row>
    <row r="418" spans="1:2">
      <c r="A418" s="172" t="s">
        <v>396</v>
      </c>
      <c r="B418" s="9">
        <v>17029990</v>
      </c>
    </row>
    <row r="419" spans="1:2">
      <c r="A419" s="168" t="s">
        <v>1920</v>
      </c>
      <c r="B419" s="25">
        <v>17029990</v>
      </c>
    </row>
    <row r="420" spans="1:2">
      <c r="A420" s="172" t="s">
        <v>1921</v>
      </c>
      <c r="B420" s="9">
        <v>18007770</v>
      </c>
    </row>
    <row r="421" spans="1:2">
      <c r="A421" s="168" t="s">
        <v>1922</v>
      </c>
      <c r="B421" s="25">
        <v>18007770</v>
      </c>
    </row>
    <row r="422" spans="1:2">
      <c r="A422" s="172" t="s">
        <v>280</v>
      </c>
      <c r="B422" s="9">
        <v>1684367492.3699999</v>
      </c>
    </row>
    <row r="423" spans="1:2">
      <c r="A423" s="168" t="s">
        <v>1923</v>
      </c>
      <c r="B423" s="25">
        <v>544729764</v>
      </c>
    </row>
    <row r="424" spans="1:2">
      <c r="A424" s="168" t="s">
        <v>1924</v>
      </c>
      <c r="B424" s="25">
        <v>11737153.960000001</v>
      </c>
    </row>
    <row r="425" spans="1:2">
      <c r="A425" s="168" t="s">
        <v>1925</v>
      </c>
      <c r="B425" s="25">
        <v>561367707.64999998</v>
      </c>
    </row>
    <row r="426" spans="1:2">
      <c r="A426" s="168" t="s">
        <v>1926</v>
      </c>
      <c r="B426" s="25">
        <v>566532866.75999999</v>
      </c>
    </row>
    <row r="427" spans="1:2">
      <c r="A427" s="172" t="s">
        <v>281</v>
      </c>
      <c r="B427" s="9">
        <v>40845468</v>
      </c>
    </row>
    <row r="428" spans="1:2">
      <c r="A428" s="168" t="s">
        <v>1927</v>
      </c>
      <c r="B428" s="25">
        <v>20433456</v>
      </c>
    </row>
    <row r="429" spans="1:2">
      <c r="A429" s="168" t="s">
        <v>1928</v>
      </c>
      <c r="B429" s="25">
        <v>20412012</v>
      </c>
    </row>
    <row r="430" spans="1:2">
      <c r="A430" s="172" t="s">
        <v>282</v>
      </c>
      <c r="B430" s="9">
        <v>23870000</v>
      </c>
    </row>
    <row r="431" spans="1:2">
      <c r="A431" s="168" t="s">
        <v>1929</v>
      </c>
      <c r="B431" s="25">
        <v>23870000</v>
      </c>
    </row>
    <row r="432" spans="1:2">
      <c r="A432" s="172" t="s">
        <v>219</v>
      </c>
      <c r="B432" s="9">
        <v>17010700</v>
      </c>
    </row>
    <row r="433" spans="1:2">
      <c r="A433" s="168" t="s">
        <v>1930</v>
      </c>
      <c r="B433" s="25">
        <v>17010700</v>
      </c>
    </row>
    <row r="434" spans="1:2">
      <c r="A434" s="172" t="s">
        <v>641</v>
      </c>
      <c r="B434" s="9">
        <v>7592554820</v>
      </c>
    </row>
    <row r="435" spans="1:2">
      <c r="A435" s="168" t="s">
        <v>1931</v>
      </c>
      <c r="B435" s="25">
        <v>377745480</v>
      </c>
    </row>
    <row r="436" spans="1:2">
      <c r="A436" s="168" t="s">
        <v>1932</v>
      </c>
      <c r="B436" s="25">
        <v>198788567.44</v>
      </c>
    </row>
    <row r="437" spans="1:2">
      <c r="A437" s="168" t="s">
        <v>1933</v>
      </c>
      <c r="B437" s="25">
        <v>581756827.38999999</v>
      </c>
    </row>
    <row r="438" spans="1:2">
      <c r="A438" s="168" t="s">
        <v>1934</v>
      </c>
      <c r="B438" s="25">
        <v>80964977.870000005</v>
      </c>
    </row>
    <row r="439" spans="1:2">
      <c r="A439" s="168" t="s">
        <v>1935</v>
      </c>
      <c r="B439" s="25">
        <v>504803724</v>
      </c>
    </row>
    <row r="440" spans="1:2">
      <c r="A440" s="168" t="s">
        <v>1936</v>
      </c>
      <c r="B440" s="25">
        <v>380215116</v>
      </c>
    </row>
    <row r="441" spans="1:2">
      <c r="A441" s="168" t="s">
        <v>1937</v>
      </c>
      <c r="B441" s="25">
        <v>217005929.72999999</v>
      </c>
    </row>
    <row r="442" spans="1:2">
      <c r="A442" s="168" t="s">
        <v>1938</v>
      </c>
      <c r="B442" s="25">
        <v>585329202.42999995</v>
      </c>
    </row>
    <row r="443" spans="1:2">
      <c r="A443" s="168" t="s">
        <v>1939</v>
      </c>
      <c r="B443" s="25">
        <v>25281032</v>
      </c>
    </row>
    <row r="444" spans="1:2">
      <c r="A444" s="168" t="s">
        <v>1940</v>
      </c>
      <c r="B444" s="25">
        <v>316574825</v>
      </c>
    </row>
    <row r="445" spans="1:2">
      <c r="A445" s="168" t="s">
        <v>1941</v>
      </c>
      <c r="B445" s="25">
        <v>153321980</v>
      </c>
    </row>
    <row r="446" spans="1:2">
      <c r="A446" s="168" t="s">
        <v>1942</v>
      </c>
      <c r="B446" s="25">
        <v>82358584.420000002</v>
      </c>
    </row>
    <row r="447" spans="1:2">
      <c r="A447" s="168" t="s">
        <v>1943</v>
      </c>
      <c r="B447" s="25">
        <v>36259980</v>
      </c>
    </row>
    <row r="448" spans="1:2">
      <c r="A448" s="168" t="s">
        <v>1944</v>
      </c>
      <c r="B448" s="25">
        <v>129727944</v>
      </c>
    </row>
    <row r="449" spans="1:2">
      <c r="A449" s="169" t="s">
        <v>1945</v>
      </c>
      <c r="B449" s="39">
        <v>23371101</v>
      </c>
    </row>
    <row r="450" spans="1:2">
      <c r="A450" s="168" t="s">
        <v>1946</v>
      </c>
      <c r="B450" s="25">
        <v>364407798</v>
      </c>
    </row>
    <row r="451" spans="1:2">
      <c r="A451" s="168" t="s">
        <v>1947</v>
      </c>
      <c r="B451" s="25">
        <v>22854115.949999999</v>
      </c>
    </row>
    <row r="452" spans="1:2">
      <c r="A452" s="168" t="s">
        <v>1948</v>
      </c>
      <c r="B452" s="25">
        <v>588479680</v>
      </c>
    </row>
    <row r="453" spans="1:2">
      <c r="A453" s="168" t="s">
        <v>1949</v>
      </c>
      <c r="B453" s="25">
        <v>584639680</v>
      </c>
    </row>
    <row r="454" spans="1:2">
      <c r="A454" s="168" t="s">
        <v>1950</v>
      </c>
      <c r="B454" s="25">
        <v>589759680</v>
      </c>
    </row>
    <row r="455" spans="1:2">
      <c r="A455" s="168" t="s">
        <v>1951</v>
      </c>
      <c r="B455" s="25">
        <v>588479680</v>
      </c>
    </row>
    <row r="456" spans="1:2">
      <c r="A456" s="168" t="s">
        <v>1952</v>
      </c>
      <c r="B456" s="25">
        <v>256028780</v>
      </c>
    </row>
    <row r="457" spans="1:2">
      <c r="A457" s="168" t="s">
        <v>1953</v>
      </c>
      <c r="B457" s="25">
        <v>328101840</v>
      </c>
    </row>
    <row r="458" spans="1:2">
      <c r="A458" s="168" t="s">
        <v>1954</v>
      </c>
      <c r="B458" s="25">
        <v>315525175</v>
      </c>
    </row>
    <row r="459" spans="1:2">
      <c r="A459" s="168" t="s">
        <v>1955</v>
      </c>
      <c r="B459" s="25">
        <v>260773119.77000001</v>
      </c>
    </row>
    <row r="460" spans="1:2">
      <c r="A460" s="172" t="s">
        <v>37</v>
      </c>
      <c r="B460" s="9">
        <v>63220000</v>
      </c>
    </row>
    <row r="461" spans="1:2">
      <c r="A461" s="168" t="s">
        <v>1956</v>
      </c>
      <c r="B461" s="25">
        <v>45000000</v>
      </c>
    </row>
    <row r="462" spans="1:2">
      <c r="A462" s="168" t="s">
        <v>1957</v>
      </c>
      <c r="B462" s="25">
        <v>18220000</v>
      </c>
    </row>
    <row r="463" spans="1:2">
      <c r="A463" s="172" t="s">
        <v>161</v>
      </c>
      <c r="B463" s="9">
        <v>57593280</v>
      </c>
    </row>
    <row r="464" spans="1:2">
      <c r="A464" s="168" t="s">
        <v>1958</v>
      </c>
      <c r="B464" s="25">
        <v>57593280</v>
      </c>
    </row>
    <row r="465" spans="1:2">
      <c r="A465" s="172" t="s">
        <v>141</v>
      </c>
      <c r="B465" s="9">
        <v>1688790685.1199999</v>
      </c>
    </row>
    <row r="466" spans="1:2">
      <c r="A466" s="168" t="s">
        <v>1959</v>
      </c>
      <c r="B466" s="25">
        <v>563514950.75</v>
      </c>
    </row>
    <row r="467" spans="1:2">
      <c r="A467" s="168" t="s">
        <v>1960</v>
      </c>
      <c r="B467" s="25">
        <v>557466652.80999994</v>
      </c>
    </row>
    <row r="468" spans="1:2">
      <c r="A468" s="168" t="s">
        <v>1961</v>
      </c>
      <c r="B468" s="25">
        <v>567809081.55999994</v>
      </c>
    </row>
    <row r="469" spans="1:2">
      <c r="A469" s="172" t="s">
        <v>52</v>
      </c>
      <c r="B469" s="9">
        <v>185078000</v>
      </c>
    </row>
    <row r="470" spans="1:2">
      <c r="A470" s="168" t="s">
        <v>1962</v>
      </c>
      <c r="B470" s="25">
        <v>36340000</v>
      </c>
    </row>
    <row r="471" spans="1:2">
      <c r="A471" s="168" t="s">
        <v>1963</v>
      </c>
      <c r="B471" s="25">
        <v>36620000</v>
      </c>
    </row>
    <row r="472" spans="1:2">
      <c r="A472" s="168" t="s">
        <v>1964</v>
      </c>
      <c r="B472" s="25">
        <v>112118000</v>
      </c>
    </row>
    <row r="473" spans="1:2">
      <c r="A473" s="172" t="s">
        <v>283</v>
      </c>
      <c r="B473" s="9">
        <v>10210662</v>
      </c>
    </row>
    <row r="474" spans="1:2">
      <c r="A474" s="168" t="s">
        <v>1965</v>
      </c>
      <c r="B474" s="25">
        <v>10210662</v>
      </c>
    </row>
    <row r="475" spans="1:2">
      <c r="A475" s="172" t="s">
        <v>94</v>
      </c>
      <c r="B475" s="9">
        <v>45100000</v>
      </c>
    </row>
    <row r="476" spans="1:2">
      <c r="A476" s="168" t="s">
        <v>1966</v>
      </c>
      <c r="B476" s="25">
        <v>45100000</v>
      </c>
    </row>
    <row r="477" spans="1:2">
      <c r="A477" s="172" t="s">
        <v>142</v>
      </c>
      <c r="B477" s="9">
        <v>16391058</v>
      </c>
    </row>
    <row r="478" spans="1:2">
      <c r="A478" s="168" t="s">
        <v>1967</v>
      </c>
      <c r="B478" s="25">
        <v>5456397</v>
      </c>
    </row>
    <row r="479" spans="1:2">
      <c r="A479" s="168" t="s">
        <v>1968</v>
      </c>
      <c r="B479" s="25">
        <v>5516664</v>
      </c>
    </row>
    <row r="480" spans="1:2">
      <c r="A480" s="168" t="s">
        <v>1969</v>
      </c>
      <c r="B480" s="25">
        <v>5417997</v>
      </c>
    </row>
    <row r="481" spans="1:2">
      <c r="A481" s="172" t="s">
        <v>397</v>
      </c>
      <c r="B481" s="9">
        <v>37019980</v>
      </c>
    </row>
    <row r="482" spans="1:2">
      <c r="A482" s="168" t="s">
        <v>1970</v>
      </c>
      <c r="B482" s="25">
        <v>37019980</v>
      </c>
    </row>
    <row r="483" spans="1:2">
      <c r="A483" s="172" t="s">
        <v>162</v>
      </c>
      <c r="B483" s="9">
        <v>5103000</v>
      </c>
    </row>
    <row r="484" spans="1:2">
      <c r="A484" s="168" t="s">
        <v>1971</v>
      </c>
      <c r="B484" s="25">
        <v>5103000</v>
      </c>
    </row>
    <row r="485" spans="1:2">
      <c r="A485" s="172" t="s">
        <v>38</v>
      </c>
      <c r="B485" s="9">
        <v>25165714</v>
      </c>
    </row>
    <row r="486" spans="1:2">
      <c r="A486" s="168" t="s">
        <v>1972</v>
      </c>
      <c r="B486" s="25">
        <v>12582857</v>
      </c>
    </row>
    <row r="487" spans="1:2">
      <c r="A487" s="168" t="s">
        <v>1973</v>
      </c>
      <c r="B487" s="25">
        <v>12582857</v>
      </c>
    </row>
    <row r="488" spans="1:2">
      <c r="A488" s="172" t="s">
        <v>284</v>
      </c>
      <c r="B488" s="9">
        <v>5111364</v>
      </c>
    </row>
    <row r="489" spans="1:2">
      <c r="A489" s="168" t="s">
        <v>1974</v>
      </c>
      <c r="B489" s="25">
        <v>5111364</v>
      </c>
    </row>
    <row r="490" spans="1:2">
      <c r="A490" s="172" t="s">
        <v>398</v>
      </c>
      <c r="B490" s="9">
        <v>452497751.99000001</v>
      </c>
    </row>
    <row r="491" spans="1:2">
      <c r="A491" s="168" t="s">
        <v>1975</v>
      </c>
      <c r="B491" s="25">
        <v>37039980</v>
      </c>
    </row>
    <row r="492" spans="1:2">
      <c r="A492" s="168" t="s">
        <v>1976</v>
      </c>
      <c r="B492" s="25">
        <v>36319980</v>
      </c>
    </row>
    <row r="493" spans="1:2">
      <c r="A493" s="168" t="s">
        <v>1977</v>
      </c>
      <c r="B493" s="25">
        <v>36159980</v>
      </c>
    </row>
    <row r="494" spans="1:2">
      <c r="A494" s="168" t="s">
        <v>1978</v>
      </c>
      <c r="B494" s="25">
        <v>36019980</v>
      </c>
    </row>
    <row r="495" spans="1:2">
      <c r="A495" s="168" t="s">
        <v>1979</v>
      </c>
      <c r="B495" s="25">
        <v>90349950</v>
      </c>
    </row>
    <row r="496" spans="1:2">
      <c r="A496" s="168" t="s">
        <v>1980</v>
      </c>
      <c r="B496" s="25">
        <v>37019980</v>
      </c>
    </row>
    <row r="497" spans="1:2">
      <c r="A497" s="168" t="s">
        <v>1981</v>
      </c>
      <c r="B497" s="25">
        <v>18309989.989999998</v>
      </c>
    </row>
    <row r="498" spans="1:2">
      <c r="A498" s="168" t="s">
        <v>1982</v>
      </c>
      <c r="B498" s="25">
        <v>36659980</v>
      </c>
    </row>
    <row r="499" spans="1:2">
      <c r="A499" s="168" t="s">
        <v>1983</v>
      </c>
      <c r="B499" s="25">
        <v>33317982</v>
      </c>
    </row>
    <row r="500" spans="1:2">
      <c r="A500" s="168" t="s">
        <v>1984</v>
      </c>
      <c r="B500" s="25">
        <v>36319980</v>
      </c>
    </row>
    <row r="501" spans="1:2">
      <c r="A501" s="168" t="s">
        <v>1985</v>
      </c>
      <c r="B501" s="25">
        <v>18359990</v>
      </c>
    </row>
    <row r="502" spans="1:2">
      <c r="A502" s="168" t="s">
        <v>1986</v>
      </c>
      <c r="B502" s="25">
        <v>36619980</v>
      </c>
    </row>
    <row r="503" spans="1:2">
      <c r="A503" s="172" t="s">
        <v>185</v>
      </c>
      <c r="B503" s="9">
        <v>34042000</v>
      </c>
    </row>
    <row r="504" spans="1:2">
      <c r="A504" s="168" t="s">
        <v>1987</v>
      </c>
      <c r="B504" s="25">
        <v>34042000</v>
      </c>
    </row>
    <row r="505" spans="1:2">
      <c r="A505" s="172" t="s">
        <v>186</v>
      </c>
      <c r="B505" s="9">
        <v>68040040</v>
      </c>
    </row>
    <row r="506" spans="1:2">
      <c r="A506" s="168" t="s">
        <v>1988</v>
      </c>
      <c r="B506" s="25">
        <v>34020020</v>
      </c>
    </row>
    <row r="507" spans="1:2">
      <c r="A507" s="168" t="s">
        <v>1989</v>
      </c>
      <c r="B507" s="25">
        <v>34020020</v>
      </c>
    </row>
    <row r="508" spans="1:2">
      <c r="A508" s="172" t="s">
        <v>220</v>
      </c>
      <c r="B508" s="9">
        <v>10835994</v>
      </c>
    </row>
    <row r="509" spans="1:2">
      <c r="A509" s="168" t="s">
        <v>1990</v>
      </c>
      <c r="B509" s="25">
        <v>10835994</v>
      </c>
    </row>
    <row r="510" spans="1:2">
      <c r="A510" s="172" t="s">
        <v>39</v>
      </c>
      <c r="B510" s="9">
        <v>19877286</v>
      </c>
    </row>
    <row r="511" spans="1:2">
      <c r="A511" s="168" t="s">
        <v>1991</v>
      </c>
      <c r="B511" s="25">
        <v>19877286</v>
      </c>
    </row>
    <row r="512" spans="1:2">
      <c r="A512" s="172" t="s">
        <v>71</v>
      </c>
      <c r="B512" s="9">
        <v>3809539028.5900002</v>
      </c>
    </row>
    <row r="513" spans="1:2">
      <c r="A513" s="168" t="s">
        <v>1992</v>
      </c>
      <c r="B513" s="25">
        <v>642486959.69000006</v>
      </c>
    </row>
    <row r="514" spans="1:2">
      <c r="A514" s="168" t="s">
        <v>1993</v>
      </c>
      <c r="B514" s="25">
        <v>630039281.75999999</v>
      </c>
    </row>
    <row r="515" spans="1:2">
      <c r="A515" s="168" t="s">
        <v>1994</v>
      </c>
      <c r="B515" s="25">
        <v>361224000</v>
      </c>
    </row>
    <row r="516" spans="1:2">
      <c r="A516" s="168" t="s">
        <v>1995</v>
      </c>
      <c r="B516" s="25">
        <v>274339548.82999998</v>
      </c>
    </row>
    <row r="517" spans="1:2">
      <c r="A517" s="168" t="s">
        <v>1996</v>
      </c>
      <c r="B517" s="25">
        <v>631499453.13</v>
      </c>
    </row>
    <row r="518" spans="1:2">
      <c r="A518" s="168" t="s">
        <v>1997</v>
      </c>
      <c r="B518" s="25">
        <v>634630817.57000005</v>
      </c>
    </row>
    <row r="519" spans="1:2">
      <c r="A519" s="168" t="s">
        <v>1998</v>
      </c>
      <c r="B519" s="25">
        <v>635318967.61000001</v>
      </c>
    </row>
    <row r="520" spans="1:2">
      <c r="A520" s="172" t="s">
        <v>163</v>
      </c>
      <c r="B520" s="9">
        <v>8518940</v>
      </c>
    </row>
    <row r="521" spans="1:2">
      <c r="A521" s="168" t="s">
        <v>1999</v>
      </c>
      <c r="B521" s="25">
        <v>8518940</v>
      </c>
    </row>
    <row r="522" spans="1:2">
      <c r="A522" s="172" t="s">
        <v>112</v>
      </c>
      <c r="B522" s="9">
        <v>242200000</v>
      </c>
    </row>
    <row r="523" spans="1:2">
      <c r="A523" s="168" t="s">
        <v>2000</v>
      </c>
      <c r="B523" s="25">
        <v>242200000</v>
      </c>
    </row>
    <row r="524" spans="1:2">
      <c r="A524" s="172" t="s">
        <v>399</v>
      </c>
      <c r="B524" s="9">
        <v>6804400</v>
      </c>
    </row>
    <row r="525" spans="1:2">
      <c r="A525" s="168" t="s">
        <v>2001</v>
      </c>
      <c r="B525" s="25">
        <v>1701100</v>
      </c>
    </row>
    <row r="526" spans="1:2">
      <c r="A526" s="168" t="s">
        <v>2002</v>
      </c>
      <c r="B526" s="25">
        <v>5103300</v>
      </c>
    </row>
    <row r="527" spans="1:2">
      <c r="A527" s="172" t="s">
        <v>221</v>
      </c>
      <c r="B527" s="9">
        <v>10605999</v>
      </c>
    </row>
    <row r="528" spans="1:2">
      <c r="A528" s="168" t="s">
        <v>2003</v>
      </c>
      <c r="B528" s="25">
        <v>5305999</v>
      </c>
    </row>
    <row r="529" spans="1:2">
      <c r="A529" s="168" t="s">
        <v>2004</v>
      </c>
      <c r="B529" s="25">
        <v>5300000</v>
      </c>
    </row>
    <row r="530" spans="1:2">
      <c r="A530" s="172" t="s">
        <v>285</v>
      </c>
      <c r="B530" s="9">
        <v>36119980</v>
      </c>
    </row>
    <row r="531" spans="1:2">
      <c r="A531" s="168" t="s">
        <v>2005</v>
      </c>
      <c r="B531" s="25">
        <v>18059990</v>
      </c>
    </row>
    <row r="532" spans="1:2">
      <c r="A532" s="168" t="s">
        <v>2006</v>
      </c>
      <c r="B532" s="25">
        <v>18059990</v>
      </c>
    </row>
    <row r="533" spans="1:2">
      <c r="A533" s="172" t="s">
        <v>2007</v>
      </c>
      <c r="B533" s="9">
        <v>1708008</v>
      </c>
    </row>
    <row r="534" spans="1:2">
      <c r="A534" s="168" t="s">
        <v>2008</v>
      </c>
      <c r="B534" s="25">
        <v>1708008</v>
      </c>
    </row>
    <row r="535" spans="1:2">
      <c r="A535" s="172" t="s">
        <v>113</v>
      </c>
      <c r="B535" s="9">
        <v>24192550</v>
      </c>
    </row>
    <row r="536" spans="1:2">
      <c r="A536" s="168" t="s">
        <v>2009</v>
      </c>
      <c r="B536" s="25">
        <v>24192550</v>
      </c>
    </row>
    <row r="537" spans="1:2">
      <c r="A537" s="168" t="s">
        <v>642</v>
      </c>
      <c r="B537" s="25" t="s">
        <v>181</v>
      </c>
    </row>
    <row r="538" spans="1:2">
      <c r="A538" s="172" t="s">
        <v>286</v>
      </c>
      <c r="B538" s="9">
        <v>36095760</v>
      </c>
    </row>
    <row r="539" spans="1:2">
      <c r="A539" s="168" t="s">
        <v>2010</v>
      </c>
      <c r="B539" s="25">
        <v>36095760</v>
      </c>
    </row>
    <row r="540" spans="1:2">
      <c r="A540" s="172" t="s">
        <v>2011</v>
      </c>
      <c r="B540" s="9">
        <v>626750</v>
      </c>
    </row>
    <row r="541" spans="1:2">
      <c r="A541" s="168" t="s">
        <v>2012</v>
      </c>
      <c r="B541" s="25">
        <v>626750</v>
      </c>
    </row>
    <row r="542" spans="1:2">
      <c r="A542" s="172" t="s">
        <v>187</v>
      </c>
      <c r="B542" s="9">
        <v>68220000</v>
      </c>
    </row>
    <row r="543" spans="1:2">
      <c r="A543" s="168" t="s">
        <v>2013</v>
      </c>
      <c r="B543" s="25">
        <v>34080000</v>
      </c>
    </row>
    <row r="544" spans="1:2">
      <c r="A544" s="168" t="s">
        <v>2014</v>
      </c>
      <c r="B544" s="25">
        <v>34140000</v>
      </c>
    </row>
    <row r="545" spans="1:2">
      <c r="A545" s="172" t="s">
        <v>90</v>
      </c>
      <c r="B545" s="9">
        <v>108180000</v>
      </c>
    </row>
    <row r="546" spans="1:2">
      <c r="A546" s="168" t="s">
        <v>2015</v>
      </c>
      <c r="B546" s="25">
        <v>108180000</v>
      </c>
    </row>
    <row r="547" spans="1:2">
      <c r="A547" s="172" t="s">
        <v>245</v>
      </c>
      <c r="B547" s="9">
        <v>25965015</v>
      </c>
    </row>
    <row r="548" spans="1:2">
      <c r="A548" s="168" t="s">
        <v>2016</v>
      </c>
      <c r="B548" s="25">
        <v>25965015</v>
      </c>
    </row>
    <row r="549" spans="1:2">
      <c r="A549" s="172" t="s">
        <v>287</v>
      </c>
      <c r="B549" s="9">
        <v>36135760</v>
      </c>
    </row>
    <row r="550" spans="1:2">
      <c r="A550" s="168" t="s">
        <v>2017</v>
      </c>
      <c r="B550" s="25">
        <v>36135760</v>
      </c>
    </row>
    <row r="551" spans="1:2">
      <c r="A551" s="172" t="s">
        <v>164</v>
      </c>
      <c r="B551" s="9">
        <v>168973925</v>
      </c>
    </row>
    <row r="552" spans="1:2">
      <c r="A552" s="168" t="s">
        <v>2018</v>
      </c>
      <c r="B552" s="25">
        <v>26402775</v>
      </c>
    </row>
    <row r="553" spans="1:2">
      <c r="A553" s="168" t="s">
        <v>2019</v>
      </c>
      <c r="B553" s="25">
        <v>26412500</v>
      </c>
    </row>
    <row r="554" spans="1:2">
      <c r="A554" s="168" t="s">
        <v>2020</v>
      </c>
      <c r="B554" s="25">
        <v>31677330</v>
      </c>
    </row>
    <row r="555" spans="1:2">
      <c r="A555" s="168" t="s">
        <v>2021</v>
      </c>
      <c r="B555" s="25">
        <v>21123996</v>
      </c>
    </row>
    <row r="556" spans="1:2">
      <c r="A556" s="168" t="s">
        <v>2022</v>
      </c>
      <c r="B556" s="25">
        <v>31679994</v>
      </c>
    </row>
    <row r="557" spans="1:2">
      <c r="A557" s="168" t="s">
        <v>2023</v>
      </c>
      <c r="B557" s="25">
        <v>31677330</v>
      </c>
    </row>
    <row r="558" spans="1:2">
      <c r="A558" s="172" t="s">
        <v>246</v>
      </c>
      <c r="B558" s="9">
        <v>8513940</v>
      </c>
    </row>
    <row r="559" spans="1:2">
      <c r="A559" s="168" t="s">
        <v>2024</v>
      </c>
      <c r="B559" s="25">
        <v>8513940</v>
      </c>
    </row>
    <row r="560" spans="1:2">
      <c r="A560" s="172" t="s">
        <v>91</v>
      </c>
      <c r="B560" s="9">
        <v>54269970</v>
      </c>
    </row>
    <row r="561" spans="1:2">
      <c r="A561" s="168" t="s">
        <v>2025</v>
      </c>
      <c r="B561" s="25">
        <v>54269970</v>
      </c>
    </row>
    <row r="562" spans="1:2">
      <c r="A562" s="172" t="s">
        <v>92</v>
      </c>
      <c r="B562" s="9">
        <v>13640000</v>
      </c>
    </row>
    <row r="563" spans="1:2">
      <c r="A563" s="168" t="s">
        <v>2026</v>
      </c>
      <c r="B563" s="25">
        <v>13640000</v>
      </c>
    </row>
    <row r="564" spans="1:2">
      <c r="A564" s="172" t="s">
        <v>247</v>
      </c>
      <c r="B564" s="9">
        <v>422910690</v>
      </c>
    </row>
    <row r="565" spans="1:2">
      <c r="A565" s="168" t="s">
        <v>2027</v>
      </c>
      <c r="B565" s="25">
        <v>209032000</v>
      </c>
    </row>
    <row r="566" spans="1:2">
      <c r="A566" s="168" t="s">
        <v>2028</v>
      </c>
      <c r="B566" s="25">
        <v>69122000</v>
      </c>
    </row>
    <row r="567" spans="1:2">
      <c r="A567" s="168" t="s">
        <v>2029</v>
      </c>
      <c r="B567" s="25">
        <v>144756690</v>
      </c>
    </row>
    <row r="568" spans="1:2">
      <c r="A568" s="172" t="s">
        <v>288</v>
      </c>
      <c r="B568" s="9">
        <v>34060000</v>
      </c>
    </row>
    <row r="569" spans="1:2">
      <c r="A569" s="168" t="s">
        <v>2030</v>
      </c>
      <c r="B569" s="25">
        <v>34060000</v>
      </c>
    </row>
    <row r="570" spans="1:2">
      <c r="A570" s="172" t="s">
        <v>643</v>
      </c>
      <c r="B570" s="9">
        <v>831173935</v>
      </c>
    </row>
    <row r="571" spans="1:2">
      <c r="A571" s="168" t="s">
        <v>2031</v>
      </c>
      <c r="B571" s="25">
        <v>97067970</v>
      </c>
    </row>
    <row r="572" spans="1:2">
      <c r="A572" s="168" t="s">
        <v>2032</v>
      </c>
      <c r="B572" s="25">
        <v>137011888</v>
      </c>
    </row>
    <row r="573" spans="1:2">
      <c r="A573" s="168" t="s">
        <v>2033</v>
      </c>
      <c r="B573" s="25">
        <v>206860620</v>
      </c>
    </row>
    <row r="574" spans="1:2">
      <c r="A574" s="168" t="s">
        <v>2034</v>
      </c>
      <c r="B574" s="25">
        <v>216359880</v>
      </c>
    </row>
    <row r="575" spans="1:2">
      <c r="A575" s="168" t="s">
        <v>2035</v>
      </c>
      <c r="B575" s="25">
        <v>5394000</v>
      </c>
    </row>
    <row r="576" spans="1:2">
      <c r="A576" s="168" t="s">
        <v>2036</v>
      </c>
      <c r="B576" s="25">
        <v>113525937</v>
      </c>
    </row>
    <row r="577" spans="1:2">
      <c r="A577" s="168" t="s">
        <v>2037</v>
      </c>
      <c r="B577" s="25">
        <v>54953640</v>
      </c>
    </row>
    <row r="578" spans="1:2">
      <c r="A578" s="172" t="s">
        <v>143</v>
      </c>
      <c r="B578" s="9">
        <v>9060000</v>
      </c>
    </row>
    <row r="579" spans="1:2">
      <c r="A579" s="168" t="s">
        <v>2038</v>
      </c>
      <c r="B579" s="25">
        <v>9060000</v>
      </c>
    </row>
    <row r="580" spans="1:2">
      <c r="A580" s="172" t="s">
        <v>40</v>
      </c>
      <c r="B580" s="9">
        <v>271770319</v>
      </c>
    </row>
    <row r="581" spans="1:2">
      <c r="A581" s="168" t="s">
        <v>2039</v>
      </c>
      <c r="B581" s="25">
        <v>89989400</v>
      </c>
    </row>
    <row r="582" spans="1:2">
      <c r="A582" s="168" t="s">
        <v>2040</v>
      </c>
      <c r="B582" s="25">
        <v>90639400</v>
      </c>
    </row>
    <row r="583" spans="1:2">
      <c r="A583" s="168" t="s">
        <v>2041</v>
      </c>
      <c r="B583" s="25">
        <v>37984548</v>
      </c>
    </row>
    <row r="584" spans="1:2">
      <c r="A584" s="168" t="s">
        <v>2042</v>
      </c>
      <c r="B584" s="25">
        <v>53156971</v>
      </c>
    </row>
    <row r="585" spans="1:2">
      <c r="A585" s="172" t="s">
        <v>248</v>
      </c>
      <c r="B585" s="9">
        <v>8287200</v>
      </c>
    </row>
    <row r="586" spans="1:2">
      <c r="A586" s="168" t="s">
        <v>2043</v>
      </c>
      <c r="B586" s="25">
        <v>3540000</v>
      </c>
    </row>
    <row r="587" spans="1:2">
      <c r="A587" s="168" t="s">
        <v>2044</v>
      </c>
      <c r="B587" s="25">
        <v>4747200</v>
      </c>
    </row>
    <row r="588" spans="1:2">
      <c r="A588" s="172" t="s">
        <v>41</v>
      </c>
      <c r="B588" s="9">
        <v>108584610</v>
      </c>
    </row>
    <row r="589" spans="1:2">
      <c r="A589" s="168" t="s">
        <v>2045</v>
      </c>
      <c r="B589" s="25">
        <v>17977880</v>
      </c>
    </row>
    <row r="590" spans="1:2">
      <c r="A590" s="168" t="s">
        <v>2046</v>
      </c>
      <c r="B590" s="25">
        <v>18040010</v>
      </c>
    </row>
    <row r="591" spans="1:2">
      <c r="A591" s="168" t="s">
        <v>2047</v>
      </c>
      <c r="B591" s="25">
        <v>18029990</v>
      </c>
    </row>
    <row r="592" spans="1:2">
      <c r="A592" s="168" t="s">
        <v>2048</v>
      </c>
      <c r="B592" s="25">
        <v>18117860</v>
      </c>
    </row>
    <row r="593" spans="1:2">
      <c r="A593" s="168" t="s">
        <v>2049</v>
      </c>
      <c r="B593" s="25">
        <v>18288880</v>
      </c>
    </row>
    <row r="594" spans="1:2">
      <c r="A594" s="168" t="s">
        <v>2050</v>
      </c>
      <c r="B594" s="25">
        <v>18129990</v>
      </c>
    </row>
    <row r="595" spans="1:2">
      <c r="A595" s="172" t="s">
        <v>42</v>
      </c>
      <c r="B595" s="9">
        <v>1657449000</v>
      </c>
    </row>
    <row r="596" spans="1:2">
      <c r="A596" s="168" t="s">
        <v>649</v>
      </c>
      <c r="B596" s="25" t="s">
        <v>181</v>
      </c>
    </row>
    <row r="597" spans="1:2">
      <c r="A597" s="168" t="s">
        <v>2051</v>
      </c>
      <c r="B597" s="25">
        <v>63342000</v>
      </c>
    </row>
    <row r="598" spans="1:2">
      <c r="A598" s="168" t="s">
        <v>2052</v>
      </c>
      <c r="B598" s="25">
        <v>15835500</v>
      </c>
    </row>
    <row r="599" spans="1:2">
      <c r="A599" s="168" t="s">
        <v>2053</v>
      </c>
      <c r="B599" s="25">
        <v>5278500</v>
      </c>
    </row>
    <row r="600" spans="1:2">
      <c r="A600" s="168" t="s">
        <v>2054</v>
      </c>
      <c r="B600" s="25">
        <v>42228000</v>
      </c>
    </row>
    <row r="601" spans="1:2">
      <c r="A601" s="168" t="s">
        <v>2055</v>
      </c>
      <c r="B601" s="25">
        <v>15835500</v>
      </c>
    </row>
    <row r="602" spans="1:2">
      <c r="A602" s="168" t="s">
        <v>2056</v>
      </c>
      <c r="B602" s="25">
        <v>26392500</v>
      </c>
    </row>
    <row r="603" spans="1:2">
      <c r="A603" s="168" t="s">
        <v>2057</v>
      </c>
      <c r="B603" s="25">
        <v>26392500</v>
      </c>
    </row>
    <row r="604" spans="1:2">
      <c r="A604" s="168" t="s">
        <v>2058</v>
      </c>
      <c r="B604" s="25">
        <v>26392500</v>
      </c>
    </row>
    <row r="605" spans="1:2">
      <c r="A605" s="168" t="s">
        <v>2059</v>
      </c>
      <c r="B605" s="25">
        <v>36949500</v>
      </c>
    </row>
    <row r="606" spans="1:2">
      <c r="A606" s="168" t="s">
        <v>2060</v>
      </c>
      <c r="B606" s="25">
        <v>26392500</v>
      </c>
    </row>
    <row r="607" spans="1:2">
      <c r="A607" s="168" t="s">
        <v>2061</v>
      </c>
      <c r="B607" s="25">
        <v>15835500</v>
      </c>
    </row>
    <row r="608" spans="1:2">
      <c r="A608" s="168" t="s">
        <v>2062</v>
      </c>
      <c r="B608" s="25">
        <v>26392500</v>
      </c>
    </row>
    <row r="609" spans="1:2">
      <c r="A609" s="168" t="s">
        <v>2063</v>
      </c>
      <c r="B609" s="25">
        <v>31671000</v>
      </c>
    </row>
    <row r="610" spans="1:2">
      <c r="A610" s="168" t="s">
        <v>2064</v>
      </c>
      <c r="B610" s="25">
        <v>26392500</v>
      </c>
    </row>
    <row r="611" spans="1:2">
      <c r="A611" s="168" t="s">
        <v>2065</v>
      </c>
      <c r="B611" s="25">
        <v>26392500</v>
      </c>
    </row>
    <row r="612" spans="1:2">
      <c r="A612" s="168" t="s">
        <v>2066</v>
      </c>
      <c r="B612" s="25">
        <v>26392500</v>
      </c>
    </row>
    <row r="613" spans="1:2">
      <c r="A613" s="168" t="s">
        <v>2067</v>
      </c>
      <c r="B613" s="25">
        <v>21114000</v>
      </c>
    </row>
    <row r="614" spans="1:2">
      <c r="A614" s="168" t="s">
        <v>2068</v>
      </c>
      <c r="B614" s="25">
        <v>47506500</v>
      </c>
    </row>
    <row r="615" spans="1:2">
      <c r="A615" s="168" t="s">
        <v>2069</v>
      </c>
      <c r="B615" s="25">
        <v>105570000</v>
      </c>
    </row>
    <row r="616" spans="1:2">
      <c r="A616" s="168" t="s">
        <v>2070</v>
      </c>
      <c r="B616" s="25">
        <v>15835500</v>
      </c>
    </row>
    <row r="617" spans="1:2">
      <c r="A617" s="168" t="s">
        <v>2071</v>
      </c>
      <c r="B617" s="25">
        <v>5278500</v>
      </c>
    </row>
    <row r="618" spans="1:2">
      <c r="A618" s="168" t="s">
        <v>2072</v>
      </c>
      <c r="B618" s="25">
        <v>21114000</v>
      </c>
    </row>
    <row r="619" spans="1:2">
      <c r="A619" s="168" t="s">
        <v>2073</v>
      </c>
      <c r="B619" s="25">
        <v>26392500</v>
      </c>
    </row>
    <row r="620" spans="1:2">
      <c r="A620" s="168" t="s">
        <v>2074</v>
      </c>
      <c r="B620" s="25">
        <v>21114000</v>
      </c>
    </row>
    <row r="621" spans="1:2">
      <c r="A621" s="168" t="s">
        <v>2075</v>
      </c>
      <c r="B621" s="25">
        <v>21114000</v>
      </c>
    </row>
    <row r="622" spans="1:2">
      <c r="A622" s="168" t="s">
        <v>2076</v>
      </c>
      <c r="B622" s="25">
        <v>15835500</v>
      </c>
    </row>
    <row r="623" spans="1:2">
      <c r="A623" s="168" t="s">
        <v>2077</v>
      </c>
      <c r="B623" s="25">
        <v>15835500</v>
      </c>
    </row>
    <row r="624" spans="1:2">
      <c r="A624" s="168" t="s">
        <v>2078</v>
      </c>
      <c r="B624" s="25">
        <v>5278500</v>
      </c>
    </row>
    <row r="625" spans="1:2">
      <c r="A625" s="168" t="s">
        <v>2079</v>
      </c>
      <c r="B625" s="25">
        <v>21114000</v>
      </c>
    </row>
    <row r="626" spans="1:2">
      <c r="A626" s="168" t="s">
        <v>2080</v>
      </c>
      <c r="B626" s="25">
        <v>10557000</v>
      </c>
    </row>
    <row r="627" spans="1:2">
      <c r="A627" s="168" t="s">
        <v>2081</v>
      </c>
      <c r="B627" s="25">
        <v>26392500</v>
      </c>
    </row>
    <row r="628" spans="1:2">
      <c r="A628" s="168" t="s">
        <v>2082</v>
      </c>
      <c r="B628" s="25">
        <v>21114000</v>
      </c>
    </row>
    <row r="629" spans="1:2">
      <c r="A629" s="168" t="s">
        <v>2083</v>
      </c>
      <c r="B629" s="25">
        <v>26392500</v>
      </c>
    </row>
    <row r="630" spans="1:2">
      <c r="A630" s="168" t="s">
        <v>2084</v>
      </c>
      <c r="B630" s="25">
        <v>26392500</v>
      </c>
    </row>
    <row r="631" spans="1:2">
      <c r="A631" s="168" t="s">
        <v>2085</v>
      </c>
      <c r="B631" s="25">
        <v>5278500</v>
      </c>
    </row>
    <row r="632" spans="1:2">
      <c r="A632" s="168" t="s">
        <v>2086</v>
      </c>
      <c r="B632" s="25">
        <v>5278500</v>
      </c>
    </row>
    <row r="633" spans="1:2">
      <c r="A633" s="168" t="s">
        <v>2087</v>
      </c>
      <c r="B633" s="25">
        <v>31671000</v>
      </c>
    </row>
    <row r="634" spans="1:2">
      <c r="A634" s="168" t="s">
        <v>2088</v>
      </c>
      <c r="B634" s="25">
        <v>31671000</v>
      </c>
    </row>
    <row r="635" spans="1:2">
      <c r="A635" s="168" t="s">
        <v>2089</v>
      </c>
      <c r="B635" s="25">
        <v>31671000</v>
      </c>
    </row>
    <row r="636" spans="1:2">
      <c r="A636" s="168" t="s">
        <v>2090</v>
      </c>
      <c r="B636" s="25">
        <v>15835500</v>
      </c>
    </row>
    <row r="637" spans="1:2">
      <c r="A637" s="168" t="s">
        <v>2091</v>
      </c>
      <c r="B637" s="25">
        <v>42228000</v>
      </c>
    </row>
    <row r="638" spans="1:2">
      <c r="A638" s="168" t="s">
        <v>2092</v>
      </c>
      <c r="B638" s="25">
        <v>31671000</v>
      </c>
    </row>
    <row r="639" spans="1:2">
      <c r="A639" s="168" t="s">
        <v>2093</v>
      </c>
      <c r="B639" s="25">
        <v>21114000</v>
      </c>
    </row>
    <row r="640" spans="1:2">
      <c r="A640" s="168" t="s">
        <v>2094</v>
      </c>
      <c r="B640" s="25">
        <v>15835500</v>
      </c>
    </row>
    <row r="641" spans="1:2">
      <c r="A641" s="168" t="s">
        <v>2095</v>
      </c>
      <c r="B641" s="25">
        <v>15835500</v>
      </c>
    </row>
    <row r="642" spans="1:2">
      <c r="A642" s="168" t="s">
        <v>2096</v>
      </c>
      <c r="B642" s="25">
        <v>21114000</v>
      </c>
    </row>
    <row r="643" spans="1:2">
      <c r="A643" s="168" t="s">
        <v>2097</v>
      </c>
      <c r="B643" s="25">
        <v>5278500</v>
      </c>
    </row>
    <row r="644" spans="1:2">
      <c r="A644" s="168" t="s">
        <v>2098</v>
      </c>
      <c r="B644" s="25">
        <v>21114000</v>
      </c>
    </row>
    <row r="645" spans="1:2">
      <c r="A645" s="168" t="s">
        <v>2099</v>
      </c>
      <c r="B645" s="25">
        <v>58063500</v>
      </c>
    </row>
    <row r="646" spans="1:2">
      <c r="A646" s="168" t="s">
        <v>2100</v>
      </c>
      <c r="B646" s="25">
        <v>42228000</v>
      </c>
    </row>
    <row r="647" spans="1:2">
      <c r="A647" s="168" t="s">
        <v>2101</v>
      </c>
      <c r="B647" s="25">
        <v>15835500</v>
      </c>
    </row>
    <row r="648" spans="1:2">
      <c r="A648" s="168" t="s">
        <v>2102</v>
      </c>
      <c r="B648" s="25">
        <v>15835500</v>
      </c>
    </row>
    <row r="649" spans="1:2">
      <c r="A649" s="168" t="s">
        <v>2103</v>
      </c>
      <c r="B649" s="25">
        <v>47506500</v>
      </c>
    </row>
    <row r="650" spans="1:2">
      <c r="A650" s="168" t="s">
        <v>2104</v>
      </c>
      <c r="B650" s="25">
        <v>26392500</v>
      </c>
    </row>
    <row r="651" spans="1:2">
      <c r="A651" s="168" t="s">
        <v>2105</v>
      </c>
      <c r="B651" s="25">
        <v>52785000</v>
      </c>
    </row>
    <row r="652" spans="1:2">
      <c r="A652" s="168" t="s">
        <v>2106</v>
      </c>
      <c r="B652" s="25">
        <v>21114000</v>
      </c>
    </row>
    <row r="653" spans="1:2">
      <c r="A653" s="168" t="s">
        <v>2107</v>
      </c>
      <c r="B653" s="25">
        <v>10557000</v>
      </c>
    </row>
    <row r="654" spans="1:2">
      <c r="A654" s="168" t="s">
        <v>2108</v>
      </c>
      <c r="B654" s="25">
        <v>52785000</v>
      </c>
    </row>
    <row r="655" spans="1:2">
      <c r="A655" s="168" t="s">
        <v>2109</v>
      </c>
      <c r="B655" s="25">
        <v>26392500</v>
      </c>
    </row>
    <row r="656" spans="1:2">
      <c r="A656" s="168" t="s">
        <v>2110</v>
      </c>
      <c r="B656" s="25">
        <v>26392500</v>
      </c>
    </row>
    <row r="657" spans="1:2">
      <c r="A657" s="168" t="s">
        <v>2111</v>
      </c>
      <c r="B657" s="25">
        <v>21114000</v>
      </c>
    </row>
    <row r="658" spans="1:2">
      <c r="A658" s="168" t="s">
        <v>2112</v>
      </c>
      <c r="B658" s="25">
        <v>52785000</v>
      </c>
    </row>
    <row r="659" spans="1:2">
      <c r="A659" s="172" t="s">
        <v>400</v>
      </c>
      <c r="B659" s="9">
        <v>54033360</v>
      </c>
    </row>
    <row r="660" spans="1:2">
      <c r="A660" s="168" t="s">
        <v>2113</v>
      </c>
      <c r="B660" s="25">
        <v>54033360</v>
      </c>
    </row>
    <row r="661" spans="1:2">
      <c r="A661" s="172" t="s">
        <v>144</v>
      </c>
      <c r="B661" s="9">
        <v>66673963</v>
      </c>
    </row>
    <row r="662" spans="1:2">
      <c r="A662" s="168" t="s">
        <v>2114</v>
      </c>
      <c r="B662" s="25">
        <v>66673963</v>
      </c>
    </row>
    <row r="663" spans="1:2">
      <c r="A663" s="172" t="s">
        <v>644</v>
      </c>
      <c r="B663" s="9">
        <v>1812999</v>
      </c>
    </row>
    <row r="664" spans="1:2">
      <c r="A664" s="168" t="s">
        <v>2115</v>
      </c>
      <c r="B664" s="25">
        <v>1812999</v>
      </c>
    </row>
    <row r="665" spans="1:2">
      <c r="A665" s="172" t="s">
        <v>401</v>
      </c>
      <c r="B665" s="9">
        <v>40029906</v>
      </c>
    </row>
    <row r="666" spans="1:2">
      <c r="A666" s="168" t="s">
        <v>2116</v>
      </c>
      <c r="B666" s="25">
        <v>3611998</v>
      </c>
    </row>
    <row r="667" spans="1:2">
      <c r="A667" s="168" t="s">
        <v>2117</v>
      </c>
      <c r="B667" s="25">
        <v>3606002</v>
      </c>
    </row>
    <row r="668" spans="1:2">
      <c r="A668" s="168" t="s">
        <v>2118</v>
      </c>
      <c r="B668" s="25">
        <v>23423244</v>
      </c>
    </row>
    <row r="669" spans="1:2">
      <c r="A669" s="168" t="s">
        <v>2119</v>
      </c>
      <c r="B669" s="25">
        <v>5762664</v>
      </c>
    </row>
    <row r="670" spans="1:2">
      <c r="A670" s="168" t="s">
        <v>2120</v>
      </c>
      <c r="B670" s="25">
        <v>3625998</v>
      </c>
    </row>
    <row r="671" spans="1:2">
      <c r="A671" s="172" t="s">
        <v>289</v>
      </c>
      <c r="B671" s="9">
        <v>36375980</v>
      </c>
    </row>
    <row r="672" spans="1:2">
      <c r="A672" s="168" t="s">
        <v>2121</v>
      </c>
      <c r="B672" s="25">
        <v>36375980</v>
      </c>
    </row>
    <row r="673" spans="1:2">
      <c r="A673" s="172" t="s">
        <v>43</v>
      </c>
      <c r="B673" s="9">
        <v>32758440</v>
      </c>
    </row>
    <row r="674" spans="1:2">
      <c r="A674" s="168" t="s">
        <v>2122</v>
      </c>
      <c r="B674" s="25">
        <v>18210000</v>
      </c>
    </row>
    <row r="675" spans="1:2">
      <c r="A675" s="168" t="s">
        <v>2123</v>
      </c>
      <c r="B675" s="25">
        <v>14548440</v>
      </c>
    </row>
    <row r="676" spans="1:2">
      <c r="A676" s="172" t="s">
        <v>290</v>
      </c>
      <c r="B676" s="9">
        <v>85053850</v>
      </c>
    </row>
    <row r="677" spans="1:2">
      <c r="A677" s="168" t="s">
        <v>2124</v>
      </c>
      <c r="B677" s="25">
        <v>85053850</v>
      </c>
    </row>
    <row r="678" spans="1:2">
      <c r="A678" s="172" t="s">
        <v>188</v>
      </c>
      <c r="B678" s="9">
        <v>8222150.4000000004</v>
      </c>
    </row>
    <row r="679" spans="1:2">
      <c r="A679" s="168" t="s">
        <v>2125</v>
      </c>
      <c r="B679" s="25">
        <v>8222150.4000000004</v>
      </c>
    </row>
    <row r="680" spans="1:2">
      <c r="A680" s="172" t="s">
        <v>44</v>
      </c>
      <c r="B680" s="9">
        <v>117834505</v>
      </c>
    </row>
    <row r="681" spans="1:2">
      <c r="A681" s="168" t="s">
        <v>2126</v>
      </c>
      <c r="B681" s="25">
        <v>27045105</v>
      </c>
    </row>
    <row r="682" spans="1:2">
      <c r="A682" s="168" t="s">
        <v>2127</v>
      </c>
      <c r="B682" s="25">
        <v>90789400</v>
      </c>
    </row>
    <row r="683" spans="1:2">
      <c r="A683" s="172" t="s">
        <v>2128</v>
      </c>
      <c r="B683" s="9">
        <v>18085500</v>
      </c>
    </row>
    <row r="684" spans="1:2">
      <c r="A684" s="168" t="s">
        <v>2129</v>
      </c>
      <c r="B684" s="25">
        <v>18085500</v>
      </c>
    </row>
    <row r="685" spans="1:2">
      <c r="A685" s="172" t="s">
        <v>402</v>
      </c>
      <c r="B685" s="9">
        <v>721935400</v>
      </c>
    </row>
    <row r="686" spans="1:2">
      <c r="A686" s="168" t="s">
        <v>2130</v>
      </c>
      <c r="B686" s="25">
        <v>181178800</v>
      </c>
    </row>
    <row r="687" spans="1:2">
      <c r="A687" s="168" t="s">
        <v>2131</v>
      </c>
      <c r="B687" s="25">
        <v>179878800</v>
      </c>
    </row>
    <row r="688" spans="1:2">
      <c r="A688" s="168" t="s">
        <v>2132</v>
      </c>
      <c r="B688" s="25">
        <v>180377700</v>
      </c>
    </row>
    <row r="689" spans="1:2">
      <c r="A689" s="168" t="s">
        <v>2133</v>
      </c>
      <c r="B689" s="25">
        <v>180500100</v>
      </c>
    </row>
    <row r="690" spans="1:2">
      <c r="A690" s="172" t="s">
        <v>645</v>
      </c>
      <c r="B690" s="9">
        <v>451784300</v>
      </c>
    </row>
    <row r="691" spans="1:2">
      <c r="A691" s="168" t="s">
        <v>2134</v>
      </c>
      <c r="B691" s="25">
        <v>45049975</v>
      </c>
    </row>
    <row r="692" spans="1:2">
      <c r="A692" s="168" t="s">
        <v>2135</v>
      </c>
      <c r="B692" s="25">
        <v>44944700</v>
      </c>
    </row>
    <row r="693" spans="1:2">
      <c r="A693" s="168" t="s">
        <v>2136</v>
      </c>
      <c r="B693" s="25">
        <v>44944700</v>
      </c>
    </row>
    <row r="694" spans="1:2">
      <c r="A694" s="168" t="s">
        <v>2137</v>
      </c>
      <c r="B694" s="25">
        <v>90150050</v>
      </c>
    </row>
    <row r="695" spans="1:2">
      <c r="A695" s="168" t="s">
        <v>2138</v>
      </c>
      <c r="B695" s="25">
        <v>90599950</v>
      </c>
    </row>
    <row r="696" spans="1:2">
      <c r="A696" s="168" t="s">
        <v>2139</v>
      </c>
      <c r="B696" s="25">
        <v>90649950</v>
      </c>
    </row>
    <row r="697" spans="1:2">
      <c r="A697" s="168" t="s">
        <v>2140</v>
      </c>
      <c r="B697" s="25">
        <v>45444975</v>
      </c>
    </row>
    <row r="698" spans="1:2">
      <c r="A698" s="172" t="s">
        <v>45</v>
      </c>
      <c r="B698" s="9">
        <v>50685000</v>
      </c>
    </row>
    <row r="699" spans="1:2">
      <c r="A699" s="168" t="s">
        <v>18</v>
      </c>
      <c r="B699" s="25">
        <v>50685000</v>
      </c>
    </row>
    <row r="700" spans="1:2">
      <c r="A700" s="172" t="s">
        <v>46</v>
      </c>
      <c r="B700" s="9">
        <v>32716350</v>
      </c>
    </row>
    <row r="701" spans="1:2">
      <c r="A701" s="168" t="s">
        <v>2141</v>
      </c>
      <c r="B701" s="25">
        <v>32716350</v>
      </c>
    </row>
    <row r="702" spans="1:2">
      <c r="A702" s="168" t="s">
        <v>403</v>
      </c>
      <c r="B702" s="25" t="s">
        <v>181</v>
      </c>
    </row>
    <row r="703" spans="1:2">
      <c r="A703" s="172" t="s">
        <v>47</v>
      </c>
      <c r="B703" s="9">
        <v>4978263131.5900002</v>
      </c>
    </row>
    <row r="704" spans="1:2">
      <c r="A704" s="168" t="s">
        <v>2142</v>
      </c>
      <c r="B704" s="25">
        <v>277475352</v>
      </c>
    </row>
    <row r="705" spans="1:2">
      <c r="A705" s="168" t="s">
        <v>2143</v>
      </c>
      <c r="B705" s="25">
        <v>188894895</v>
      </c>
    </row>
    <row r="706" spans="1:2">
      <c r="A706" s="168" t="s">
        <v>2144</v>
      </c>
      <c r="B706" s="25">
        <v>88346951</v>
      </c>
    </row>
    <row r="707" spans="1:2">
      <c r="A707" s="168" t="s">
        <v>2145</v>
      </c>
      <c r="B707" s="25">
        <v>246296956</v>
      </c>
    </row>
    <row r="708" spans="1:2">
      <c r="A708" s="168" t="s">
        <v>2146</v>
      </c>
      <c r="B708" s="25">
        <v>30292093.699999999</v>
      </c>
    </row>
    <row r="709" spans="1:2">
      <c r="A709" s="168" t="s">
        <v>2147</v>
      </c>
      <c r="B709" s="25">
        <v>278388763.41000003</v>
      </c>
    </row>
    <row r="710" spans="1:2">
      <c r="A710" s="168" t="s">
        <v>2148</v>
      </c>
      <c r="B710" s="25">
        <v>278684455.56999999</v>
      </c>
    </row>
    <row r="711" spans="1:2">
      <c r="A711" s="168" t="s">
        <v>2149</v>
      </c>
      <c r="B711" s="25">
        <v>277588077</v>
      </c>
    </row>
    <row r="712" spans="1:2">
      <c r="A712" s="168" t="s">
        <v>2150</v>
      </c>
      <c r="B712" s="25">
        <v>278377247.51999998</v>
      </c>
    </row>
    <row r="713" spans="1:2">
      <c r="A713" s="168" t="s">
        <v>2151</v>
      </c>
      <c r="B713" s="25">
        <v>277890316.42000002</v>
      </c>
    </row>
    <row r="714" spans="1:2">
      <c r="A714" s="168" t="s">
        <v>2152</v>
      </c>
      <c r="B714" s="25">
        <v>283232830.01999998</v>
      </c>
    </row>
    <row r="715" spans="1:2">
      <c r="A715" s="168" t="s">
        <v>2153</v>
      </c>
      <c r="B715" s="25">
        <v>289873851.24000001</v>
      </c>
    </row>
    <row r="716" spans="1:2">
      <c r="A716" s="168" t="s">
        <v>2154</v>
      </c>
      <c r="B716" s="25">
        <v>278876918.02999997</v>
      </c>
    </row>
    <row r="717" spans="1:2">
      <c r="A717" s="168" t="s">
        <v>2155</v>
      </c>
      <c r="B717" s="25">
        <v>277736942.81</v>
      </c>
    </row>
    <row r="718" spans="1:2">
      <c r="A718" s="168" t="s">
        <v>2156</v>
      </c>
      <c r="B718" s="25">
        <v>279208703.83999997</v>
      </c>
    </row>
    <row r="719" spans="1:2">
      <c r="A719" s="168" t="s">
        <v>2157</v>
      </c>
      <c r="B719" s="25">
        <v>225527265</v>
      </c>
    </row>
    <row r="720" spans="1:2">
      <c r="A720" s="168" t="s">
        <v>2158</v>
      </c>
      <c r="B720" s="25">
        <v>54360007.18</v>
      </c>
    </row>
    <row r="721" spans="1:2">
      <c r="A721" s="168" t="s">
        <v>2159</v>
      </c>
      <c r="B721" s="25">
        <v>169744072</v>
      </c>
    </row>
    <row r="722" spans="1:2">
      <c r="A722" s="168" t="s">
        <v>2160</v>
      </c>
      <c r="B722" s="25">
        <v>110206833.91</v>
      </c>
    </row>
    <row r="723" spans="1:2">
      <c r="A723" s="168" t="s">
        <v>2161</v>
      </c>
      <c r="B723" s="25">
        <v>277901470</v>
      </c>
    </row>
    <row r="724" spans="1:2">
      <c r="A724" s="168" t="s">
        <v>2162</v>
      </c>
      <c r="B724" s="25">
        <v>509359129.94</v>
      </c>
    </row>
    <row r="725" spans="1:2">
      <c r="A725" s="172" t="s">
        <v>404</v>
      </c>
      <c r="B725" s="9">
        <v>5300000</v>
      </c>
    </row>
    <row r="726" spans="1:2">
      <c r="A726" s="168" t="s">
        <v>2163</v>
      </c>
      <c r="B726" s="25">
        <v>5300000</v>
      </c>
    </row>
    <row r="727" spans="1:2">
      <c r="A727" s="260" t="s">
        <v>14</v>
      </c>
      <c r="B727" s="261">
        <v>72805768180.619995</v>
      </c>
    </row>
  </sheetData>
  <autoFilter ref="A6:C727"/>
  <pageMargins left="0.70866141732283472" right="0.19" top="0.35433070866141736" bottom="0.35433070866141736" header="0.23622047244094491" footer="0.23622047244094491"/>
  <pageSetup paperSize="9" scale="106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155"/>
  <sheetViews>
    <sheetView topLeftCell="A124" workbookViewId="0">
      <selection activeCell="F152" sqref="F152"/>
    </sheetView>
  </sheetViews>
  <sheetFormatPr defaultRowHeight="15"/>
  <cols>
    <col min="1" max="1" width="63.140625" style="54" customWidth="1"/>
    <col min="2" max="2" width="16.5703125" style="65" customWidth="1"/>
    <col min="3" max="16384" width="9.140625" style="13"/>
  </cols>
  <sheetData>
    <row r="1" spans="1:2">
      <c r="B1" s="84" t="s">
        <v>57</v>
      </c>
    </row>
    <row r="3" spans="1:2" ht="15.75">
      <c r="A3" s="1" t="s">
        <v>13</v>
      </c>
      <c r="B3" s="75"/>
    </row>
    <row r="4" spans="1:2" ht="15.75">
      <c r="A4" s="2" t="s">
        <v>621</v>
      </c>
      <c r="B4" s="75"/>
    </row>
    <row r="5" spans="1:2">
      <c r="A5" s="55"/>
      <c r="B5" s="75"/>
    </row>
    <row r="6" spans="1:2" s="11" customFormat="1" ht="15.75">
      <c r="A6" s="245" t="s">
        <v>1</v>
      </c>
      <c r="B6" s="246" t="s">
        <v>2</v>
      </c>
    </row>
    <row r="7" spans="1:2" s="11" customFormat="1" ht="12">
      <c r="A7" s="4" t="s">
        <v>2164</v>
      </c>
      <c r="B7" s="116">
        <v>4050000</v>
      </c>
    </row>
    <row r="8" spans="1:2">
      <c r="A8" s="6" t="s">
        <v>2165</v>
      </c>
      <c r="B8" s="10">
        <v>4050000</v>
      </c>
    </row>
    <row r="9" spans="1:2" s="11" customFormat="1" ht="12">
      <c r="A9" s="4" t="s">
        <v>2166</v>
      </c>
      <c r="B9" s="116">
        <v>54000000</v>
      </c>
    </row>
    <row r="10" spans="1:2">
      <c r="A10" s="6" t="s">
        <v>2167</v>
      </c>
      <c r="B10" s="10">
        <v>54000000</v>
      </c>
    </row>
    <row r="11" spans="1:2" s="11" customFormat="1" ht="16.5" customHeight="1">
      <c r="A11" s="4" t="s">
        <v>2168</v>
      </c>
      <c r="B11" s="116">
        <v>12600000</v>
      </c>
    </row>
    <row r="12" spans="1:2">
      <c r="A12" s="6" t="s">
        <v>2169</v>
      </c>
      <c r="B12" s="10">
        <v>12600000</v>
      </c>
    </row>
    <row r="13" spans="1:2" s="11" customFormat="1" ht="12">
      <c r="A13" s="4" t="s">
        <v>650</v>
      </c>
      <c r="B13" s="116">
        <v>376090.56</v>
      </c>
    </row>
    <row r="14" spans="1:2">
      <c r="A14" s="6" t="s">
        <v>18</v>
      </c>
      <c r="B14" s="10">
        <v>376090.56</v>
      </c>
    </row>
    <row r="15" spans="1:2" s="11" customFormat="1" ht="24">
      <c r="A15" s="4" t="s">
        <v>2170</v>
      </c>
      <c r="B15" s="116">
        <v>16635924.77</v>
      </c>
    </row>
    <row r="16" spans="1:2" ht="24">
      <c r="A16" s="6" t="s">
        <v>2171</v>
      </c>
      <c r="B16" s="10">
        <v>16635924.77</v>
      </c>
    </row>
    <row r="17" spans="1:2">
      <c r="A17" s="4" t="s">
        <v>236</v>
      </c>
      <c r="B17" s="116">
        <v>152945538.18000001</v>
      </c>
    </row>
    <row r="18" spans="1:2" s="11" customFormat="1" ht="12">
      <c r="A18" s="4" t="s">
        <v>2172</v>
      </c>
      <c r="B18" s="116">
        <v>116403.65</v>
      </c>
    </row>
    <row r="19" spans="1:2">
      <c r="A19" s="4" t="s">
        <v>237</v>
      </c>
      <c r="B19" s="116">
        <v>152829134.53</v>
      </c>
    </row>
    <row r="20" spans="1:2">
      <c r="A20" s="4" t="s">
        <v>5</v>
      </c>
      <c r="B20" s="116">
        <v>4014438.29</v>
      </c>
    </row>
    <row r="21" spans="1:2" s="11" customFormat="1" ht="12">
      <c r="A21" s="6" t="s">
        <v>238</v>
      </c>
      <c r="B21" s="10">
        <v>4014438.29</v>
      </c>
    </row>
    <row r="22" spans="1:2">
      <c r="A22" s="4" t="s">
        <v>374</v>
      </c>
      <c r="B22" s="116">
        <v>2300000</v>
      </c>
    </row>
    <row r="23" spans="1:2" s="11" customFormat="1" ht="12">
      <c r="A23" s="6" t="s">
        <v>2173</v>
      </c>
      <c r="B23" s="10">
        <v>2300000</v>
      </c>
    </row>
    <row r="24" spans="1:2">
      <c r="A24" s="4" t="s">
        <v>145</v>
      </c>
      <c r="B24" s="116">
        <v>5561581.71</v>
      </c>
    </row>
    <row r="25" spans="1:2">
      <c r="A25" s="6" t="s">
        <v>146</v>
      </c>
      <c r="B25" s="10">
        <v>4350000</v>
      </c>
    </row>
    <row r="26" spans="1:2" s="11" customFormat="1" ht="12">
      <c r="A26" s="6" t="s">
        <v>190</v>
      </c>
      <c r="B26" s="10">
        <v>442680</v>
      </c>
    </row>
    <row r="27" spans="1:2">
      <c r="A27" s="6" t="s">
        <v>2174</v>
      </c>
      <c r="B27" s="10">
        <v>438953.71</v>
      </c>
    </row>
    <row r="28" spans="1:2" s="11" customFormat="1" ht="12">
      <c r="A28" s="6" t="s">
        <v>147</v>
      </c>
      <c r="B28" s="10">
        <v>329948</v>
      </c>
    </row>
    <row r="29" spans="1:2">
      <c r="A29" s="4" t="s">
        <v>257</v>
      </c>
      <c r="B29" s="116">
        <v>2100000</v>
      </c>
    </row>
    <row r="30" spans="1:2" s="11" customFormat="1" ht="12">
      <c r="A30" s="6" t="s">
        <v>2175</v>
      </c>
      <c r="B30" s="10">
        <v>2100000</v>
      </c>
    </row>
    <row r="31" spans="1:2">
      <c r="A31" s="4" t="s">
        <v>114</v>
      </c>
      <c r="B31" s="116">
        <v>20527379.77</v>
      </c>
    </row>
    <row r="32" spans="1:2" s="11" customFormat="1" ht="12">
      <c r="A32" s="6" t="s">
        <v>2176</v>
      </c>
      <c r="B32" s="10">
        <v>12962348.689999999</v>
      </c>
    </row>
    <row r="33" spans="1:2">
      <c r="A33" s="6" t="s">
        <v>2177</v>
      </c>
      <c r="B33" s="10">
        <v>7565031.0800000001</v>
      </c>
    </row>
    <row r="34" spans="1:2" s="11" customFormat="1" ht="12">
      <c r="A34" s="4" t="s">
        <v>15</v>
      </c>
      <c r="B34" s="116">
        <v>2700000</v>
      </c>
    </row>
    <row r="35" spans="1:2">
      <c r="A35" s="6" t="s">
        <v>258</v>
      </c>
      <c r="B35" s="10">
        <v>2700000</v>
      </c>
    </row>
    <row r="36" spans="1:2">
      <c r="A36" s="4" t="s">
        <v>239</v>
      </c>
      <c r="B36" s="116">
        <v>529200</v>
      </c>
    </row>
    <row r="37" spans="1:2" s="11" customFormat="1" ht="12">
      <c r="A37" s="6" t="s">
        <v>2178</v>
      </c>
      <c r="B37" s="10">
        <v>529200</v>
      </c>
    </row>
    <row r="38" spans="1:2">
      <c r="A38" s="4" t="s">
        <v>49</v>
      </c>
      <c r="B38" s="116">
        <v>671098</v>
      </c>
    </row>
    <row r="39" spans="1:2" s="11" customFormat="1" ht="12">
      <c r="A39" s="6" t="s">
        <v>2179</v>
      </c>
      <c r="B39" s="10">
        <v>671098</v>
      </c>
    </row>
    <row r="40" spans="1:2">
      <c r="A40" s="4" t="s">
        <v>191</v>
      </c>
      <c r="B40" s="116">
        <v>290400</v>
      </c>
    </row>
    <row r="41" spans="1:2" s="11" customFormat="1" ht="12">
      <c r="A41" s="6" t="s">
        <v>2180</v>
      </c>
      <c r="B41" s="10">
        <v>290400</v>
      </c>
    </row>
    <row r="42" spans="1:2">
      <c r="A42" s="4" t="s">
        <v>165</v>
      </c>
      <c r="B42" s="116">
        <v>6222748.5</v>
      </c>
    </row>
    <row r="43" spans="1:2">
      <c r="A43" s="6" t="s">
        <v>240</v>
      </c>
      <c r="B43" s="10" t="s">
        <v>181</v>
      </c>
    </row>
    <row r="44" spans="1:2">
      <c r="A44" s="6" t="s">
        <v>2181</v>
      </c>
      <c r="B44" s="10">
        <v>6222748.5</v>
      </c>
    </row>
    <row r="45" spans="1:2">
      <c r="A45" s="4" t="s">
        <v>115</v>
      </c>
      <c r="B45" s="116">
        <v>7410370</v>
      </c>
    </row>
    <row r="46" spans="1:2">
      <c r="A46" s="6" t="s">
        <v>2182</v>
      </c>
      <c r="B46" s="10">
        <v>2299770</v>
      </c>
    </row>
    <row r="47" spans="1:2">
      <c r="A47" s="6" t="s">
        <v>2183</v>
      </c>
      <c r="B47" s="10">
        <v>2299770</v>
      </c>
    </row>
    <row r="48" spans="1:2">
      <c r="A48" s="6" t="s">
        <v>2184</v>
      </c>
      <c r="B48" s="10">
        <v>2299770</v>
      </c>
    </row>
    <row r="49" spans="1:2" s="11" customFormat="1" ht="12">
      <c r="A49" s="6" t="s">
        <v>2185</v>
      </c>
      <c r="B49" s="10">
        <v>511060</v>
      </c>
    </row>
    <row r="50" spans="1:2">
      <c r="A50" s="4" t="s">
        <v>2186</v>
      </c>
      <c r="B50" s="116">
        <v>32388382.640000001</v>
      </c>
    </row>
    <row r="51" spans="1:2">
      <c r="A51" s="6" t="s">
        <v>2187</v>
      </c>
      <c r="B51" s="10">
        <v>32388382.640000001</v>
      </c>
    </row>
    <row r="52" spans="1:2" s="11" customFormat="1" ht="12">
      <c r="A52" s="4" t="s">
        <v>166</v>
      </c>
      <c r="B52" s="116">
        <v>750000</v>
      </c>
    </row>
    <row r="53" spans="1:2">
      <c r="A53" s="6" t="s">
        <v>167</v>
      </c>
      <c r="B53" s="10">
        <v>750000</v>
      </c>
    </row>
    <row r="54" spans="1:2" s="11" customFormat="1" ht="12">
      <c r="A54" s="4" t="s">
        <v>16</v>
      </c>
      <c r="B54" s="116">
        <v>285282</v>
      </c>
    </row>
    <row r="55" spans="1:2">
      <c r="A55" s="6" t="s">
        <v>11</v>
      </c>
      <c r="B55" s="10">
        <v>285282</v>
      </c>
    </row>
    <row r="56" spans="1:2" s="11" customFormat="1" ht="12">
      <c r="A56" s="4" t="s">
        <v>259</v>
      </c>
      <c r="B56" s="116">
        <v>1999999.5</v>
      </c>
    </row>
    <row r="57" spans="1:2">
      <c r="A57" s="6" t="s">
        <v>2188</v>
      </c>
      <c r="B57" s="10">
        <v>699999.25</v>
      </c>
    </row>
    <row r="58" spans="1:2">
      <c r="A58" s="6" t="s">
        <v>2189</v>
      </c>
      <c r="B58" s="10">
        <v>1300000.25</v>
      </c>
    </row>
    <row r="59" spans="1:2">
      <c r="A59" s="4" t="s">
        <v>405</v>
      </c>
      <c r="B59" s="116">
        <v>4050000</v>
      </c>
    </row>
    <row r="60" spans="1:2" s="11" customFormat="1" ht="12">
      <c r="A60" s="6" t="s">
        <v>2190</v>
      </c>
      <c r="B60" s="10">
        <v>4050000</v>
      </c>
    </row>
    <row r="61" spans="1:2">
      <c r="A61" s="4" t="s">
        <v>65</v>
      </c>
      <c r="B61" s="116">
        <v>4605750</v>
      </c>
    </row>
    <row r="62" spans="1:2">
      <c r="A62" s="6" t="s">
        <v>2191</v>
      </c>
      <c r="B62" s="10">
        <v>4605750</v>
      </c>
    </row>
    <row r="63" spans="1:2" s="11" customFormat="1" ht="24">
      <c r="A63" s="4" t="s">
        <v>2192</v>
      </c>
      <c r="B63" s="116">
        <v>1500000</v>
      </c>
    </row>
    <row r="64" spans="1:2">
      <c r="A64" s="6" t="s">
        <v>2193</v>
      </c>
      <c r="B64" s="10">
        <v>1500000</v>
      </c>
    </row>
    <row r="65" spans="1:2" s="11" customFormat="1" ht="12">
      <c r="A65" s="4" t="s">
        <v>192</v>
      </c>
      <c r="B65" s="116">
        <v>251493.68</v>
      </c>
    </row>
    <row r="66" spans="1:2" s="11" customFormat="1" ht="12">
      <c r="A66" s="4" t="s">
        <v>150</v>
      </c>
      <c r="B66" s="116">
        <v>251493.68</v>
      </c>
    </row>
    <row r="67" spans="1:2">
      <c r="A67" s="4" t="s">
        <v>651</v>
      </c>
      <c r="B67" s="116">
        <v>3582801914.54</v>
      </c>
    </row>
    <row r="68" spans="1:2" s="11" customFormat="1" ht="12">
      <c r="A68" s="6" t="s">
        <v>652</v>
      </c>
      <c r="B68" s="10">
        <v>3582801914.54</v>
      </c>
    </row>
    <row r="69" spans="1:2">
      <c r="A69" s="4" t="s">
        <v>260</v>
      </c>
      <c r="B69" s="116" t="s">
        <v>181</v>
      </c>
    </row>
    <row r="70" spans="1:2" s="11" customFormat="1" ht="12">
      <c r="A70" s="6" t="s">
        <v>261</v>
      </c>
      <c r="B70" s="10" t="s">
        <v>181</v>
      </c>
    </row>
    <row r="71" spans="1:2">
      <c r="A71" s="4" t="s">
        <v>2194</v>
      </c>
      <c r="B71" s="116">
        <v>3240000</v>
      </c>
    </row>
    <row r="72" spans="1:2" s="11" customFormat="1" ht="12">
      <c r="A72" s="6" t="s">
        <v>2195</v>
      </c>
      <c r="B72" s="10">
        <v>3240000</v>
      </c>
    </row>
    <row r="73" spans="1:2">
      <c r="A73" s="4" t="s">
        <v>653</v>
      </c>
      <c r="B73" s="116">
        <v>3000000</v>
      </c>
    </row>
    <row r="74" spans="1:2" s="11" customFormat="1" ht="12">
      <c r="A74" s="6" t="s">
        <v>654</v>
      </c>
      <c r="B74" s="10">
        <v>3000000</v>
      </c>
    </row>
    <row r="75" spans="1:2">
      <c r="A75" s="4" t="s">
        <v>149</v>
      </c>
      <c r="B75" s="116">
        <v>1457100</v>
      </c>
    </row>
    <row r="76" spans="1:2" s="11" customFormat="1" ht="12">
      <c r="A76" s="6" t="s">
        <v>2196</v>
      </c>
      <c r="B76" s="10">
        <v>1457100</v>
      </c>
    </row>
    <row r="77" spans="1:2">
      <c r="A77" s="4" t="s">
        <v>262</v>
      </c>
      <c r="B77" s="116">
        <v>2527901.25</v>
      </c>
    </row>
    <row r="78" spans="1:2" ht="24">
      <c r="A78" s="6" t="s">
        <v>2197</v>
      </c>
      <c r="B78" s="10">
        <v>2527901.25</v>
      </c>
    </row>
    <row r="79" spans="1:2" s="11" customFormat="1" ht="12">
      <c r="A79" s="4" t="s">
        <v>168</v>
      </c>
      <c r="B79" s="116">
        <v>3000000</v>
      </c>
    </row>
    <row r="80" spans="1:2">
      <c r="A80" s="6" t="s">
        <v>2198</v>
      </c>
      <c r="B80" s="10">
        <v>3000000</v>
      </c>
    </row>
    <row r="81" spans="1:2" s="11" customFormat="1" ht="12">
      <c r="A81" s="4" t="s">
        <v>2199</v>
      </c>
      <c r="B81" s="116">
        <v>12000000</v>
      </c>
    </row>
    <row r="82" spans="1:2">
      <c r="A82" s="6" t="s">
        <v>2200</v>
      </c>
      <c r="B82" s="10">
        <v>12000000</v>
      </c>
    </row>
    <row r="83" spans="1:2" s="11" customFormat="1" ht="12">
      <c r="A83" s="4" t="s">
        <v>169</v>
      </c>
      <c r="B83" s="116">
        <v>7442050</v>
      </c>
    </row>
    <row r="84" spans="1:2">
      <c r="A84" s="6" t="s">
        <v>2201</v>
      </c>
      <c r="B84" s="10">
        <v>292050</v>
      </c>
    </row>
    <row r="85" spans="1:2" ht="24">
      <c r="A85" s="6" t="s">
        <v>2202</v>
      </c>
      <c r="B85" s="10">
        <v>7150000</v>
      </c>
    </row>
    <row r="86" spans="1:2" s="11" customFormat="1" ht="12">
      <c r="A86" s="4" t="s">
        <v>2203</v>
      </c>
      <c r="B86" s="116">
        <v>125000</v>
      </c>
    </row>
    <row r="87" spans="1:2">
      <c r="A87" s="6" t="s">
        <v>2204</v>
      </c>
      <c r="B87" s="10">
        <v>125000</v>
      </c>
    </row>
    <row r="88" spans="1:2" s="11" customFormat="1" ht="12">
      <c r="A88" s="4" t="s">
        <v>252</v>
      </c>
      <c r="B88" s="116">
        <v>48300000</v>
      </c>
    </row>
    <row r="89" spans="1:2">
      <c r="A89" s="6" t="s">
        <v>2205</v>
      </c>
      <c r="B89" s="10">
        <v>48300000</v>
      </c>
    </row>
    <row r="90" spans="1:2" s="11" customFormat="1" ht="12">
      <c r="A90" s="4" t="s">
        <v>2206</v>
      </c>
      <c r="B90" s="116">
        <v>2425925</v>
      </c>
    </row>
    <row r="91" spans="1:2">
      <c r="A91" s="6" t="s">
        <v>2207</v>
      </c>
      <c r="B91" s="10">
        <v>2425925</v>
      </c>
    </row>
    <row r="92" spans="1:2">
      <c r="A92" s="4" t="s">
        <v>263</v>
      </c>
      <c r="B92" s="116">
        <v>3600000</v>
      </c>
    </row>
    <row r="93" spans="1:2" s="11" customFormat="1" ht="12">
      <c r="A93" s="6" t="s">
        <v>2208</v>
      </c>
      <c r="B93" s="10">
        <v>3600000</v>
      </c>
    </row>
    <row r="94" spans="1:2">
      <c r="A94" s="4" t="s">
        <v>655</v>
      </c>
      <c r="B94" s="116">
        <v>4000000</v>
      </c>
    </row>
    <row r="95" spans="1:2" ht="17.25" customHeight="1">
      <c r="A95" s="57" t="s">
        <v>2209</v>
      </c>
      <c r="B95" s="52">
        <v>4000000</v>
      </c>
    </row>
    <row r="96" spans="1:2" s="11" customFormat="1">
      <c r="A96" s="56" t="s">
        <v>2210</v>
      </c>
      <c r="B96" s="53">
        <v>21798000</v>
      </c>
    </row>
    <row r="97" spans="1:2">
      <c r="A97" s="57" t="s">
        <v>2211</v>
      </c>
      <c r="B97" s="52">
        <v>21798000</v>
      </c>
    </row>
    <row r="98" spans="1:2">
      <c r="A98" s="56" t="s">
        <v>2212</v>
      </c>
      <c r="B98" s="53">
        <v>5399988</v>
      </c>
    </row>
    <row r="99" spans="1:2" ht="19.5" customHeight="1">
      <c r="A99" s="57" t="s">
        <v>2213</v>
      </c>
      <c r="B99" s="52">
        <v>5399988</v>
      </c>
    </row>
    <row r="100" spans="1:2">
      <c r="A100" s="56" t="s">
        <v>241</v>
      </c>
      <c r="B100" s="53">
        <v>491560.03</v>
      </c>
    </row>
    <row r="101" spans="1:2" ht="30">
      <c r="A101" s="57" t="s">
        <v>2214</v>
      </c>
      <c r="B101" s="52">
        <v>491560.03</v>
      </c>
    </row>
    <row r="102" spans="1:2" ht="21" customHeight="1">
      <c r="A102" s="56" t="s">
        <v>222</v>
      </c>
      <c r="B102" s="53">
        <v>180000</v>
      </c>
    </row>
    <row r="103" spans="1:2">
      <c r="A103" s="57" t="s">
        <v>223</v>
      </c>
      <c r="B103" s="52">
        <v>180000</v>
      </c>
    </row>
    <row r="104" spans="1:2">
      <c r="A104" s="56" t="s">
        <v>2215</v>
      </c>
      <c r="B104" s="53">
        <v>10000000</v>
      </c>
    </row>
    <row r="105" spans="1:2" ht="16.5" customHeight="1">
      <c r="A105" s="57" t="s">
        <v>2216</v>
      </c>
      <c r="B105" s="52">
        <v>10000000</v>
      </c>
    </row>
    <row r="106" spans="1:2">
      <c r="A106" s="56" t="s">
        <v>7</v>
      </c>
      <c r="B106" s="53">
        <v>624698.75</v>
      </c>
    </row>
    <row r="107" spans="1:2">
      <c r="A107" s="57" t="s">
        <v>8</v>
      </c>
      <c r="B107" s="52">
        <v>624698.75</v>
      </c>
    </row>
    <row r="108" spans="1:2" ht="30">
      <c r="A108" s="56" t="s">
        <v>656</v>
      </c>
      <c r="B108" s="53">
        <v>18577000</v>
      </c>
    </row>
    <row r="109" spans="1:2">
      <c r="A109" s="57" t="s">
        <v>2217</v>
      </c>
      <c r="B109" s="52">
        <v>18577000</v>
      </c>
    </row>
    <row r="110" spans="1:2">
      <c r="A110" s="56" t="s">
        <v>2218</v>
      </c>
      <c r="B110" s="53">
        <v>4220000</v>
      </c>
    </row>
    <row r="111" spans="1:2">
      <c r="A111" s="57" t="s">
        <v>2219</v>
      </c>
      <c r="B111" s="52">
        <v>4220000</v>
      </c>
    </row>
    <row r="112" spans="1:2">
      <c r="A112" s="56" t="s">
        <v>66</v>
      </c>
      <c r="B112" s="53">
        <v>18900000</v>
      </c>
    </row>
    <row r="113" spans="1:2">
      <c r="A113" s="57" t="s">
        <v>67</v>
      </c>
      <c r="B113" s="52">
        <v>18900000</v>
      </c>
    </row>
    <row r="114" spans="1:2">
      <c r="A114" s="56" t="s">
        <v>68</v>
      </c>
      <c r="B114" s="53">
        <v>941822001</v>
      </c>
    </row>
    <row r="115" spans="1:2">
      <c r="A115" s="57" t="s">
        <v>2220</v>
      </c>
      <c r="B115" s="52">
        <v>647122554</v>
      </c>
    </row>
    <row r="116" spans="1:2">
      <c r="A116" s="57" t="s">
        <v>151</v>
      </c>
      <c r="B116" s="52">
        <v>294699447</v>
      </c>
    </row>
    <row r="117" spans="1:2">
      <c r="A117" s="56" t="s">
        <v>95</v>
      </c>
      <c r="B117" s="53">
        <v>537717635</v>
      </c>
    </row>
    <row r="118" spans="1:2" ht="19.5" customHeight="1">
      <c r="A118" s="57" t="s">
        <v>96</v>
      </c>
      <c r="B118" s="52">
        <v>537717635</v>
      </c>
    </row>
    <row r="119" spans="1:2">
      <c r="A119" s="56" t="s">
        <v>17</v>
      </c>
      <c r="B119" s="53">
        <v>4541828.4000000004</v>
      </c>
    </row>
    <row r="120" spans="1:2">
      <c r="A120" s="57" t="s">
        <v>2221</v>
      </c>
      <c r="B120" s="52">
        <v>4541828.4000000004</v>
      </c>
    </row>
    <row r="121" spans="1:2">
      <c r="A121" s="56" t="s">
        <v>264</v>
      </c>
      <c r="B121" s="53">
        <v>26850000</v>
      </c>
    </row>
    <row r="122" spans="1:2">
      <c r="A122" s="57" t="s">
        <v>2222</v>
      </c>
      <c r="B122" s="52">
        <v>26850000</v>
      </c>
    </row>
    <row r="123" spans="1:2">
      <c r="A123" s="56" t="s">
        <v>657</v>
      </c>
      <c r="B123" s="53">
        <v>520000</v>
      </c>
    </row>
    <row r="124" spans="1:2">
      <c r="A124" s="57" t="s">
        <v>2223</v>
      </c>
      <c r="B124" s="52">
        <v>520000</v>
      </c>
    </row>
    <row r="125" spans="1:2">
      <c r="A125" s="56" t="s">
        <v>9</v>
      </c>
      <c r="B125" s="53">
        <v>6310000</v>
      </c>
    </row>
    <row r="126" spans="1:2">
      <c r="A126" s="57" t="s">
        <v>2224</v>
      </c>
      <c r="B126" s="52">
        <v>2510000</v>
      </c>
    </row>
    <row r="127" spans="1:2">
      <c r="A127" s="57" t="s">
        <v>2225</v>
      </c>
      <c r="B127" s="52">
        <v>1960000</v>
      </c>
    </row>
    <row r="128" spans="1:2">
      <c r="A128" s="57" t="s">
        <v>2226</v>
      </c>
      <c r="B128" s="52">
        <v>860000</v>
      </c>
    </row>
    <row r="129" spans="1:2">
      <c r="A129" s="57" t="s">
        <v>2227</v>
      </c>
      <c r="B129" s="52">
        <v>980000</v>
      </c>
    </row>
    <row r="130" spans="1:2">
      <c r="A130" s="56" t="s">
        <v>60</v>
      </c>
      <c r="B130" s="53">
        <v>60375658.009999998</v>
      </c>
    </row>
    <row r="131" spans="1:2" ht="30">
      <c r="A131" s="57" t="s">
        <v>658</v>
      </c>
      <c r="B131" s="52">
        <v>60375658.009999998</v>
      </c>
    </row>
    <row r="132" spans="1:2">
      <c r="A132" s="56" t="s">
        <v>69</v>
      </c>
      <c r="B132" s="53">
        <v>2940588</v>
      </c>
    </row>
    <row r="133" spans="1:2">
      <c r="A133" s="57" t="s">
        <v>2228</v>
      </c>
      <c r="B133" s="52">
        <v>2940588</v>
      </c>
    </row>
    <row r="134" spans="1:2">
      <c r="A134" s="56" t="s">
        <v>116</v>
      </c>
      <c r="B134" s="53">
        <v>35179723.100000001</v>
      </c>
    </row>
    <row r="135" spans="1:2">
      <c r="A135" s="57" t="s">
        <v>97</v>
      </c>
      <c r="B135" s="52">
        <v>33604540.079999998</v>
      </c>
    </row>
    <row r="136" spans="1:2">
      <c r="A136" s="56" t="s">
        <v>10</v>
      </c>
      <c r="B136" s="53">
        <v>20125000</v>
      </c>
    </row>
    <row r="137" spans="1:2">
      <c r="A137" s="57" t="s">
        <v>265</v>
      </c>
      <c r="B137" s="52">
        <v>20125000</v>
      </c>
    </row>
    <row r="138" spans="1:2">
      <c r="A138" s="56" t="s">
        <v>2229</v>
      </c>
      <c r="B138" s="53">
        <v>34676608</v>
      </c>
    </row>
    <row r="139" spans="1:2">
      <c r="A139" s="57" t="s">
        <v>2230</v>
      </c>
      <c r="B139" s="52">
        <v>34676608</v>
      </c>
    </row>
    <row r="140" spans="1:2">
      <c r="A140" s="56" t="s">
        <v>659</v>
      </c>
      <c r="B140" s="53">
        <v>24030000</v>
      </c>
    </row>
    <row r="141" spans="1:2" ht="30">
      <c r="A141" s="57" t="s">
        <v>2231</v>
      </c>
      <c r="B141" s="52">
        <v>24030000</v>
      </c>
    </row>
    <row r="142" spans="1:2">
      <c r="A142" s="57" t="s">
        <v>2232</v>
      </c>
      <c r="B142" s="52">
        <v>13500000</v>
      </c>
    </row>
    <row r="143" spans="1:2">
      <c r="A143" s="57" t="s">
        <v>2233</v>
      </c>
      <c r="B143" s="52">
        <v>2995000</v>
      </c>
    </row>
    <row r="144" spans="1:2">
      <c r="A144" s="57" t="s">
        <v>2234</v>
      </c>
      <c r="B144" s="52">
        <v>4800000</v>
      </c>
    </row>
    <row r="145" spans="1:2">
      <c r="A145" s="173" t="s">
        <v>12</v>
      </c>
      <c r="B145" s="174">
        <v>12401100</v>
      </c>
    </row>
    <row r="146" spans="1:2">
      <c r="A146" s="57" t="s">
        <v>2235</v>
      </c>
      <c r="B146" s="52">
        <v>12401100</v>
      </c>
    </row>
    <row r="147" spans="1:2">
      <c r="A147" s="56" t="s">
        <v>2236</v>
      </c>
      <c r="B147" s="53">
        <v>33000000</v>
      </c>
    </row>
    <row r="148" spans="1:2" ht="30">
      <c r="A148" s="57" t="s">
        <v>2237</v>
      </c>
      <c r="B148" s="52">
        <v>33000000</v>
      </c>
    </row>
    <row r="149" spans="1:2">
      <c r="A149" s="56" t="s">
        <v>406</v>
      </c>
      <c r="B149" s="53">
        <v>2000</v>
      </c>
    </row>
    <row r="150" spans="1:2" ht="30">
      <c r="A150" s="57" t="s">
        <v>407</v>
      </c>
      <c r="B150" s="52">
        <v>2000</v>
      </c>
    </row>
    <row r="151" spans="1:2">
      <c r="A151" s="56" t="s">
        <v>193</v>
      </c>
      <c r="B151" s="53">
        <v>679010331</v>
      </c>
    </row>
    <row r="152" spans="1:2">
      <c r="A152" s="57" t="s">
        <v>660</v>
      </c>
      <c r="B152" s="52">
        <v>679010331</v>
      </c>
    </row>
    <row r="153" spans="1:2">
      <c r="A153" s="56" t="s">
        <v>2238</v>
      </c>
      <c r="B153" s="53">
        <v>8872671.0899999999</v>
      </c>
    </row>
    <row r="154" spans="1:2">
      <c r="A154" s="57" t="s">
        <v>2239</v>
      </c>
      <c r="B154" s="52">
        <v>8872671.0899999999</v>
      </c>
    </row>
    <row r="155" spans="1:2">
      <c r="A155" s="119" t="s">
        <v>14</v>
      </c>
      <c r="B155" s="120">
        <f>SUM(B7:B154)/2</f>
        <v>6531111867.2600002</v>
      </c>
    </row>
  </sheetData>
  <autoFilter ref="A6:B155">
    <filterColumn colId="0"/>
  </autoFilter>
  <pageMargins left="0.70866141732283472" right="0.70866141732283472" top="0.23" bottom="0.34" header="0.16" footer="0.2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K29" sqref="K29"/>
    </sheetView>
  </sheetViews>
  <sheetFormatPr defaultRowHeight="15"/>
  <cols>
    <col min="1" max="1" width="51.85546875" style="17" customWidth="1"/>
    <col min="2" max="2" width="16.5703125" style="13" customWidth="1"/>
    <col min="3" max="16384" width="9.140625" style="13"/>
  </cols>
  <sheetData>
    <row r="1" spans="1:2">
      <c r="B1" s="115" t="s">
        <v>58</v>
      </c>
    </row>
    <row r="3" spans="1:2" s="12" customFormat="1" ht="15.75">
      <c r="A3" s="1" t="s">
        <v>13</v>
      </c>
      <c r="B3" s="16"/>
    </row>
    <row r="4" spans="1:2" s="12" customFormat="1" ht="15.75">
      <c r="A4" s="2" t="s">
        <v>1345</v>
      </c>
      <c r="B4" s="16"/>
    </row>
    <row r="5" spans="1:2" s="12" customFormat="1" ht="15.75">
      <c r="A5" s="2"/>
      <c r="B5" s="16"/>
    </row>
    <row r="6" spans="1:2" s="3" customFormat="1" ht="15.75">
      <c r="A6" s="46" t="s">
        <v>1</v>
      </c>
      <c r="B6" s="47" t="s">
        <v>2</v>
      </c>
    </row>
    <row r="7" spans="1:2" s="3" customFormat="1" ht="12">
      <c r="A7" s="4" t="s">
        <v>152</v>
      </c>
      <c r="B7" s="5">
        <v>16563438</v>
      </c>
    </row>
    <row r="8" spans="1:2" ht="24">
      <c r="A8" s="6" t="s">
        <v>1348</v>
      </c>
      <c r="B8" s="7">
        <v>16563438</v>
      </c>
    </row>
    <row r="9" spans="1:2" s="3" customFormat="1" ht="12">
      <c r="A9" s="4" t="s">
        <v>50</v>
      </c>
      <c r="B9" s="5">
        <v>4530660</v>
      </c>
    </row>
    <row r="10" spans="1:2" ht="24">
      <c r="A10" s="6" t="s">
        <v>1349</v>
      </c>
      <c r="B10" s="7">
        <v>4530660</v>
      </c>
    </row>
    <row r="11" spans="1:2">
      <c r="A11" s="4" t="s">
        <v>64</v>
      </c>
      <c r="B11" s="7">
        <v>570000</v>
      </c>
    </row>
    <row r="12" spans="1:2" s="3" customFormat="1" ht="12">
      <c r="A12" s="6" t="s">
        <v>408</v>
      </c>
      <c r="B12" s="5">
        <v>570000</v>
      </c>
    </row>
    <row r="13" spans="1:2">
      <c r="A13" s="175" t="s">
        <v>14</v>
      </c>
      <c r="B13" s="176">
        <f>SUM(B7:B12)/2</f>
        <v>21664098</v>
      </c>
    </row>
  </sheetData>
  <autoFilter ref="A6:B12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A4" sqref="A4"/>
    </sheetView>
  </sheetViews>
  <sheetFormatPr defaultRowHeight="15"/>
  <cols>
    <col min="1" max="1" width="51.85546875" style="17" customWidth="1"/>
    <col min="2" max="2" width="16.5703125" style="13" customWidth="1"/>
    <col min="3" max="16384" width="9.140625" style="13"/>
  </cols>
  <sheetData>
    <row r="1" spans="1:2">
      <c r="B1" s="115" t="s">
        <v>62</v>
      </c>
    </row>
    <row r="3" spans="1:2" s="12" customFormat="1" ht="31.5">
      <c r="A3" s="1" t="s">
        <v>61</v>
      </c>
      <c r="B3" s="16"/>
    </row>
    <row r="4" spans="1:2" s="12" customFormat="1" ht="15.75">
      <c r="A4" s="2" t="s">
        <v>1345</v>
      </c>
      <c r="B4" s="16"/>
    </row>
    <row r="5" spans="1:2" s="12" customFormat="1" ht="15.75">
      <c r="A5" s="2"/>
      <c r="B5" s="16"/>
    </row>
    <row r="6" spans="1:2" s="3" customFormat="1" ht="15.75">
      <c r="A6" s="46" t="s">
        <v>1</v>
      </c>
      <c r="B6" s="47" t="s">
        <v>2</v>
      </c>
    </row>
    <row r="7" spans="1:2" s="3" customFormat="1" ht="12">
      <c r="A7" s="4" t="s">
        <v>189</v>
      </c>
      <c r="B7" s="5">
        <v>1869616980</v>
      </c>
    </row>
    <row r="8" spans="1:2">
      <c r="A8" s="6" t="s">
        <v>194</v>
      </c>
      <c r="B8" s="7">
        <v>1869616980</v>
      </c>
    </row>
    <row r="9" spans="1:2" s="3" customFormat="1" ht="12">
      <c r="A9" s="4" t="s">
        <v>6</v>
      </c>
      <c r="B9" s="5">
        <v>232500</v>
      </c>
    </row>
    <row r="10" spans="1:2">
      <c r="A10" s="6" t="s">
        <v>1346</v>
      </c>
      <c r="B10" s="7">
        <v>232500</v>
      </c>
    </row>
    <row r="11" spans="1:2" s="3" customFormat="1" ht="12">
      <c r="A11" s="4" t="s">
        <v>60</v>
      </c>
      <c r="B11" s="5">
        <v>1562655628.1900001</v>
      </c>
    </row>
    <row r="12" spans="1:2">
      <c r="A12" s="6" t="s">
        <v>1347</v>
      </c>
      <c r="B12" s="7">
        <v>1562655628.1900001</v>
      </c>
    </row>
    <row r="13" spans="1:2">
      <c r="A13" s="97" t="s">
        <v>72</v>
      </c>
      <c r="B13" s="96">
        <f>SUM(B7:B12)/2</f>
        <v>3432505108.1900005</v>
      </c>
    </row>
  </sheetData>
  <autoFilter ref="A6:B12"/>
  <pageMargins left="0.7" right="0.7" top="5.9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K38"/>
  <sheetViews>
    <sheetView showZeros="0" view="pageBreakPreview" zoomScaleNormal="100" zoomScaleSheetLayoutView="100" workbookViewId="0">
      <selection activeCell="H22" sqref="H22:K24"/>
    </sheetView>
  </sheetViews>
  <sheetFormatPr defaultRowHeight="15"/>
  <cols>
    <col min="1" max="5" width="9.140625" style="48"/>
    <col min="6" max="6" width="18.140625" style="48" customWidth="1"/>
    <col min="7" max="7" width="9.140625" style="48"/>
    <col min="8" max="8" width="63.28515625" style="48" customWidth="1"/>
    <col min="9" max="9" width="9.140625" style="48"/>
    <col min="10" max="10" width="15.85546875" style="48" customWidth="1"/>
    <col min="11" max="11" width="19.7109375" style="48" customWidth="1"/>
    <col min="12" max="16384" width="9.140625" style="48"/>
  </cols>
  <sheetData>
    <row r="1" spans="2:11">
      <c r="C1" s="66" t="s">
        <v>63</v>
      </c>
    </row>
    <row r="3" spans="2:11" s="114" customFormat="1">
      <c r="B3" s="111"/>
      <c r="C3" s="112" t="s">
        <v>106</v>
      </c>
      <c r="D3" s="111"/>
      <c r="E3" s="111"/>
      <c r="F3" s="113"/>
      <c r="H3" s="111" t="s">
        <v>107</v>
      </c>
      <c r="I3" s="111"/>
      <c r="J3" s="111"/>
      <c r="K3" s="111"/>
    </row>
    <row r="4" spans="2:11" ht="45">
      <c r="B4" s="59"/>
      <c r="C4" s="250" t="s">
        <v>77</v>
      </c>
      <c r="D4" s="59" t="s">
        <v>74</v>
      </c>
      <c r="E4" s="59"/>
      <c r="F4" s="58"/>
      <c r="H4" s="104" t="s">
        <v>108</v>
      </c>
      <c r="I4" s="103" t="s">
        <v>109</v>
      </c>
      <c r="J4" s="104" t="s">
        <v>110</v>
      </c>
      <c r="K4" s="104" t="s">
        <v>111</v>
      </c>
    </row>
    <row r="5" spans="2:11">
      <c r="B5" s="59"/>
      <c r="C5" s="250"/>
      <c r="D5" s="59" t="s">
        <v>75</v>
      </c>
      <c r="E5" s="59"/>
      <c r="F5" s="58"/>
      <c r="H5" s="59" t="str">
        <f>'7.5.-СПОТ_харид'!C18</f>
        <v>Пшеница</v>
      </c>
      <c r="I5" s="70">
        <f>'7.5.-СПОТ_харид'!K18</f>
        <v>1</v>
      </c>
      <c r="J5" s="58">
        <f>'7.5.-СПОТ_харид'!G18</f>
        <v>110</v>
      </c>
      <c r="K5" s="58">
        <f>'7.5.-СПОТ_харид'!I18</f>
        <v>423806680</v>
      </c>
    </row>
    <row r="6" spans="2:11">
      <c r="B6" s="59"/>
      <c r="C6" s="250" t="s">
        <v>76</v>
      </c>
      <c r="D6" s="59" t="s">
        <v>74</v>
      </c>
      <c r="E6" s="59"/>
      <c r="F6" s="58"/>
      <c r="H6" s="59" t="str">
        <f>'7.5.-СПОТ_харид'!C19</f>
        <v>Труба полиэтиленовая ПЭГК d-500 SN8 ООО VIKAAZ PLAST</v>
      </c>
      <c r="I6" s="70">
        <f>'7.5.-СПОТ_харид'!K19</f>
        <v>1</v>
      </c>
      <c r="J6" s="58">
        <f>'7.5.-СПОТ_харид'!G19</f>
        <v>3580</v>
      </c>
      <c r="K6" s="58">
        <f>'7.5.-СПОТ_харид'!I19</f>
        <v>105273480</v>
      </c>
    </row>
    <row r="7" spans="2:11">
      <c r="B7" s="59"/>
      <c r="C7" s="250"/>
      <c r="D7" s="59" t="s">
        <v>75</v>
      </c>
      <c r="E7" s="59"/>
      <c r="F7" s="58"/>
      <c r="H7" s="59" t="str">
        <f>'7.5.-СПОТ_харид'!C20</f>
        <v>Дизельное топливо ЭКО ООО "Бухарский НПЗ"</v>
      </c>
      <c r="I7" s="70">
        <f>'7.5.-СПОТ_харид'!K20</f>
        <v>1</v>
      </c>
      <c r="J7" s="58">
        <f>'7.5.-СПОТ_харид'!G20</f>
        <v>4000</v>
      </c>
      <c r="K7" s="58">
        <f>'7.5.-СПОТ_харид'!I20</f>
        <v>44000000</v>
      </c>
    </row>
    <row r="8" spans="2:11">
      <c r="B8" s="59"/>
      <c r="C8" s="250" t="s">
        <v>73</v>
      </c>
      <c r="D8" s="59" t="s">
        <v>74</v>
      </c>
      <c r="E8" s="59"/>
      <c r="F8" s="58"/>
      <c r="H8" s="59" t="str">
        <f>'7.5.-СПОТ_харид'!C21</f>
        <v xml:space="preserve">Щебень из плотных горных пород для строительных работ фракции  5до 20мм  OOO Shoxjaxon Qurilish  </v>
      </c>
      <c r="I8" s="70">
        <f>'7.5.-СПОТ_харид'!K21</f>
        <v>1</v>
      </c>
      <c r="J8" s="58">
        <f>'7.5.-СПОТ_харид'!G21</f>
        <v>100</v>
      </c>
      <c r="K8" s="58">
        <f>'7.5.-СПОТ_харид'!I21</f>
        <v>5700100</v>
      </c>
    </row>
    <row r="9" spans="2:11">
      <c r="B9" s="59"/>
      <c r="C9" s="250"/>
      <c r="D9" s="59" t="s">
        <v>75</v>
      </c>
      <c r="E9" s="59"/>
      <c r="F9" s="58"/>
      <c r="H9" s="59" t="str">
        <f>'7.5.-СПОТ_харид'!C22</f>
        <v>Мыло хозяйственное 60% 350гр ХИИ "Yangiyol Yog-Moy" AO</v>
      </c>
      <c r="I9" s="70">
        <f>'7.5.-СПОТ_харид'!K22</f>
        <v>0</v>
      </c>
      <c r="J9" s="58">
        <f>'7.5.-СПОТ_харид'!G22</f>
        <v>0</v>
      </c>
      <c r="K9" s="58">
        <f>'7.5.-СПОТ_харид'!I22</f>
        <v>0</v>
      </c>
    </row>
    <row r="10" spans="2:11">
      <c r="B10" s="59"/>
      <c r="C10" s="250" t="s">
        <v>78</v>
      </c>
      <c r="D10" s="59" t="s">
        <v>74</v>
      </c>
      <c r="E10" s="59"/>
      <c r="F10" s="58"/>
      <c r="H10" s="59" t="str">
        <f>'7.5.-СПОТ_харид'!C23</f>
        <v>Портландцемент ЦЕМ II/А-Г 32,5H (предназначен для тарир в бумаж меш 50 кг) АО "Ахангаранцемент"</v>
      </c>
      <c r="I10" s="70">
        <f>'7.5.-СПОТ_харид'!K23</f>
        <v>1</v>
      </c>
      <c r="J10" s="58">
        <f>'7.5.-СПОТ_харид'!G23</f>
        <v>20</v>
      </c>
      <c r="K10" s="58">
        <f>'7.5.-СПОТ_харид'!I23</f>
        <v>10165576</v>
      </c>
    </row>
    <row r="11" spans="2:11">
      <c r="B11" s="59"/>
      <c r="C11" s="250"/>
      <c r="D11" s="59" t="s">
        <v>75</v>
      </c>
      <c r="E11" s="59"/>
      <c r="F11" s="58"/>
      <c r="H11" s="59" t="str">
        <f>'7.5.-СПОТ_харид'!C24</f>
        <v>Карбамид марки "А", меш АО "Максам-Чирчик"</v>
      </c>
      <c r="I11" s="70">
        <f>'7.5.-СПОТ_харид'!K24</f>
        <v>3</v>
      </c>
      <c r="J11" s="58">
        <f>'7.5.-СПОТ_харид'!G24</f>
        <v>40</v>
      </c>
      <c r="K11" s="58">
        <f>'7.5.-СПОТ_харид'!I24</f>
        <v>148258996</v>
      </c>
    </row>
    <row r="12" spans="2:11">
      <c r="B12" s="59"/>
      <c r="C12" s="250" t="s">
        <v>79</v>
      </c>
      <c r="D12" s="59" t="s">
        <v>74</v>
      </c>
      <c r="E12" s="59"/>
      <c r="F12" s="58"/>
      <c r="H12" s="59" t="str">
        <f>'7.5.-СПОТ_харид'!C25</f>
        <v>Арматура 12 - 35ГС мерной длины АО "Узметкомбинат"</v>
      </c>
      <c r="I12" s="70">
        <f>'7.5.-СПОТ_харид'!K25</f>
        <v>0</v>
      </c>
      <c r="J12" s="58">
        <f>'7.5.-СПОТ_харид'!G25</f>
        <v>0</v>
      </c>
      <c r="K12" s="58">
        <f>'7.5.-СПОТ_харид'!I25</f>
        <v>0</v>
      </c>
    </row>
    <row r="13" spans="2:11">
      <c r="B13" s="59"/>
      <c r="C13" s="250"/>
      <c r="D13" s="59" t="s">
        <v>75</v>
      </c>
      <c r="E13" s="59"/>
      <c r="F13" s="58"/>
      <c r="H13" s="59" t="str">
        <f>'7.5.-СПОТ_харид'!C26</f>
        <v>Масло дизельное М14В2 OOO Petrol Auto And Industrial</v>
      </c>
      <c r="I13" s="70">
        <f>'7.5.-СПОТ_харид'!K26</f>
        <v>0</v>
      </c>
      <c r="J13" s="58">
        <f>'7.5.-СПОТ_харид'!G26</f>
        <v>0</v>
      </c>
      <c r="K13" s="58">
        <f>'7.5.-СПОТ_харид'!I26</f>
        <v>0</v>
      </c>
    </row>
    <row r="14" spans="2:11">
      <c r="B14" s="59"/>
      <c r="C14" s="247" t="s">
        <v>80</v>
      </c>
      <c r="D14" s="59" t="s">
        <v>74</v>
      </c>
      <c r="E14" s="59"/>
      <c r="F14" s="58"/>
      <c r="H14" s="59" t="s">
        <v>552</v>
      </c>
      <c r="I14" s="70">
        <f>'7.5.-СПОТ_харид'!K27</f>
        <v>1</v>
      </c>
      <c r="J14" s="58">
        <f>'7.5.-СПОТ_харид'!G27</f>
        <v>600</v>
      </c>
      <c r="K14" s="58">
        <f>'7.5.-СПОТ_харид'!I27</f>
        <v>141604200</v>
      </c>
    </row>
    <row r="15" spans="2:11">
      <c r="B15" s="59"/>
      <c r="C15" s="248"/>
      <c r="D15" s="59" t="s">
        <v>75</v>
      </c>
      <c r="E15" s="59"/>
      <c r="F15" s="58"/>
      <c r="H15" s="59" t="str">
        <f>'7.5.-СПОТ_харид'!C28</f>
        <v>Смеси бетонные тяжелые марки М350 БСТ В25 ООО TEXNO DROB STROY</v>
      </c>
      <c r="I15" s="70">
        <f>'7.5.-СПОТ_харид'!K28</f>
        <v>0</v>
      </c>
      <c r="J15" s="58">
        <f>'7.5.-СПОТ_харид'!G28</f>
        <v>0</v>
      </c>
      <c r="K15" s="58">
        <f>'7.5.-СПОТ_харид'!I28</f>
        <v>0</v>
      </c>
    </row>
    <row r="16" spans="2:11">
      <c r="C16" s="249"/>
      <c r="D16" s="48" t="s">
        <v>551</v>
      </c>
      <c r="F16" s="121"/>
      <c r="H16" s="59" t="str">
        <f>'7.5.-СПОТ_харид'!C29</f>
        <v>Бетонные смеси, марка БСТ В-25 М-350 ООО ZANGIOTA TEMIR-BETON</v>
      </c>
      <c r="I16" s="70">
        <f>'7.5.-СПОТ_харид'!K29</f>
        <v>0</v>
      </c>
      <c r="J16" s="58">
        <f>'7.5.-СПОТ_харид'!G29</f>
        <v>0</v>
      </c>
      <c r="K16" s="58">
        <f>'7.5.-СПОТ_харид'!I29</f>
        <v>0</v>
      </c>
    </row>
    <row r="17" spans="2:11">
      <c r="B17" s="59"/>
      <c r="C17" s="247" t="s">
        <v>98</v>
      </c>
      <c r="D17" s="59" t="s">
        <v>74</v>
      </c>
      <c r="E17" s="59"/>
      <c r="F17" s="58"/>
      <c r="H17" s="59" t="str">
        <f>'7.5.-СПОТ_харид'!C30</f>
        <v>Уголок 50 Ст3 мерной длины АО "Узметкомбинат"</v>
      </c>
      <c r="I17" s="70">
        <f>'7.5.-СПОТ_харид'!K30</f>
        <v>0</v>
      </c>
      <c r="J17" s="58">
        <f>'7.5.-СПОТ_харид'!G30</f>
        <v>0</v>
      </c>
      <c r="K17" s="58">
        <f>'7.5.-СПОТ_харид'!I30</f>
        <v>0</v>
      </c>
    </row>
    <row r="18" spans="2:11">
      <c r="B18" s="59"/>
      <c r="C18" s="248"/>
      <c r="D18" s="59" t="s">
        <v>75</v>
      </c>
      <c r="E18" s="59"/>
      <c r="F18" s="58"/>
      <c r="H18" s="59" t="str">
        <f>'7.5.-СПОТ_харид'!C31</f>
        <v xml:space="preserve">Песок из отсевов дробления для строительных работ  OOO Shoxjaxon Qurilish  </v>
      </c>
      <c r="I18" s="70">
        <f>'7.5.-СПОТ_харид'!K31</f>
        <v>1</v>
      </c>
      <c r="J18" s="58">
        <f>'7.5.-СПОТ_харид'!G31</f>
        <v>40</v>
      </c>
      <c r="K18" s="58">
        <f>'7.5.-СПОТ_харид'!I31</f>
        <v>4400040</v>
      </c>
    </row>
    <row r="19" spans="2:11">
      <c r="C19" s="249"/>
      <c r="D19" s="48" t="s">
        <v>551</v>
      </c>
    </row>
    <row r="20" spans="2:11">
      <c r="B20" s="59"/>
      <c r="C20" s="247" t="s">
        <v>99</v>
      </c>
      <c r="D20" s="59" t="s">
        <v>74</v>
      </c>
      <c r="E20" s="59"/>
      <c r="F20" s="58"/>
      <c r="H20" s="77" t="s">
        <v>72</v>
      </c>
      <c r="I20" s="77">
        <f>SUM(I5:I19)</f>
        <v>10</v>
      </c>
      <c r="J20" s="77"/>
      <c r="K20" s="77">
        <f>SUM(K5:K19)</f>
        <v>883209072</v>
      </c>
    </row>
    <row r="21" spans="2:11">
      <c r="B21" s="59"/>
      <c r="C21" s="248"/>
      <c r="D21" s="59" t="s">
        <v>75</v>
      </c>
      <c r="E21" s="59"/>
      <c r="F21" s="58"/>
      <c r="H21" s="59"/>
      <c r="I21" s="70"/>
      <c r="J21" s="59"/>
      <c r="K21" s="59"/>
    </row>
    <row r="22" spans="2:11">
      <c r="C22" s="249"/>
      <c r="D22" s="48" t="s">
        <v>551</v>
      </c>
      <c r="H22" s="59" t="s">
        <v>86</v>
      </c>
      <c r="I22" s="70">
        <f>'7.6.-СПОТ_сотиш'!K570</f>
        <v>121</v>
      </c>
      <c r="J22" s="71">
        <f>'7.6.-СПОТ_сотиш'!G570</f>
        <v>39900</v>
      </c>
      <c r="K22" s="58">
        <f>'7.6.-СПОТ_сотиш'!I570</f>
        <v>2106975292</v>
      </c>
    </row>
    <row r="23" spans="2:11">
      <c r="B23" s="59"/>
      <c r="C23" s="247" t="s">
        <v>100</v>
      </c>
      <c r="D23" s="59" t="s">
        <v>74</v>
      </c>
      <c r="E23" s="59"/>
      <c r="F23" s="58"/>
      <c r="H23" s="128" t="s">
        <v>298</v>
      </c>
      <c r="I23" s="70">
        <f>'7.6.-СПОТ_сотиш'!K571</f>
        <v>436</v>
      </c>
      <c r="J23" s="71">
        <f>'7.6.-СПОТ_сотиш'!G571</f>
        <v>393460</v>
      </c>
      <c r="K23" s="58">
        <f>'7.6.-СПОТ_сотиш'!I571</f>
        <v>61509964920.700005</v>
      </c>
    </row>
    <row r="24" spans="2:11">
      <c r="B24" s="59"/>
      <c r="C24" s="248"/>
      <c r="D24" s="59" t="s">
        <v>75</v>
      </c>
      <c r="E24" s="59"/>
      <c r="F24" s="58"/>
      <c r="H24" s="77" t="s">
        <v>72</v>
      </c>
      <c r="I24" s="106">
        <f>SUM(I22:I23)</f>
        <v>557</v>
      </c>
      <c r="J24" s="106"/>
      <c r="K24" s="77">
        <f t="shared" ref="K24" si="0">SUM(K22:K23)</f>
        <v>63616940212.700005</v>
      </c>
    </row>
    <row r="25" spans="2:11">
      <c r="C25" s="249"/>
      <c r="D25" s="48" t="s">
        <v>551</v>
      </c>
    </row>
    <row r="26" spans="2:11">
      <c r="B26" s="59"/>
      <c r="C26" s="247" t="s">
        <v>117</v>
      </c>
      <c r="D26" s="59" t="s">
        <v>74</v>
      </c>
      <c r="E26" s="59"/>
      <c r="F26" s="58"/>
    </row>
    <row r="27" spans="2:11">
      <c r="B27" s="59"/>
      <c r="C27" s="248"/>
      <c r="D27" s="59" t="s">
        <v>75</v>
      </c>
      <c r="E27" s="59"/>
      <c r="F27" s="58"/>
    </row>
    <row r="28" spans="2:11">
      <c r="B28" s="59"/>
      <c r="C28" s="249"/>
      <c r="D28" s="48" t="s">
        <v>551</v>
      </c>
    </row>
    <row r="29" spans="2:11">
      <c r="B29" s="59"/>
      <c r="C29" s="247" t="s">
        <v>118</v>
      </c>
      <c r="D29" s="59" t="s">
        <v>74</v>
      </c>
      <c r="E29" s="59"/>
      <c r="F29" s="58"/>
    </row>
    <row r="30" spans="2:11">
      <c r="B30" s="59"/>
      <c r="C30" s="248"/>
      <c r="D30" s="59" t="s">
        <v>75</v>
      </c>
      <c r="E30" s="59"/>
      <c r="F30" s="58"/>
    </row>
    <row r="31" spans="2:11">
      <c r="B31" s="59"/>
      <c r="C31" s="249"/>
      <c r="D31" s="48" t="s">
        <v>551</v>
      </c>
    </row>
    <row r="32" spans="2:11">
      <c r="B32" s="59"/>
      <c r="C32" s="247" t="s">
        <v>119</v>
      </c>
      <c r="D32" s="59" t="s">
        <v>74</v>
      </c>
      <c r="E32" s="59"/>
      <c r="F32" s="58"/>
    </row>
    <row r="33" spans="2:6">
      <c r="B33" s="59"/>
      <c r="C33" s="248"/>
      <c r="D33" s="59" t="s">
        <v>75</v>
      </c>
      <c r="E33" s="59"/>
      <c r="F33" s="58"/>
    </row>
    <row r="34" spans="2:6">
      <c r="B34" s="59"/>
      <c r="C34" s="249"/>
      <c r="D34" s="48" t="s">
        <v>551</v>
      </c>
    </row>
    <row r="35" spans="2:6">
      <c r="B35" s="59"/>
      <c r="C35" s="131" t="s">
        <v>81</v>
      </c>
      <c r="D35" s="81" t="s">
        <v>74</v>
      </c>
      <c r="E35" s="81">
        <f>E4+E6+E8+E10+E12+E14+E17+E20+E23+E26+E29+E32</f>
        <v>0</v>
      </c>
      <c r="F35" s="81">
        <f>F4+F6+F8+F10+F12+F14+F17+F20+F23+F26+F29+F32</f>
        <v>0</v>
      </c>
    </row>
    <row r="36" spans="2:6">
      <c r="B36" s="59"/>
      <c r="C36" s="131"/>
      <c r="D36" s="81" t="s">
        <v>75</v>
      </c>
      <c r="E36" s="81">
        <f>E5+E7+E9+E11+E13+E15+E18+E21+E24+E27+E30+E33</f>
        <v>0</v>
      </c>
      <c r="F36" s="81">
        <f>F5+F7+F9+F11+F13+F15+F18+F21+F24+F27+F30+F33</f>
        <v>0</v>
      </c>
    </row>
    <row r="37" spans="2:6">
      <c r="B37" s="59"/>
      <c r="C37" s="131"/>
      <c r="D37" s="81" t="s">
        <v>551</v>
      </c>
      <c r="E37" s="81">
        <f>E16+E19+E22+E25+E28+E31+E34</f>
        <v>0</v>
      </c>
      <c r="F37" s="81">
        <f>F16+F19+F22+F25+F28+F31+F34</f>
        <v>0</v>
      </c>
    </row>
    <row r="38" spans="2:6">
      <c r="B38" s="59"/>
      <c r="C38" s="132"/>
      <c r="D38" s="59"/>
      <c r="E38" s="77">
        <f>E35+E36+E37</f>
        <v>0</v>
      </c>
      <c r="F38" s="77">
        <f>F35+F36+F37</f>
        <v>0</v>
      </c>
    </row>
  </sheetData>
  <mergeCells count="12">
    <mergeCell ref="C23:C25"/>
    <mergeCell ref="C26:C28"/>
    <mergeCell ref="C29:C31"/>
    <mergeCell ref="C32:C34"/>
    <mergeCell ref="C4:C5"/>
    <mergeCell ref="C6:C7"/>
    <mergeCell ref="C8:C9"/>
    <mergeCell ref="C10:C11"/>
    <mergeCell ref="C12:C13"/>
    <mergeCell ref="C14:C16"/>
    <mergeCell ref="C17:C19"/>
    <mergeCell ref="C20:C22"/>
  </mergeCells>
  <pageMargins left="0.23622047244094491" right="0.15748031496062992" top="0.27559055118110237" bottom="0.27559055118110237" header="0.31496062992125984" footer="0.19685039370078741"/>
  <pageSetup paperSize="9" scale="79" orientation="landscape" verticalDpi="0" r:id="rId1"/>
  <rowBreaks count="1" manualBreakCount="1">
    <brk id="38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I70"/>
  <sheetViews>
    <sheetView tabSelected="1" view="pageBreakPreview" topLeftCell="A47" zoomScaleNormal="100" zoomScaleSheetLayoutView="100" workbookViewId="0">
      <selection activeCell="E79" sqref="E79"/>
    </sheetView>
  </sheetViews>
  <sheetFormatPr defaultRowHeight="15"/>
  <cols>
    <col min="1" max="1" width="9.140625" style="196"/>
    <col min="2" max="2" width="10.28515625" style="197" customWidth="1"/>
    <col min="3" max="3" width="13.85546875" style="197" customWidth="1"/>
    <col min="4" max="4" width="65.140625" style="197" customWidth="1"/>
    <col min="5" max="5" width="50.140625" bestFit="1" customWidth="1"/>
    <col min="6" max="6" width="13.140625" style="197" customWidth="1"/>
    <col min="7" max="7" width="11.28515625" style="197" customWidth="1"/>
    <col min="8" max="8" width="35.42578125" style="197" customWidth="1"/>
    <col min="9" max="9" width="15.42578125" customWidth="1"/>
  </cols>
  <sheetData>
    <row r="1" spans="1:8">
      <c r="H1" s="67" t="s">
        <v>199</v>
      </c>
    </row>
    <row r="2" spans="1:8" ht="27">
      <c r="A2" s="251" t="s">
        <v>661</v>
      </c>
      <c r="B2" s="251"/>
      <c r="C2" s="251"/>
      <c r="D2" s="251"/>
      <c r="E2" s="251"/>
      <c r="F2" s="251"/>
      <c r="G2" s="251"/>
      <c r="H2" s="251"/>
    </row>
    <row r="4" spans="1:8" ht="30">
      <c r="A4" s="177"/>
      <c r="B4" s="178" t="s">
        <v>84</v>
      </c>
      <c r="C4" s="178" t="s">
        <v>120</v>
      </c>
      <c r="D4" s="178" t="s">
        <v>662</v>
      </c>
      <c r="E4" s="178" t="s">
        <v>663</v>
      </c>
      <c r="F4" s="178" t="s">
        <v>664</v>
      </c>
      <c r="G4" s="178" t="s">
        <v>665</v>
      </c>
      <c r="H4" s="178" t="s">
        <v>127</v>
      </c>
    </row>
    <row r="5" spans="1:8" ht="15" customHeight="1">
      <c r="A5" s="177">
        <v>1</v>
      </c>
      <c r="B5" s="179">
        <v>156005</v>
      </c>
      <c r="C5" s="180">
        <v>44638</v>
      </c>
      <c r="D5" s="181" t="s">
        <v>666</v>
      </c>
      <c r="E5" s="182" t="s">
        <v>667</v>
      </c>
      <c r="F5" s="179">
        <v>621447626</v>
      </c>
      <c r="G5" s="179" t="s">
        <v>668</v>
      </c>
      <c r="H5" s="271">
        <v>1960000</v>
      </c>
    </row>
    <row r="6" spans="1:8" ht="27" customHeight="1">
      <c r="A6" s="177">
        <v>2</v>
      </c>
      <c r="B6" s="183">
        <v>155164</v>
      </c>
      <c r="C6" s="184">
        <v>44638</v>
      </c>
      <c r="D6" s="185" t="s">
        <v>669</v>
      </c>
      <c r="E6" s="186" t="s">
        <v>570</v>
      </c>
      <c r="F6" s="183">
        <v>429335630</v>
      </c>
      <c r="G6" s="183" t="s">
        <v>670</v>
      </c>
      <c r="H6" s="272">
        <v>980000</v>
      </c>
    </row>
    <row r="7" spans="1:8" ht="27" customHeight="1">
      <c r="A7" s="177">
        <v>3</v>
      </c>
      <c r="B7" s="179">
        <v>155157</v>
      </c>
      <c r="C7" s="180">
        <v>44638</v>
      </c>
      <c r="D7" s="181" t="s">
        <v>669</v>
      </c>
      <c r="E7" s="182" t="s">
        <v>570</v>
      </c>
      <c r="F7" s="179">
        <v>429335630</v>
      </c>
      <c r="G7" s="179" t="s">
        <v>670</v>
      </c>
      <c r="H7" s="271">
        <v>860000</v>
      </c>
    </row>
    <row r="8" spans="1:8" ht="27" customHeight="1">
      <c r="A8" s="177">
        <v>4</v>
      </c>
      <c r="B8" s="183">
        <v>154629</v>
      </c>
      <c r="C8" s="184">
        <v>44637</v>
      </c>
      <c r="D8" s="185" t="s">
        <v>669</v>
      </c>
      <c r="E8" s="186" t="s">
        <v>570</v>
      </c>
      <c r="F8" s="183">
        <v>429335630</v>
      </c>
      <c r="G8" s="183" t="s">
        <v>670</v>
      </c>
      <c r="H8" s="272">
        <v>2510000</v>
      </c>
    </row>
    <row r="9" spans="1:8" ht="27" customHeight="1">
      <c r="A9" s="177">
        <v>5</v>
      </c>
      <c r="B9" s="179">
        <v>154553</v>
      </c>
      <c r="C9" s="180">
        <v>44637</v>
      </c>
      <c r="D9" s="181" t="s">
        <v>669</v>
      </c>
      <c r="E9" s="182" t="s">
        <v>570</v>
      </c>
      <c r="F9" s="179">
        <v>429335630</v>
      </c>
      <c r="G9" s="179" t="s">
        <v>671</v>
      </c>
      <c r="H9" s="271">
        <v>1960000</v>
      </c>
    </row>
    <row r="10" spans="1:8">
      <c r="A10" s="177">
        <v>6</v>
      </c>
      <c r="B10" s="183">
        <v>147056</v>
      </c>
      <c r="C10" s="184">
        <v>44634</v>
      </c>
      <c r="D10" s="185" t="s">
        <v>672</v>
      </c>
      <c r="E10" s="186" t="s">
        <v>673</v>
      </c>
      <c r="F10" s="183">
        <v>308921059</v>
      </c>
      <c r="G10" s="183" t="s">
        <v>674</v>
      </c>
      <c r="H10" s="272">
        <v>450000</v>
      </c>
    </row>
    <row r="11" spans="1:8">
      <c r="A11" s="177">
        <v>7</v>
      </c>
      <c r="B11" s="179">
        <v>147004</v>
      </c>
      <c r="C11" s="180">
        <v>44634</v>
      </c>
      <c r="D11" s="181" t="s">
        <v>672</v>
      </c>
      <c r="E11" s="182" t="s">
        <v>675</v>
      </c>
      <c r="F11" s="179">
        <v>301382671</v>
      </c>
      <c r="G11" s="179" t="s">
        <v>676</v>
      </c>
      <c r="H11" s="271">
        <v>1207500</v>
      </c>
    </row>
    <row r="12" spans="1:8" ht="23.25" customHeight="1">
      <c r="A12" s="177">
        <v>8</v>
      </c>
      <c r="B12" s="183">
        <v>145102</v>
      </c>
      <c r="C12" s="184">
        <v>44634</v>
      </c>
      <c r="D12" s="185" t="s">
        <v>677</v>
      </c>
      <c r="E12" s="186" t="s">
        <v>678</v>
      </c>
      <c r="F12" s="183">
        <v>308667034</v>
      </c>
      <c r="G12" s="183" t="s">
        <v>679</v>
      </c>
      <c r="H12" s="272">
        <v>1524439</v>
      </c>
    </row>
    <row r="13" spans="1:8">
      <c r="A13" s="177">
        <v>9</v>
      </c>
      <c r="B13" s="179">
        <v>120335</v>
      </c>
      <c r="C13" s="180">
        <v>44622</v>
      </c>
      <c r="D13" s="181" t="s">
        <v>553</v>
      </c>
      <c r="E13" s="182" t="s">
        <v>554</v>
      </c>
      <c r="F13" s="179">
        <v>303730584</v>
      </c>
      <c r="G13" s="179" t="s">
        <v>680</v>
      </c>
      <c r="H13" s="271">
        <v>3326400</v>
      </c>
    </row>
    <row r="14" spans="1:8">
      <c r="A14" s="177">
        <v>10</v>
      </c>
      <c r="B14" s="183">
        <v>86071</v>
      </c>
      <c r="C14" s="184">
        <v>44605</v>
      </c>
      <c r="D14" s="185" t="s">
        <v>681</v>
      </c>
      <c r="E14" s="186" t="s">
        <v>682</v>
      </c>
      <c r="F14" s="183">
        <v>206801551</v>
      </c>
      <c r="G14" s="183" t="s">
        <v>670</v>
      </c>
      <c r="H14" s="272">
        <v>21798000</v>
      </c>
    </row>
    <row r="15" spans="1:8">
      <c r="A15" s="177">
        <v>11</v>
      </c>
      <c r="B15" s="179">
        <v>83311</v>
      </c>
      <c r="C15" s="180">
        <v>44603</v>
      </c>
      <c r="D15" s="181" t="s">
        <v>683</v>
      </c>
      <c r="E15" s="182" t="s">
        <v>684</v>
      </c>
      <c r="F15" s="179">
        <v>307890424</v>
      </c>
      <c r="G15" s="179" t="s">
        <v>670</v>
      </c>
      <c r="H15" s="271">
        <v>4050000</v>
      </c>
    </row>
    <row r="16" spans="1:8">
      <c r="A16" s="177">
        <v>12</v>
      </c>
      <c r="B16" s="183">
        <v>76821</v>
      </c>
      <c r="C16" s="184">
        <v>44600</v>
      </c>
      <c r="D16" s="185" t="s">
        <v>685</v>
      </c>
      <c r="E16" s="186" t="s">
        <v>686</v>
      </c>
      <c r="F16" s="183">
        <v>306334204</v>
      </c>
      <c r="G16" s="183" t="s">
        <v>687</v>
      </c>
      <c r="H16" s="272">
        <v>132000</v>
      </c>
    </row>
    <row r="17" spans="1:8">
      <c r="A17" s="177">
        <v>13</v>
      </c>
      <c r="B17" s="179">
        <v>70406</v>
      </c>
      <c r="C17" s="180">
        <v>44596</v>
      </c>
      <c r="D17" s="181" t="s">
        <v>688</v>
      </c>
      <c r="E17" s="182" t="s">
        <v>689</v>
      </c>
      <c r="F17" s="179">
        <v>307024289</v>
      </c>
      <c r="G17" s="179" t="s">
        <v>690</v>
      </c>
      <c r="H17" s="271">
        <v>342500</v>
      </c>
    </row>
    <row r="18" spans="1:8">
      <c r="A18" s="177">
        <v>14</v>
      </c>
      <c r="B18" s="183">
        <v>68678</v>
      </c>
      <c r="C18" s="184">
        <v>44595</v>
      </c>
      <c r="D18" s="185" t="s">
        <v>553</v>
      </c>
      <c r="E18" s="186" t="s">
        <v>554</v>
      </c>
      <c r="F18" s="183">
        <v>303730584</v>
      </c>
      <c r="G18" s="183" t="s">
        <v>680</v>
      </c>
      <c r="H18" s="272">
        <v>3326400</v>
      </c>
    </row>
    <row r="19" spans="1:8">
      <c r="A19" s="177">
        <v>15</v>
      </c>
      <c r="B19" s="179">
        <v>64791</v>
      </c>
      <c r="C19" s="180">
        <v>44591</v>
      </c>
      <c r="D19" s="181" t="s">
        <v>691</v>
      </c>
      <c r="E19" s="182" t="s">
        <v>686</v>
      </c>
      <c r="F19" s="179">
        <v>306334204</v>
      </c>
      <c r="G19" s="179" t="s">
        <v>692</v>
      </c>
      <c r="H19" s="271">
        <v>70885</v>
      </c>
    </row>
    <row r="20" spans="1:8">
      <c r="A20" s="177">
        <v>16</v>
      </c>
      <c r="B20" s="183">
        <v>64789</v>
      </c>
      <c r="C20" s="184">
        <v>44591</v>
      </c>
      <c r="D20" s="185" t="s">
        <v>693</v>
      </c>
      <c r="E20" s="186" t="s">
        <v>686</v>
      </c>
      <c r="F20" s="183">
        <v>306334204</v>
      </c>
      <c r="G20" s="183" t="s">
        <v>674</v>
      </c>
      <c r="H20" s="272">
        <v>51000</v>
      </c>
    </row>
    <row r="21" spans="1:8">
      <c r="A21" s="177">
        <v>17</v>
      </c>
      <c r="B21" s="179">
        <v>64764</v>
      </c>
      <c r="C21" s="180">
        <v>44591</v>
      </c>
      <c r="D21" s="181" t="s">
        <v>694</v>
      </c>
      <c r="E21" s="182" t="s">
        <v>686</v>
      </c>
      <c r="F21" s="179">
        <v>306334204</v>
      </c>
      <c r="G21" s="179" t="s">
        <v>692</v>
      </c>
      <c r="H21" s="271">
        <v>27875</v>
      </c>
    </row>
    <row r="22" spans="1:8">
      <c r="A22" s="177">
        <v>18</v>
      </c>
      <c r="B22" s="183">
        <v>64758</v>
      </c>
      <c r="C22" s="184">
        <v>44591</v>
      </c>
      <c r="D22" s="185" t="s">
        <v>695</v>
      </c>
      <c r="E22" s="186" t="s">
        <v>675</v>
      </c>
      <c r="F22" s="183">
        <v>301382671</v>
      </c>
      <c r="G22" s="183" t="s">
        <v>696</v>
      </c>
      <c r="H22" s="272">
        <v>1380000</v>
      </c>
    </row>
    <row r="23" spans="1:8" ht="15" customHeight="1">
      <c r="A23" s="177">
        <v>19</v>
      </c>
      <c r="B23" s="179">
        <v>64737</v>
      </c>
      <c r="C23" s="180">
        <v>44591</v>
      </c>
      <c r="D23" s="181" t="s">
        <v>697</v>
      </c>
      <c r="E23" s="182" t="s">
        <v>686</v>
      </c>
      <c r="F23" s="179">
        <v>306334204</v>
      </c>
      <c r="G23" s="179" t="s">
        <v>698</v>
      </c>
      <c r="H23" s="271">
        <v>64775</v>
      </c>
    </row>
    <row r="24" spans="1:8" ht="30">
      <c r="A24" s="177">
        <v>20</v>
      </c>
      <c r="B24" s="183">
        <v>64727</v>
      </c>
      <c r="C24" s="184">
        <v>44591</v>
      </c>
      <c r="D24" s="185" t="s">
        <v>699</v>
      </c>
      <c r="E24" s="186" t="s">
        <v>675</v>
      </c>
      <c r="F24" s="183">
        <v>301382671</v>
      </c>
      <c r="G24" s="183" t="s">
        <v>700</v>
      </c>
      <c r="H24" s="272">
        <v>527850</v>
      </c>
    </row>
    <row r="25" spans="1:8">
      <c r="A25" s="177">
        <v>21</v>
      </c>
      <c r="B25" s="179">
        <v>59965</v>
      </c>
      <c r="C25" s="180">
        <v>44587</v>
      </c>
      <c r="D25" s="181" t="s">
        <v>701</v>
      </c>
      <c r="E25" s="182" t="s">
        <v>702</v>
      </c>
      <c r="F25" s="179">
        <v>304961369</v>
      </c>
      <c r="G25" s="179" t="s">
        <v>703</v>
      </c>
      <c r="H25" s="271">
        <v>77800</v>
      </c>
    </row>
    <row r="26" spans="1:8">
      <c r="A26" s="177">
        <v>22</v>
      </c>
      <c r="B26" s="183">
        <v>59948</v>
      </c>
      <c r="C26" s="184">
        <v>44587</v>
      </c>
      <c r="D26" s="185" t="s">
        <v>704</v>
      </c>
      <c r="E26" s="186" t="s">
        <v>702</v>
      </c>
      <c r="F26" s="183">
        <v>304961369</v>
      </c>
      <c r="G26" s="183" t="s">
        <v>705</v>
      </c>
      <c r="H26" s="272">
        <v>59150</v>
      </c>
    </row>
    <row r="27" spans="1:8">
      <c r="A27" s="177">
        <v>23</v>
      </c>
      <c r="B27" s="179">
        <v>59921</v>
      </c>
      <c r="C27" s="180">
        <v>44587</v>
      </c>
      <c r="D27" s="181" t="s">
        <v>706</v>
      </c>
      <c r="E27" s="182" t="s">
        <v>686</v>
      </c>
      <c r="F27" s="179">
        <v>306334204</v>
      </c>
      <c r="G27" s="179" t="s">
        <v>707</v>
      </c>
      <c r="H27" s="271">
        <v>60834</v>
      </c>
    </row>
    <row r="28" spans="1:8">
      <c r="A28" s="177">
        <v>24</v>
      </c>
      <c r="B28" s="183">
        <v>59886</v>
      </c>
      <c r="C28" s="184">
        <v>44587</v>
      </c>
      <c r="D28" s="185" t="s">
        <v>708</v>
      </c>
      <c r="E28" s="186" t="s">
        <v>709</v>
      </c>
      <c r="F28" s="183">
        <v>307018500</v>
      </c>
      <c r="G28" s="183" t="s">
        <v>710</v>
      </c>
      <c r="H28" s="272">
        <v>1006000</v>
      </c>
    </row>
    <row r="29" spans="1:8">
      <c r="A29" s="177">
        <v>25</v>
      </c>
      <c r="B29" s="179">
        <v>59609</v>
      </c>
      <c r="C29" s="180">
        <v>44587</v>
      </c>
      <c r="D29" s="181" t="s">
        <v>711</v>
      </c>
      <c r="E29" s="182" t="s">
        <v>686</v>
      </c>
      <c r="F29" s="179">
        <v>306334204</v>
      </c>
      <c r="G29" s="179" t="s">
        <v>712</v>
      </c>
      <c r="H29" s="271">
        <v>19950</v>
      </c>
    </row>
    <row r="30" spans="1:8">
      <c r="A30" s="177">
        <v>26</v>
      </c>
      <c r="B30" s="183">
        <v>59605</v>
      </c>
      <c r="C30" s="184">
        <v>44587</v>
      </c>
      <c r="D30" s="185" t="s">
        <v>713</v>
      </c>
      <c r="E30" s="186" t="s">
        <v>564</v>
      </c>
      <c r="F30" s="183">
        <v>307005723</v>
      </c>
      <c r="G30" s="183" t="s">
        <v>707</v>
      </c>
      <c r="H30" s="272">
        <v>4800</v>
      </c>
    </row>
    <row r="31" spans="1:8" ht="15" customHeight="1">
      <c r="A31" s="177">
        <v>27</v>
      </c>
      <c r="B31" s="179">
        <v>59574</v>
      </c>
      <c r="C31" s="180">
        <v>44587</v>
      </c>
      <c r="D31" s="181" t="s">
        <v>714</v>
      </c>
      <c r="E31" s="182" t="s">
        <v>686</v>
      </c>
      <c r="F31" s="179">
        <v>306334204</v>
      </c>
      <c r="G31" s="179" t="s">
        <v>687</v>
      </c>
      <c r="H31" s="271">
        <v>237820</v>
      </c>
    </row>
    <row r="32" spans="1:8">
      <c r="A32" s="177">
        <v>28</v>
      </c>
      <c r="B32" s="183">
        <v>59565</v>
      </c>
      <c r="C32" s="184">
        <v>44587</v>
      </c>
      <c r="D32" s="185" t="s">
        <v>715</v>
      </c>
      <c r="E32" s="186" t="s">
        <v>686</v>
      </c>
      <c r="F32" s="183">
        <v>306334204</v>
      </c>
      <c r="G32" s="183" t="s">
        <v>707</v>
      </c>
      <c r="H32" s="272">
        <v>84444</v>
      </c>
    </row>
    <row r="33" spans="1:8">
      <c r="A33" s="177">
        <v>29</v>
      </c>
      <c r="B33" s="179">
        <v>59562</v>
      </c>
      <c r="C33" s="180">
        <v>44587</v>
      </c>
      <c r="D33" s="181" t="s">
        <v>716</v>
      </c>
      <c r="E33" s="182" t="s">
        <v>686</v>
      </c>
      <c r="F33" s="179">
        <v>306334204</v>
      </c>
      <c r="G33" s="179" t="s">
        <v>707</v>
      </c>
      <c r="H33" s="271">
        <v>25750</v>
      </c>
    </row>
    <row r="34" spans="1:8" ht="15" customHeight="1">
      <c r="A34" s="177">
        <v>30</v>
      </c>
      <c r="B34" s="183">
        <v>59560</v>
      </c>
      <c r="C34" s="184">
        <v>44587</v>
      </c>
      <c r="D34" s="185" t="s">
        <v>717</v>
      </c>
      <c r="E34" s="186" t="s">
        <v>686</v>
      </c>
      <c r="F34" s="183">
        <v>306334204</v>
      </c>
      <c r="G34" s="183" t="s">
        <v>718</v>
      </c>
      <c r="H34" s="272">
        <v>1413660</v>
      </c>
    </row>
    <row r="35" spans="1:8">
      <c r="A35" s="177">
        <v>31</v>
      </c>
      <c r="B35" s="179">
        <v>59555</v>
      </c>
      <c r="C35" s="180">
        <v>44587</v>
      </c>
      <c r="D35" s="181" t="s">
        <v>719</v>
      </c>
      <c r="E35" s="182" t="s">
        <v>564</v>
      </c>
      <c r="F35" s="179">
        <v>307005723</v>
      </c>
      <c r="G35" s="179" t="s">
        <v>687</v>
      </c>
      <c r="H35" s="271">
        <v>25000</v>
      </c>
    </row>
    <row r="36" spans="1:8">
      <c r="A36" s="177">
        <v>32</v>
      </c>
      <c r="B36" s="183">
        <v>59550</v>
      </c>
      <c r="C36" s="184">
        <v>44587</v>
      </c>
      <c r="D36" s="185" t="s">
        <v>720</v>
      </c>
      <c r="E36" s="186" t="s">
        <v>686</v>
      </c>
      <c r="F36" s="183">
        <v>306334204</v>
      </c>
      <c r="G36" s="183" t="s">
        <v>692</v>
      </c>
      <c r="H36" s="272">
        <v>59460</v>
      </c>
    </row>
    <row r="37" spans="1:8">
      <c r="A37" s="177">
        <v>33</v>
      </c>
      <c r="B37" s="179">
        <v>59540</v>
      </c>
      <c r="C37" s="180">
        <v>44587</v>
      </c>
      <c r="D37" s="181" t="s">
        <v>721</v>
      </c>
      <c r="E37" s="182" t="s">
        <v>564</v>
      </c>
      <c r="F37" s="179">
        <v>307005723</v>
      </c>
      <c r="G37" s="179" t="s">
        <v>722</v>
      </c>
      <c r="H37" s="271">
        <v>18900</v>
      </c>
    </row>
    <row r="38" spans="1:8">
      <c r="A38" s="177">
        <v>34</v>
      </c>
      <c r="B38" s="183">
        <v>59513</v>
      </c>
      <c r="C38" s="184">
        <v>44587</v>
      </c>
      <c r="D38" s="185" t="s">
        <v>723</v>
      </c>
      <c r="E38" s="186" t="s">
        <v>686</v>
      </c>
      <c r="F38" s="183">
        <v>306334204</v>
      </c>
      <c r="G38" s="183" t="s">
        <v>692</v>
      </c>
      <c r="H38" s="272">
        <v>29775</v>
      </c>
    </row>
    <row r="39" spans="1:8">
      <c r="A39" s="177">
        <v>35</v>
      </c>
      <c r="B39" s="179">
        <v>59262</v>
      </c>
      <c r="C39" s="180">
        <v>44587</v>
      </c>
      <c r="D39" s="181" t="s">
        <v>724</v>
      </c>
      <c r="E39" s="182" t="s">
        <v>564</v>
      </c>
      <c r="F39" s="179">
        <v>307005723</v>
      </c>
      <c r="G39" s="179" t="s">
        <v>703</v>
      </c>
      <c r="H39" s="271">
        <v>80000</v>
      </c>
    </row>
    <row r="40" spans="1:8">
      <c r="A40" s="177">
        <v>36</v>
      </c>
      <c r="B40" s="183">
        <v>59164</v>
      </c>
      <c r="C40" s="184">
        <v>44587</v>
      </c>
      <c r="D40" s="185" t="s">
        <v>725</v>
      </c>
      <c r="E40" s="186" t="s">
        <v>686</v>
      </c>
      <c r="F40" s="183">
        <v>306334204</v>
      </c>
      <c r="G40" s="183" t="s">
        <v>718</v>
      </c>
      <c r="H40" s="272">
        <v>105330</v>
      </c>
    </row>
    <row r="41" spans="1:8">
      <c r="A41" s="177">
        <v>37</v>
      </c>
      <c r="B41" s="179">
        <v>59123</v>
      </c>
      <c r="C41" s="180">
        <v>44587</v>
      </c>
      <c r="D41" s="181" t="s">
        <v>726</v>
      </c>
      <c r="E41" s="182" t="s">
        <v>686</v>
      </c>
      <c r="F41" s="179">
        <v>306334204</v>
      </c>
      <c r="G41" s="179" t="s">
        <v>727</v>
      </c>
      <c r="H41" s="271">
        <v>86400</v>
      </c>
    </row>
    <row r="42" spans="1:8">
      <c r="A42" s="177">
        <v>38</v>
      </c>
      <c r="B42" s="183">
        <v>59077</v>
      </c>
      <c r="C42" s="184">
        <v>44587</v>
      </c>
      <c r="D42" s="185" t="s">
        <v>728</v>
      </c>
      <c r="E42" s="186" t="s">
        <v>686</v>
      </c>
      <c r="F42" s="183">
        <v>306334204</v>
      </c>
      <c r="G42" s="183" t="s">
        <v>712</v>
      </c>
      <c r="H42" s="272">
        <v>88100</v>
      </c>
    </row>
    <row r="43" spans="1:8" ht="30">
      <c r="A43" s="177">
        <v>39</v>
      </c>
      <c r="B43" s="179">
        <v>59061</v>
      </c>
      <c r="C43" s="180">
        <v>44587</v>
      </c>
      <c r="D43" s="181" t="s">
        <v>729</v>
      </c>
      <c r="E43" s="182" t="s">
        <v>686</v>
      </c>
      <c r="F43" s="179">
        <v>306334204</v>
      </c>
      <c r="G43" s="179" t="s">
        <v>730</v>
      </c>
      <c r="H43" s="271">
        <v>23961</v>
      </c>
    </row>
    <row r="44" spans="1:8">
      <c r="A44" s="177">
        <v>40</v>
      </c>
      <c r="B44" s="183">
        <v>59021</v>
      </c>
      <c r="C44" s="184">
        <v>44587</v>
      </c>
      <c r="D44" s="185" t="s">
        <v>731</v>
      </c>
      <c r="E44" s="186" t="s">
        <v>686</v>
      </c>
      <c r="F44" s="183">
        <v>306334204</v>
      </c>
      <c r="G44" s="183" t="s">
        <v>705</v>
      </c>
      <c r="H44" s="272">
        <v>73850</v>
      </c>
    </row>
    <row r="45" spans="1:8">
      <c r="A45" s="177">
        <v>41</v>
      </c>
      <c r="B45" s="179">
        <v>59003</v>
      </c>
      <c r="C45" s="180">
        <v>44587</v>
      </c>
      <c r="D45" s="181" t="s">
        <v>732</v>
      </c>
      <c r="E45" s="182" t="s">
        <v>564</v>
      </c>
      <c r="F45" s="179">
        <v>307005723</v>
      </c>
      <c r="G45" s="179" t="s">
        <v>712</v>
      </c>
      <c r="H45" s="271">
        <v>600000</v>
      </c>
    </row>
    <row r="46" spans="1:8">
      <c r="A46" s="177">
        <v>42</v>
      </c>
      <c r="B46" s="183">
        <v>58998</v>
      </c>
      <c r="C46" s="184">
        <v>44587</v>
      </c>
      <c r="D46" s="185" t="s">
        <v>733</v>
      </c>
      <c r="E46" s="186" t="s">
        <v>686</v>
      </c>
      <c r="F46" s="183">
        <v>306334204</v>
      </c>
      <c r="G46" s="183" t="s">
        <v>712</v>
      </c>
      <c r="H46" s="272">
        <v>25710</v>
      </c>
    </row>
    <row r="47" spans="1:8">
      <c r="A47" s="177">
        <v>43</v>
      </c>
      <c r="B47" s="179">
        <v>42018</v>
      </c>
      <c r="C47" s="180">
        <v>44581</v>
      </c>
      <c r="D47" s="181" t="s">
        <v>734</v>
      </c>
      <c r="E47" s="182" t="s">
        <v>735</v>
      </c>
      <c r="F47" s="179">
        <v>309129908</v>
      </c>
      <c r="G47" s="179" t="s">
        <v>710</v>
      </c>
      <c r="H47" s="271">
        <v>430000</v>
      </c>
    </row>
    <row r="48" spans="1:8">
      <c r="A48" s="177">
        <v>44</v>
      </c>
      <c r="B48" s="187">
        <v>32590</v>
      </c>
      <c r="C48" s="188">
        <v>44573</v>
      </c>
      <c r="D48" s="189" t="s">
        <v>553</v>
      </c>
      <c r="E48" s="190" t="s">
        <v>554</v>
      </c>
      <c r="F48" s="187">
        <v>303730584</v>
      </c>
      <c r="G48" s="187" t="s">
        <v>736</v>
      </c>
      <c r="H48" s="273">
        <v>2402400</v>
      </c>
    </row>
    <row r="49" spans="1:9" ht="30">
      <c r="A49" s="177">
        <v>45</v>
      </c>
      <c r="B49" s="179">
        <v>112818</v>
      </c>
      <c r="C49" s="184">
        <v>44618</v>
      </c>
      <c r="D49" s="181" t="s">
        <v>737</v>
      </c>
      <c r="E49" s="182" t="s">
        <v>686</v>
      </c>
      <c r="F49" s="179">
        <v>306334204</v>
      </c>
      <c r="G49" s="179" t="s">
        <v>712</v>
      </c>
      <c r="H49" s="271">
        <v>322110</v>
      </c>
      <c r="I49" s="191"/>
    </row>
    <row r="50" spans="1:9">
      <c r="A50" s="177">
        <v>46</v>
      </c>
      <c r="B50" s="183">
        <v>112426</v>
      </c>
      <c r="C50" s="184">
        <v>44618</v>
      </c>
      <c r="D50" s="185" t="s">
        <v>738</v>
      </c>
      <c r="E50" s="186" t="s">
        <v>686</v>
      </c>
      <c r="F50" s="183">
        <v>306334204</v>
      </c>
      <c r="G50" s="183" t="s">
        <v>674</v>
      </c>
      <c r="H50" s="272">
        <v>154270</v>
      </c>
      <c r="I50" s="192"/>
    </row>
    <row r="51" spans="1:9">
      <c r="A51" s="177">
        <v>47</v>
      </c>
      <c r="B51" s="179">
        <v>111562</v>
      </c>
      <c r="C51" s="184">
        <v>44618</v>
      </c>
      <c r="D51" s="181" t="s">
        <v>739</v>
      </c>
      <c r="E51" s="182" t="s">
        <v>564</v>
      </c>
      <c r="F51" s="179">
        <v>307005723</v>
      </c>
      <c r="G51" s="179" t="s">
        <v>692</v>
      </c>
      <c r="H51" s="271">
        <v>32500</v>
      </c>
      <c r="I51" s="191"/>
    </row>
    <row r="52" spans="1:9">
      <c r="A52" s="177">
        <v>48</v>
      </c>
      <c r="B52" s="183">
        <v>111555</v>
      </c>
      <c r="C52" s="184">
        <v>44618</v>
      </c>
      <c r="D52" s="185" t="s">
        <v>740</v>
      </c>
      <c r="E52" s="186" t="s">
        <v>564</v>
      </c>
      <c r="F52" s="183">
        <v>307005723</v>
      </c>
      <c r="G52" s="183" t="s">
        <v>687</v>
      </c>
      <c r="H52" s="272">
        <v>122000</v>
      </c>
      <c r="I52" s="192"/>
    </row>
    <row r="53" spans="1:9">
      <c r="A53" s="177">
        <v>49</v>
      </c>
      <c r="B53" s="179">
        <v>111543</v>
      </c>
      <c r="C53" s="184">
        <v>44618</v>
      </c>
      <c r="D53" s="181" t="s">
        <v>741</v>
      </c>
      <c r="E53" s="182" t="s">
        <v>564</v>
      </c>
      <c r="F53" s="179">
        <v>307005723</v>
      </c>
      <c r="G53" s="179" t="s">
        <v>712</v>
      </c>
      <c r="H53" s="271">
        <v>24000</v>
      </c>
      <c r="I53" s="191"/>
    </row>
    <row r="54" spans="1:9">
      <c r="A54" s="177">
        <v>50</v>
      </c>
      <c r="B54" s="183">
        <v>111506</v>
      </c>
      <c r="C54" s="184">
        <v>44618</v>
      </c>
      <c r="D54" s="185" t="s">
        <v>742</v>
      </c>
      <c r="E54" s="186" t="s">
        <v>686</v>
      </c>
      <c r="F54" s="183">
        <v>306334204</v>
      </c>
      <c r="G54" s="183" t="s">
        <v>743</v>
      </c>
      <c r="H54" s="272">
        <v>1693200</v>
      </c>
      <c r="I54" s="192"/>
    </row>
    <row r="55" spans="1:9">
      <c r="A55" s="177">
        <v>51</v>
      </c>
      <c r="B55" s="179">
        <v>88444</v>
      </c>
      <c r="C55" s="184">
        <v>44606</v>
      </c>
      <c r="D55" s="181" t="s">
        <v>744</v>
      </c>
      <c r="E55" s="179" t="s">
        <v>563</v>
      </c>
      <c r="F55" s="179">
        <v>305350961</v>
      </c>
      <c r="G55" s="179" t="s">
        <v>745</v>
      </c>
      <c r="H55" s="271">
        <v>3870900</v>
      </c>
      <c r="I55" s="193"/>
    </row>
    <row r="56" spans="1:9">
      <c r="A56" s="177">
        <v>52</v>
      </c>
      <c r="B56" s="183">
        <v>67753</v>
      </c>
      <c r="C56" s="184">
        <v>44594</v>
      </c>
      <c r="D56" s="185" t="s">
        <v>746</v>
      </c>
      <c r="E56" s="186" t="s">
        <v>686</v>
      </c>
      <c r="F56" s="183">
        <v>306334204</v>
      </c>
      <c r="G56" s="183" t="s">
        <v>687</v>
      </c>
      <c r="H56" s="272">
        <v>499840</v>
      </c>
      <c r="I56" s="192"/>
    </row>
    <row r="57" spans="1:9">
      <c r="A57" s="177">
        <v>53</v>
      </c>
      <c r="B57" s="179">
        <v>59241</v>
      </c>
      <c r="C57" s="184">
        <v>44587</v>
      </c>
      <c r="D57" s="181" t="s">
        <v>747</v>
      </c>
      <c r="E57" s="182" t="s">
        <v>748</v>
      </c>
      <c r="F57" s="179">
        <v>308977384</v>
      </c>
      <c r="G57" s="179" t="s">
        <v>712</v>
      </c>
      <c r="H57" s="271">
        <v>12520</v>
      </c>
      <c r="I57" s="191"/>
    </row>
    <row r="58" spans="1:9">
      <c r="A58" s="177">
        <v>54</v>
      </c>
      <c r="B58" s="183">
        <v>59217</v>
      </c>
      <c r="C58" s="184">
        <v>44587</v>
      </c>
      <c r="D58" s="185" t="s">
        <v>749</v>
      </c>
      <c r="E58" s="186" t="s">
        <v>748</v>
      </c>
      <c r="F58" s="183">
        <v>308977384</v>
      </c>
      <c r="G58" s="183" t="s">
        <v>687</v>
      </c>
      <c r="H58" s="272">
        <v>55000</v>
      </c>
      <c r="I58" s="192"/>
    </row>
    <row r="59" spans="1:9">
      <c r="A59" s="177">
        <v>55</v>
      </c>
      <c r="B59" s="179">
        <v>59078</v>
      </c>
      <c r="C59" s="184">
        <v>44587</v>
      </c>
      <c r="D59" s="181" t="s">
        <v>750</v>
      </c>
      <c r="E59" s="182" t="s">
        <v>748</v>
      </c>
      <c r="F59" s="179">
        <v>308977384</v>
      </c>
      <c r="G59" s="179" t="s">
        <v>687</v>
      </c>
      <c r="H59" s="271">
        <v>81640</v>
      </c>
      <c r="I59" s="191"/>
    </row>
    <row r="60" spans="1:9">
      <c r="A60" s="177">
        <v>56</v>
      </c>
      <c r="B60" s="183">
        <v>59000</v>
      </c>
      <c r="C60" s="184">
        <v>44587</v>
      </c>
      <c r="D60" s="185" t="s">
        <v>751</v>
      </c>
      <c r="E60" s="186" t="s">
        <v>748</v>
      </c>
      <c r="F60" s="183">
        <v>308977384</v>
      </c>
      <c r="G60" s="183" t="s">
        <v>712</v>
      </c>
      <c r="H60" s="272">
        <v>13230</v>
      </c>
      <c r="I60" s="192"/>
    </row>
    <row r="61" spans="1:9">
      <c r="A61" s="177">
        <v>57</v>
      </c>
      <c r="B61" s="179">
        <v>58999</v>
      </c>
      <c r="C61" s="184">
        <v>44587</v>
      </c>
      <c r="D61" s="181" t="s">
        <v>752</v>
      </c>
      <c r="E61" s="182" t="s">
        <v>748</v>
      </c>
      <c r="F61" s="179">
        <v>308977384</v>
      </c>
      <c r="G61" s="179" t="s">
        <v>692</v>
      </c>
      <c r="H61" s="271">
        <v>6400</v>
      </c>
      <c r="I61" s="191"/>
    </row>
    <row r="62" spans="1:9">
      <c r="A62" s="177">
        <v>58</v>
      </c>
      <c r="B62" s="183">
        <v>58997</v>
      </c>
      <c r="C62" s="184">
        <v>44587</v>
      </c>
      <c r="D62" s="185" t="s">
        <v>753</v>
      </c>
      <c r="E62" s="186" t="s">
        <v>748</v>
      </c>
      <c r="F62" s="183">
        <v>308977384</v>
      </c>
      <c r="G62" s="183" t="s">
        <v>687</v>
      </c>
      <c r="H62" s="272">
        <v>21840</v>
      </c>
      <c r="I62" s="192"/>
    </row>
    <row r="63" spans="1:9" ht="30">
      <c r="A63" s="177">
        <v>59</v>
      </c>
      <c r="B63" s="179">
        <v>41220</v>
      </c>
      <c r="C63" s="184">
        <v>44581</v>
      </c>
      <c r="D63" s="181" t="s">
        <v>754</v>
      </c>
      <c r="E63" s="182" t="s">
        <v>755</v>
      </c>
      <c r="F63" s="179">
        <v>305483979</v>
      </c>
      <c r="G63" s="179" t="s">
        <v>756</v>
      </c>
      <c r="H63" s="271">
        <v>319700</v>
      </c>
      <c r="I63" s="191"/>
    </row>
    <row r="64" spans="1:9">
      <c r="A64" s="177">
        <v>60</v>
      </c>
      <c r="B64" s="183">
        <v>41086</v>
      </c>
      <c r="C64" s="184">
        <v>44581</v>
      </c>
      <c r="D64" s="185" t="s">
        <v>757</v>
      </c>
      <c r="E64" s="183" t="s">
        <v>755</v>
      </c>
      <c r="F64" s="183">
        <v>305483979</v>
      </c>
      <c r="G64" s="183" t="s">
        <v>674</v>
      </c>
      <c r="H64" s="272">
        <v>73600</v>
      </c>
      <c r="I64" s="194"/>
    </row>
    <row r="65" spans="1:9">
      <c r="A65" s="177">
        <v>61</v>
      </c>
      <c r="B65" s="179">
        <v>41064</v>
      </c>
      <c r="C65" s="184">
        <v>44581</v>
      </c>
      <c r="D65" s="181" t="s">
        <v>758</v>
      </c>
      <c r="E65" s="179" t="s">
        <v>755</v>
      </c>
      <c r="F65" s="179">
        <v>305483979</v>
      </c>
      <c r="G65" s="179" t="s">
        <v>759</v>
      </c>
      <c r="H65" s="271">
        <v>356040</v>
      </c>
      <c r="I65" s="193"/>
    </row>
    <row r="66" spans="1:9">
      <c r="A66" s="177">
        <v>62</v>
      </c>
      <c r="B66" s="183">
        <v>41047</v>
      </c>
      <c r="C66" s="184">
        <v>44581</v>
      </c>
      <c r="D66" s="185" t="s">
        <v>760</v>
      </c>
      <c r="E66" s="183" t="s">
        <v>755</v>
      </c>
      <c r="F66" s="183">
        <v>305483979</v>
      </c>
      <c r="G66" s="183" t="s">
        <v>710</v>
      </c>
      <c r="H66" s="272">
        <v>81880</v>
      </c>
      <c r="I66" s="194"/>
    </row>
    <row r="67" spans="1:9" ht="30">
      <c r="A67" s="177">
        <v>63</v>
      </c>
      <c r="B67" s="179">
        <v>34079</v>
      </c>
      <c r="C67" s="184">
        <v>44575</v>
      </c>
      <c r="D67" s="181" t="s">
        <v>761</v>
      </c>
      <c r="E67" s="179" t="s">
        <v>762</v>
      </c>
      <c r="F67" s="179">
        <v>200993604</v>
      </c>
      <c r="G67" s="179" t="s">
        <v>670</v>
      </c>
      <c r="H67" s="271">
        <v>4530660</v>
      </c>
      <c r="I67" s="193"/>
    </row>
    <row r="68" spans="1:9">
      <c r="A68" s="177">
        <v>64</v>
      </c>
      <c r="B68" s="187">
        <v>31988</v>
      </c>
      <c r="C68" s="184">
        <v>44571</v>
      </c>
      <c r="D68" s="189" t="s">
        <v>744</v>
      </c>
      <c r="E68" s="187" t="s">
        <v>563</v>
      </c>
      <c r="F68" s="187">
        <v>305350961</v>
      </c>
      <c r="G68" s="187" t="s">
        <v>763</v>
      </c>
      <c r="H68" s="273">
        <v>5865000</v>
      </c>
      <c r="I68" s="195"/>
    </row>
    <row r="69" spans="1:9" ht="15.75" customHeight="1">
      <c r="A69" s="177">
        <v>65</v>
      </c>
      <c r="B69" s="187">
        <v>165629</v>
      </c>
      <c r="C69" s="188">
        <v>44645</v>
      </c>
      <c r="D69" s="189" t="s">
        <v>764</v>
      </c>
      <c r="E69" s="190" t="s">
        <v>765</v>
      </c>
      <c r="F69" s="187">
        <v>205040678</v>
      </c>
      <c r="G69" s="187" t="s">
        <v>670</v>
      </c>
      <c r="H69" s="273">
        <v>1800000</v>
      </c>
    </row>
    <row r="70" spans="1:9">
      <c r="H70" s="274">
        <f>SUM(H5:H69)</f>
        <v>73525048</v>
      </c>
    </row>
  </sheetData>
  <autoFilter ref="A4:H4"/>
  <mergeCells count="1">
    <mergeCell ref="A2:H2"/>
  </mergeCells>
  <pageMargins left="0.2" right="0.19" top="0.75" bottom="0.75" header="0.3" footer="0.3"/>
  <pageSetup paperSize="9" scale="45" orientation="portrait" verticalDpi="0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11</vt:i4>
      </vt:variant>
    </vt:vector>
  </HeadingPairs>
  <TitlesOfParts>
    <vt:vector size="27" baseType="lpstr">
      <vt:lpstr>1-Хом аше ва мат</vt:lpstr>
      <vt:lpstr>3-Импорт </vt:lpstr>
      <vt:lpstr>2.1.-Экспорт</vt:lpstr>
      <vt:lpstr>2-Махсулот сотиш</vt:lpstr>
      <vt:lpstr>3-Хизматлар</vt:lpstr>
      <vt:lpstr>5-Пудратчи</vt:lpstr>
      <vt:lpstr>6-Эл.эн.газ сув</vt:lpstr>
      <vt:lpstr>7-Гос.зак.</vt:lpstr>
      <vt:lpstr>7.1-xarid.uzex.uz</vt:lpstr>
      <vt:lpstr>7.1-Магазин</vt:lpstr>
      <vt:lpstr>7.2-Конкурс-Отб.наил.предл.</vt:lpstr>
      <vt:lpstr>7,3-Прямые закупки</vt:lpstr>
      <vt:lpstr>7,4-Аукцион</vt:lpstr>
      <vt:lpstr>7.5.-СПОТ_харид</vt:lpstr>
      <vt:lpstr>7.6.-СПОТ_сотиш</vt:lpstr>
      <vt:lpstr>8-cooper</vt:lpstr>
      <vt:lpstr>'1-Хом аше ва мат'!Заголовки_для_печати</vt:lpstr>
      <vt:lpstr>'2-Махсулот сотиш'!Заголовки_для_печати</vt:lpstr>
      <vt:lpstr>'3-Хизматлар'!Заголовки_для_печати</vt:lpstr>
      <vt:lpstr>'7.1-Магазин'!Заголовки_для_печати</vt:lpstr>
      <vt:lpstr>'7.6.-СПОТ_сотиш'!Заголовки_для_печати</vt:lpstr>
      <vt:lpstr>'7.1-xarid.uzex.uz'!Область_печати</vt:lpstr>
      <vt:lpstr>'7.1-Магазин'!Область_печати</vt:lpstr>
      <vt:lpstr>'7.2-Конкурс-Отб.наил.предл.'!Область_печати</vt:lpstr>
      <vt:lpstr>'7.5.-СПОТ_харид'!Область_печати</vt:lpstr>
      <vt:lpstr>'7.6.-СПОТ_сотиш'!Область_печати</vt:lpstr>
      <vt:lpstr>'7-Гос.зак.'!Область_печати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2022-04-23T05:21:25Z</cp:lastPrinted>
  <dcterms:created xsi:type="dcterms:W3CDTF">2017-10-16T10:27:44Z</dcterms:created>
  <dcterms:modified xsi:type="dcterms:W3CDTF">2022-04-23T06:17:30Z</dcterms:modified>
</cp:coreProperties>
</file>