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tabRatio="745" firstSheet="5" activeTab="15"/>
  </bookViews>
  <sheets>
    <sheet name="1-Хом аше ва мат" sheetId="1" r:id="rId1"/>
    <sheet name="3-Импорт асб.ускуна" sheetId="6" r:id="rId2"/>
    <sheet name="2.1.-Экспорт" sheetId="16" r:id="rId3"/>
    <sheet name="2-Махсулот сотиш" sheetId="4" r:id="rId4"/>
    <sheet name="3-Хизматлар" sheetId="2" r:id="rId5"/>
    <sheet name="5-Пудратчи" sheetId="5" r:id="rId6"/>
    <sheet name="6-Эл.эн.газ сув" sheetId="7" r:id="rId7"/>
    <sheet name="7-Гос.зак." sheetId="3" r:id="rId8"/>
    <sheet name="7.1-Магазин" sheetId="9" r:id="rId9"/>
    <sheet name="7.1-Миллий дукон" sheetId="18" r:id="rId10"/>
    <sheet name="7.2-Конкурс-Отб.наил.предл." sheetId="10" r:id="rId11"/>
    <sheet name="7,3-Прямые закупки" sheetId="11" r:id="rId12"/>
    <sheet name="7,4-Аукцион" sheetId="12" r:id="rId13"/>
    <sheet name="7.5.-СПОТ_харид" sheetId="14" r:id="rId14"/>
    <sheet name="7.6.-СПОТ_сотиш" sheetId="15" r:id="rId15"/>
    <sheet name="8-cooper" sheetId="17" r:id="rId16"/>
  </sheets>
  <definedNames>
    <definedName name="_xlnm._FilterDatabase" localSheetId="0" hidden="1">'1-Хом аше ва мат'!$A$5:$B$927</definedName>
    <definedName name="_xlnm._FilterDatabase" localSheetId="2" hidden="1">'2.1.-Экспорт'!$A$6:$B$18</definedName>
    <definedName name="_xlnm._FilterDatabase" localSheetId="3" hidden="1">'2-Махсулот сотиш'!$A$6:$C$1576</definedName>
    <definedName name="_xlnm._FilterDatabase" localSheetId="1" hidden="1">'3-Импорт асб.ускуна'!$A$6:$B$30</definedName>
    <definedName name="_xlnm._FilterDatabase" localSheetId="4" hidden="1">'3-Хизматлар'!$A$6:$B$279</definedName>
    <definedName name="_xlnm._FilterDatabase" localSheetId="5" hidden="1">'5-Пудратчи'!$A$6:$B$13</definedName>
    <definedName name="_xlnm._FilterDatabase" localSheetId="6" hidden="1">'6-Эл.эн.газ сув'!$A$6:$B$12</definedName>
    <definedName name="_xlnm._FilterDatabase" localSheetId="12" hidden="1">'7,4-Аукцион'!$A$5:$G$71</definedName>
    <definedName name="_xlnm._FilterDatabase" localSheetId="8" hidden="1">'7.1-Магазин'!$A$5:$J$227</definedName>
    <definedName name="_xlnm._FilterDatabase" localSheetId="9" hidden="1">'7.1-Миллий дукон'!$A$5:$G$14</definedName>
    <definedName name="_xlnm._FilterDatabase" localSheetId="13" hidden="1">'7.5.-СПОТ_харид'!$A$4:$L$449</definedName>
    <definedName name="_xlnm._FilterDatabase" localSheetId="14" hidden="1">'7.6.-СПОТ_сотиш'!$A$4:$I$1023</definedName>
    <definedName name="_xlnm.Print_Titles" localSheetId="0">'1-Хом аше ва мат'!$5:$5</definedName>
    <definedName name="_xlnm.Print_Titles" localSheetId="3">'2-Махсулот сотиш'!$6:$6</definedName>
    <definedName name="_xlnm.Print_Titles" localSheetId="4">'3-Хизматлар'!$6:$6</definedName>
    <definedName name="_xlnm.Print_Area" localSheetId="11">'7,3-Прямые закупки'!$A$1:$H$99</definedName>
    <definedName name="_xlnm.Print_Area" localSheetId="12">'7,4-Аукцион'!$A$1:$G$78</definedName>
    <definedName name="_xlnm.Print_Area" localSheetId="8">'7.1-Магазин'!$A$1:$J$228</definedName>
    <definedName name="_xlnm.Print_Area" localSheetId="9">'7.1-Миллий дукон'!$A$1:$G$15</definedName>
    <definedName name="_xlnm.Print_Area" localSheetId="10">'7.2-Конкурс-Отб.наил.предл.'!$A$1:$K$24</definedName>
    <definedName name="_xlnm.Print_Area" localSheetId="13">'7.5.-СПОТ_харид'!$A$1:$I$449</definedName>
    <definedName name="_xlnm.Print_Area" localSheetId="14">'7.6.-СПОТ_сотиш'!$A$1:$I$1025</definedName>
    <definedName name="_xlnm.Print_Area" localSheetId="7">'7-Гос.зак.'!$A$1:$K$79</definedName>
  </definedNames>
  <calcPr calcId="125725"/>
</workbook>
</file>

<file path=xl/calcChain.xml><?xml version="1.0" encoding="utf-8"?>
<calcChain xmlns="http://schemas.openxmlformats.org/spreadsheetml/2006/main">
  <c r="K21" i="3"/>
  <c r="K20"/>
  <c r="J21"/>
  <c r="J20"/>
  <c r="I21"/>
  <c r="I20"/>
  <c r="K1031" i="15"/>
  <c r="K1030"/>
  <c r="A1030"/>
  <c r="K6" i="3"/>
  <c r="K7"/>
  <c r="K8"/>
  <c r="K9"/>
  <c r="K10"/>
  <c r="K11"/>
  <c r="K12"/>
  <c r="K13"/>
  <c r="K14"/>
  <c r="K15"/>
  <c r="K5"/>
  <c r="J6"/>
  <c r="J7"/>
  <c r="J8"/>
  <c r="J9"/>
  <c r="J10"/>
  <c r="J11"/>
  <c r="J12"/>
  <c r="J13"/>
  <c r="J14"/>
  <c r="J15"/>
  <c r="J5"/>
  <c r="I6"/>
  <c r="I7"/>
  <c r="I8"/>
  <c r="I9"/>
  <c r="I10"/>
  <c r="I11"/>
  <c r="I12"/>
  <c r="I13"/>
  <c r="I14"/>
  <c r="I15"/>
  <c r="I5"/>
  <c r="J464" i="14"/>
  <c r="K464"/>
  <c r="K453"/>
  <c r="K454"/>
  <c r="K455"/>
  <c r="K456"/>
  <c r="K457"/>
  <c r="K458"/>
  <c r="K459"/>
  <c r="K460"/>
  <c r="K461"/>
  <c r="K462"/>
  <c r="K452"/>
  <c r="A449"/>
  <c r="H6" i="3"/>
  <c r="H7"/>
  <c r="H8"/>
  <c r="H9"/>
  <c r="H10"/>
  <c r="H11"/>
  <c r="H12"/>
  <c r="H13"/>
  <c r="H15"/>
  <c r="H5"/>
  <c r="F38"/>
  <c r="E38"/>
  <c r="F37"/>
  <c r="E37"/>
  <c r="H110" i="17"/>
  <c r="I1023" i="15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I449" i="14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G23" i="10"/>
  <c r="G14" i="18"/>
  <c r="G78" i="12"/>
  <c r="C99" i="11"/>
  <c r="J227" i="9"/>
  <c r="B279" i="2"/>
  <c r="K6" i="1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5"/>
  <c r="G1030" s="1"/>
  <c r="K192" i="14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A450"/>
  <c r="I1031" i="15" l="1"/>
  <c r="G1031"/>
  <c r="I1030"/>
  <c r="G89" i="12"/>
  <c r="H1030" i="15" l="1"/>
  <c r="H1031"/>
  <c r="I18" i="3" l="1"/>
  <c r="G450" i="14" l="1"/>
  <c r="I450"/>
  <c r="B13" i="7" l="1"/>
  <c r="B14" i="5"/>
  <c r="B15" s="1"/>
  <c r="K18" i="3"/>
  <c r="K6" i="1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5"/>
  <c r="I454" l="1"/>
  <c r="I457"/>
  <c r="I460"/>
  <c r="I463"/>
  <c r="G454"/>
  <c r="G457"/>
  <c r="G460"/>
  <c r="G463"/>
  <c r="I453"/>
  <c r="I456"/>
  <c r="I459"/>
  <c r="I462"/>
  <c r="G453"/>
  <c r="G456"/>
  <c r="G459"/>
  <c r="G462"/>
  <c r="I455"/>
  <c r="I458"/>
  <c r="I461"/>
  <c r="G452"/>
  <c r="G455"/>
  <c r="G458"/>
  <c r="G461"/>
  <c r="I452"/>
  <c r="B34" i="16"/>
  <c r="B33"/>
  <c r="H461" i="14" l="1"/>
  <c r="H454"/>
  <c r="H453"/>
  <c r="H460"/>
  <c r="H456"/>
  <c r="H455"/>
  <c r="H459"/>
  <c r="I464"/>
  <c r="H452"/>
  <c r="H458"/>
  <c r="H462"/>
  <c r="E36" i="3"/>
  <c r="F35"/>
  <c r="E35"/>
  <c r="K22"/>
  <c r="I22"/>
  <c r="B34" i="6" l="1"/>
  <c r="B31"/>
  <c r="F36" i="3"/>
  <c r="K25" l="1"/>
  <c r="K26" s="1"/>
  <c r="B35" i="6" l="1"/>
</calcChain>
</file>

<file path=xl/sharedStrings.xml><?xml version="1.0" encoding="utf-8"?>
<sst xmlns="http://schemas.openxmlformats.org/spreadsheetml/2006/main" count="9712" uniqueCount="3393">
  <si>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</si>
  <si>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</si>
  <si>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</si>
  <si>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</si>
  <si>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</si>
  <si>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</si>
  <si>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</si>
  <si>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</si>
  <si>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</si>
  <si>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</si>
  <si>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</si>
  <si>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>БК №231 ЧП PIRANIYA BUSINESS</t>
  </si>
  <si>
    <t xml:space="preserve">   Договор 314-36юрс от 19.01.17 Услуги спецсвязи</t>
  </si>
  <si>
    <t>Межведомственный Хозрасчетный Архив Янгиюльского  р-на</t>
  </si>
  <si>
    <t>Филиал "KAFOLAT sug'urta kompaniyasi" AJ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</si>
  <si>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</si>
  <si>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</si>
  <si>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</si>
  <si>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</si>
  <si>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MChJ BIZNES-DAILY MEDIA noshirlik uyi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</si>
  <si>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</si>
  <si>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</si>
  <si>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</si>
  <si>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</si>
  <si>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</si>
  <si>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NAVOIY Dori-Darmon</t>
  </si>
  <si>
    <t>AJ NO'KIS VINOZAVODI</t>
  </si>
  <si>
    <t>AJ Samarqand Dori-Darmon</t>
  </si>
  <si>
    <t>AJ Toshkent viloyati Dori-Darmon</t>
  </si>
  <si>
    <t>KARTOGRAFIYA  IICHDUK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</si>
  <si>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</si>
  <si>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</si>
  <si>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</si>
  <si>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</si>
  <si>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</si>
  <si>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</si>
  <si>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BUXORO Dori-Darmon</t>
  </si>
  <si>
    <t>MChJ FLYURMEKS</t>
  </si>
  <si>
    <t>MChJ IZZATILLA PRINT</t>
  </si>
  <si>
    <t>MChJ JIZZAX DORI DARMON</t>
  </si>
  <si>
    <t>MChJ JNS LABS</t>
  </si>
  <si>
    <t>MChJ KOMSAR</t>
  </si>
  <si>
    <t>MChJ LAFZ</t>
  </si>
  <si>
    <t>MChJ MAX MASTER PRINT</t>
  </si>
  <si>
    <t>MChJ Max PHARM Service</t>
  </si>
  <si>
    <t>MChJ Medical Max pharm</t>
  </si>
  <si>
    <t>MChJ Mega Oil Store</t>
  </si>
  <si>
    <t>MChJ Ozbekiston Dori-Taminot</t>
  </si>
  <si>
    <t>MChJ PROMXIM IMPEX</t>
  </si>
  <si>
    <t>MChJ QAM XAR</t>
  </si>
  <si>
    <t>MChJ Qaraqalpaq Dari-Darmaq</t>
  </si>
  <si>
    <t>MChJ QORA-QAMICH dorihonalari</t>
  </si>
  <si>
    <t>MChJ Samarqand Jomboy Sharob</t>
  </si>
  <si>
    <t>MChJ Sh QK Guliston Med Texnika</t>
  </si>
  <si>
    <t>MChJ SIRDARYO DORI-DARMON</t>
  </si>
  <si>
    <t>MChJ SURXON DORI-DARMON</t>
  </si>
  <si>
    <t>MChJ XOJAI-JAHON-FARM</t>
  </si>
  <si>
    <t>O` ZFA O`SIMLIK MODALARI KIMYOSI INSTITUTI</t>
  </si>
  <si>
    <t>ShK KLIN-KOSMETIKA</t>
  </si>
  <si>
    <t>SHO`RTAN GAZ KIMYO MAJMUASI UNITAR ShK</t>
  </si>
  <si>
    <t>XF AL-XAYIT</t>
  </si>
  <si>
    <t>XK AKTASH</t>
  </si>
  <si>
    <t>XK BIO KORM</t>
  </si>
  <si>
    <t>XK KAMALAK-L.B</t>
  </si>
  <si>
    <t>XK MUQADDAM SERVIS</t>
  </si>
  <si>
    <t>Жил поселок</t>
  </si>
  <si>
    <t>СП  Fatih  Lazzat  Maya  MCHJ</t>
  </si>
  <si>
    <t>СП FAR-VAB</t>
  </si>
  <si>
    <t>Тайёр махсулот сотиш буйича шартномалар руйхати</t>
  </si>
  <si>
    <t>DSENM YANGIYO'L SHAHAR</t>
  </si>
  <si>
    <t>XK ENERGOTEXSERVIS</t>
  </si>
  <si>
    <t xml:space="preserve">   Соглашение 8774391/179-67юрс от 01.02.18 услуги ж/д</t>
  </si>
  <si>
    <t xml:space="preserve">   Соглашение 194-159юрс от 02.03.18г.услуги ж/д</t>
  </si>
  <si>
    <t>AJ JUMA ELEVATORI</t>
  </si>
  <si>
    <t>DUK AKADEMTA`MINOT</t>
  </si>
  <si>
    <t>MChJ QK AL Majid Beauty Group</t>
  </si>
  <si>
    <t>Валюта Евро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</si>
  <si>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</si>
  <si>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</si>
  <si>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</si>
  <si>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</si>
  <si>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</si>
  <si>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</si>
  <si>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</si>
  <si>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</si>
  <si>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 xml:space="preserve">   Соглашение 0025-46юрс от 01.02.18 услуги ж/д</t>
  </si>
  <si>
    <t xml:space="preserve">   Договор 845-374юрс от 05.07.18 услуги ж/д</t>
  </si>
  <si>
    <t>Эл.энергия, табиий газ ва сув билан таъминлаш буйича шартномалар руйхати</t>
  </si>
  <si>
    <t>6-илова</t>
  </si>
  <si>
    <t>AJ DO"STLIK DON MAHSULOTLARI</t>
  </si>
  <si>
    <t>MChJ ASL BILLUR</t>
  </si>
  <si>
    <t>MChJ AZIA TECHNO PROGRESS</t>
  </si>
  <si>
    <t>7-илова</t>
  </si>
  <si>
    <t>Итого, сум</t>
  </si>
  <si>
    <t>YTT Muradasilov Server Ayderovich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</si>
  <si>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</si>
  <si>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</si>
  <si>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</si>
  <si>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</si>
  <si>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</si>
  <si>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 xml:space="preserve">   Договор №12 от 28.01.19 Брокерское вознаграждение</t>
  </si>
  <si>
    <t xml:space="preserve">   Договор К-2-8юрс от 04.01.19 Вода,стоки</t>
  </si>
  <si>
    <t>MChJ "INNOVATSION TEXNOLOGIYA PRINT"</t>
  </si>
  <si>
    <t>MChJ Avto-olam jurnali tahririyati</t>
  </si>
  <si>
    <t>MChJ IMPERIAL PRINT</t>
  </si>
  <si>
    <t>MChJ POKSON Toshkent</t>
  </si>
  <si>
    <t>MChJ SSK FARAVON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</si>
  <si>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</si>
  <si>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</si>
  <si>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</si>
  <si>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</si>
  <si>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</si>
  <si>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</si>
  <si>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</si>
  <si>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</si>
  <si>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</si>
  <si>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</si>
  <si>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№</t>
  </si>
  <si>
    <t>№ лота</t>
  </si>
  <si>
    <t>Дата начала</t>
  </si>
  <si>
    <t>Срок окончания</t>
  </si>
  <si>
    <t>Наименование</t>
  </si>
  <si>
    <t>Кол-во</t>
  </si>
  <si>
    <t>Стартовая цена за ед.</t>
  </si>
  <si>
    <t>Предложенная цена за ед.</t>
  </si>
  <si>
    <t>Стартовая сумма контракта</t>
  </si>
  <si>
    <t>Сумма контракта</t>
  </si>
  <si>
    <t>Заказчик</t>
  </si>
  <si>
    <t>Победитель</t>
  </si>
  <si>
    <t>"BIOKIMYO" AJ</t>
  </si>
  <si>
    <t>Цена за единицу</t>
  </si>
  <si>
    <t>Сумма договора</t>
  </si>
  <si>
    <t>Дата заключения контракта</t>
  </si>
  <si>
    <t>Номер договора</t>
  </si>
  <si>
    <t>№ сделки</t>
  </si>
  <si>
    <t xml:space="preserve">Сумма контракта </t>
  </si>
  <si>
    <t>ТМЗ</t>
  </si>
  <si>
    <t>Продукты питания</t>
  </si>
  <si>
    <t>Пшеница</t>
  </si>
  <si>
    <t>Барда</t>
  </si>
  <si>
    <t>MChJ KOSON DMQQ</t>
  </si>
  <si>
    <t>MChJ Qamashi don qabul qilish</t>
  </si>
  <si>
    <t>СП ООО SREDAZPODSHIPNIK</t>
  </si>
  <si>
    <t>AJ NAVOIY IES</t>
  </si>
  <si>
    <t>MChJ  NOVO FARM KOMPLEKT</t>
  </si>
  <si>
    <t>MChJ DENTAFILL PLYUS</t>
  </si>
  <si>
    <t>MChJ EUROPRINT KOKAND</t>
  </si>
  <si>
    <t>MChJ Jurabek PRINT</t>
  </si>
  <si>
    <t>MChJ XORAZM Dori-Darmon</t>
  </si>
  <si>
    <t>Ozbekiston Shampani AJ</t>
  </si>
  <si>
    <t>Q.K. MChJ "DINA PARFUM"</t>
  </si>
  <si>
    <t>QK AJ INDORAMA KOKAND TEXTILE</t>
  </si>
  <si>
    <t>АО СамВин,комб,им Ховренко</t>
  </si>
  <si>
    <t>MChJ ABINA COSMETIK</t>
  </si>
  <si>
    <t>MChJ QK HEALTH LINE</t>
  </si>
  <si>
    <t>AJ ANDIJON BIOKIMYO ZAVODI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</si>
  <si>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</si>
  <si>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</si>
  <si>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</si>
  <si>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</si>
  <si>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</si>
  <si>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</si>
  <si>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</si>
  <si>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КОНКУРС</t>
  </si>
  <si>
    <t>ПРЯМЫЕ ЗАКУПКИ</t>
  </si>
  <si>
    <t>АУКЦИОН</t>
  </si>
  <si>
    <t>Дизельное топливо ЭКО ООО "Бухарский НПЗ"</t>
  </si>
  <si>
    <t>Пуццолановый портландцемент ППЦ400 ( предназначен для тарир в бумаж меш 50 кг), АО Ахангаранцемент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</si>
  <si>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</si>
  <si>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</si>
  <si>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</si>
  <si>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</si>
  <si>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</si>
  <si>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</si>
  <si>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</si>
  <si>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</si>
  <si>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</si>
  <si>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</si>
  <si>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 xml:space="preserve">   Договор 1881/Э-135юрс от 21.02.12г.и доп.согл.№1881-2/ИК от 12.09.19г. Услуги депозитария</t>
  </si>
  <si>
    <t>DUK O’ZBEKISTON ILMIY-SINOV VA SIFAT NAZORATI MARKAZI (UzTest)</t>
  </si>
  <si>
    <t>MChJ MATBUOT-TARQATUVCHI YANGIYO`L</t>
  </si>
  <si>
    <t>АИКБ  Ипак Йули Янгиюль</t>
  </si>
  <si>
    <t>Инспекция Госархстройнадзор ташкентской области</t>
  </si>
  <si>
    <t>октябрь</t>
  </si>
  <si>
    <t>ноябрь</t>
  </si>
  <si>
    <t>декабрь</t>
  </si>
  <si>
    <t>ИНН заказчика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</si>
  <si>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</si>
  <si>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</si>
  <si>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</si>
  <si>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</si>
  <si>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</si>
  <si>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</si>
  <si>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</si>
  <si>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</si>
  <si>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Косон ДМКК МЧЖ</t>
  </si>
  <si>
    <t>201614527</t>
  </si>
  <si>
    <t>"Qamashi Don Qabul Qilish" Mas`uliyati Cheklangan Jamiyati</t>
  </si>
  <si>
    <t>200680448</t>
  </si>
  <si>
    <t>Пшеница 3 класса ООО «Qamashi DKK»</t>
  </si>
  <si>
    <t>Maxam-Chirchiq AJ</t>
  </si>
  <si>
    <t>200941518</t>
  </si>
  <si>
    <t>АО Жума Эливатор</t>
  </si>
  <si>
    <t>201818683</t>
  </si>
  <si>
    <t>Пшеница 3-класс АО Жума Элевотор</t>
  </si>
  <si>
    <t>Дустлик Дон махсулотлари</t>
  </si>
  <si>
    <t>200998865</t>
  </si>
  <si>
    <t>Пшеница 3-го класса АО "Дустлик дон махсулотлари" аннул.объем</t>
  </si>
  <si>
    <t>Пшеница 3 класса ООО «Qamashi DKK» аннул.объем</t>
  </si>
  <si>
    <t>Пшеница 3-го класса АО "Дустлик дон махсулотлари"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</si>
  <si>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</si>
  <si>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</si>
  <si>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</si>
  <si>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</si>
  <si>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</si>
  <si>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</si>
  <si>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</si>
  <si>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</si>
  <si>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"JASMINE GOLD GROUP"</t>
  </si>
  <si>
    <t>MChJ BIO COSMETICS</t>
  </si>
  <si>
    <t>MChJ ISGS BREND TORG</t>
  </si>
  <si>
    <t>AJ KVARTS</t>
  </si>
  <si>
    <t>DUK Toshkent Issiqlik markazi</t>
  </si>
  <si>
    <t>MChJ AGROWIN</t>
  </si>
  <si>
    <t>MChJ ECO PHARM MED INVEST</t>
  </si>
  <si>
    <t>MChJ HAYAT Cosmetic</t>
  </si>
  <si>
    <t>MChJ MACRO WHOLESALE TRADING</t>
  </si>
  <si>
    <t>MChJ QK AFSAR COMPANY LTD</t>
  </si>
  <si>
    <t>MChJ QK NAVOIY BEAUTY COSMETICS</t>
  </si>
  <si>
    <t>MChJ RADIKS</t>
  </si>
  <si>
    <t>Respublika SUDTIBBIY EKSPERTIZA IAM Toshkent viloyati</t>
  </si>
  <si>
    <t>XK CHEMICAL BUBBLE GROUP</t>
  </si>
  <si>
    <t>XK INCOS</t>
  </si>
  <si>
    <t>ФХ Тулаган Барда</t>
  </si>
  <si>
    <t>AK O`ZBEKTELEKOM Toshkent filiali</t>
  </si>
  <si>
    <t xml:space="preserve">   Договор 02_918/3140 от 08.01.20г.Интернет Teznet business-2 6 Мбит/с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</si>
  <si>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</si>
  <si>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</si>
  <si>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 xml:space="preserve">   Договор Ю-13-000072 от 06.01.20г. Обработка мусора</t>
  </si>
  <si>
    <t>MChJ "PETRO TEST AVTO"</t>
  </si>
  <si>
    <t>MChJ "PREMIUM POLIGRAF BIZNES"</t>
  </si>
  <si>
    <t>MChJ "UNICON-SOFT"</t>
  </si>
  <si>
    <t>MChJ GRAND ELITE SERVICE</t>
  </si>
  <si>
    <t xml:space="preserve">   Договор 1-24/20-103юрс от 06.03.20 Разработка проекта газопровода 8 км</t>
  </si>
  <si>
    <t xml:space="preserve">   Закупки на cooperation.uz по КМ ПП-833 от 30.09.19г</t>
  </si>
  <si>
    <t xml:space="preserve">   Договор 6-85юрс от 01.02.20 Пожарная безопасность</t>
  </si>
  <si>
    <t>XK "FIDES GROUP"</t>
  </si>
  <si>
    <t xml:space="preserve">   Счет на оплату №260 от 30.01.20 Подписка на ИТС ПРОФ-1С8</t>
  </si>
  <si>
    <t xml:space="preserve">   Договор 2-20юрс от 09.01.20 Дезинфекция 10 423 716 сум</t>
  </si>
  <si>
    <t>ИП ООО Action MCFR Mediaguruhi</t>
  </si>
  <si>
    <t xml:space="preserve">   Договор GZ/66 от 20.02.20 Программный продукт Госзакупка</t>
  </si>
  <si>
    <t>MChJ "KORNELIYA"</t>
  </si>
  <si>
    <t xml:space="preserve">   Договор №16-Т от 27.02.20 Тех. обслуга пож. тушения, пож.сигнализа</t>
  </si>
  <si>
    <t xml:space="preserve">   Договор 31-1017-49юрс от 03.01.20 Электроэнергия</t>
  </si>
  <si>
    <t xml:space="preserve">Заключенные договоры на cooperation.uz </t>
  </si>
  <si>
    <t>AJ OLMALIQ КMK</t>
  </si>
  <si>
    <t>AJ QASHQADARYODONMAHSULOTLARI</t>
  </si>
  <si>
    <t>MChJ "ASKLEPIY" xorijiy korxonasi</t>
  </si>
  <si>
    <t>MChJ "SPZ-BEARINGS" QK</t>
  </si>
  <si>
    <t>MChJ PETROL AUTO AND INDUSTRIAL</t>
  </si>
  <si>
    <t>MChJ ZOLOTOE RUNO</t>
  </si>
  <si>
    <t>UK PAXTA NEFT BAZASI</t>
  </si>
  <si>
    <t>ИТОГО UZS</t>
  </si>
  <si>
    <t>AJ Kattaqo`rg`on YOG` MOY</t>
  </si>
  <si>
    <t>AJ Yangi Angren issiqlik elektr stansiyasi</t>
  </si>
  <si>
    <t>MChJ BUNYOD GOLD</t>
  </si>
  <si>
    <t>MChJ CLEANPOWER</t>
  </si>
  <si>
    <t>MChJ DOZ TUR LTD</t>
  </si>
  <si>
    <t>MChJ Elite Pharma Med Group</t>
  </si>
  <si>
    <t>MChJ Farrukh Clean Technologys</t>
  </si>
  <si>
    <t>MChJ FITO PHARMA MED</t>
  </si>
  <si>
    <t>MChJ GALENIKA INVEST</t>
  </si>
  <si>
    <t>MChJ KATRANT</t>
  </si>
  <si>
    <t>MChJ MERRYMED FARM</t>
  </si>
  <si>
    <t>MChJ MURAD PRINT</t>
  </si>
  <si>
    <t>MChJ NEW BUSINESS TECHNOLOGIES</t>
  </si>
  <si>
    <t>MChJ Plasteks</t>
  </si>
  <si>
    <t>MChJ Qashqadaryo Dori-Darmon</t>
  </si>
  <si>
    <t>MChJ QK UZTEX Tashkent</t>
  </si>
  <si>
    <t>MChJ ShQK AWP</t>
  </si>
  <si>
    <t>MChJ STEKLOPLASTIK</t>
  </si>
  <si>
    <t>MChJ XORAZM SHAKAR</t>
  </si>
  <si>
    <t>OK CHORVA NURZIYO BARAKASI</t>
  </si>
  <si>
    <t>OZBEKISTON NM IJODIY UYI</t>
  </si>
  <si>
    <t>XK SIMVETFARM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</si>
  <si>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</si>
  <si>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</si>
  <si>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</si>
  <si>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</si>
  <si>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</si>
  <si>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 xml:space="preserve">   Oferta от 06.01.20 Публичная оферта</t>
  </si>
  <si>
    <t>MChJ Naymon invest consulting</t>
  </si>
  <si>
    <t xml:space="preserve">   Договор 1/20-65юрс от 14.02.20 Услуги по оценке сист.корп.управл.</t>
  </si>
  <si>
    <t>MChJ NEFT-GAZ TRADE ENGINEERING</t>
  </si>
  <si>
    <t>XK "FIDES PROJECTS"</t>
  </si>
  <si>
    <t xml:space="preserve">   Договор FP-20-65-112юрс от 30.01.20 Технолог.сопровожд.прогрммного продукта</t>
  </si>
  <si>
    <t xml:space="preserve">   Договор 20-067-90юрс от 02.03.20 Аудиторские услуги по КПЭ,ИКЭ</t>
  </si>
  <si>
    <t>E-SHOP (ЭЛ.МАГАЗИН)</t>
  </si>
  <si>
    <t>Техническое обслуживание промышленного оборудования
Техническоe обслуживание компрессорной установки Dalgakiran TIDY-10</t>
  </si>
  <si>
    <t>Консультационные услуги
Консультативные услуги по предоставлению использования сервиса «Электронное голосование»</t>
  </si>
  <si>
    <t>Лабораторные приборы, оборудования и техника</t>
  </si>
  <si>
    <t>Прочая техника и оборудование</t>
  </si>
  <si>
    <t>Единый поставщик</t>
  </si>
  <si>
    <t>ПП-3953</t>
  </si>
  <si>
    <t>ЗРУ-472, 44 - статья</t>
  </si>
  <si>
    <t>ООО PETROL AUTO AND INDUSTRIAL</t>
  </si>
  <si>
    <t>305784896</t>
  </si>
  <si>
    <t>Масло дизельное М14В2 OOO Petrol Auto And Industrial</t>
  </si>
  <si>
    <t>"Кашкадарёдонмахсулотлари" ОАЖ</t>
  </si>
  <si>
    <t>200670475</t>
  </si>
  <si>
    <t>Пшеница 3-го класса, АО «Кашкадарёдонмахсулотлари»</t>
  </si>
  <si>
    <t>"PAXTA NEFT BAZASI" Mas`uliyati cheklangan jamiyat</t>
  </si>
  <si>
    <t>204583138</t>
  </si>
  <si>
    <t>Дизельное топливо (ФНПЗ) OOO Пахта нб</t>
  </si>
  <si>
    <t>Список заключенных договоров на портале UZEX.UZ</t>
  </si>
  <si>
    <t>СП CHORVA-NURZIYO-BARAKASI</t>
  </si>
  <si>
    <t>307456581</t>
  </si>
  <si>
    <t xml:space="preserve">Подшипниковый завод  СП  «SPZ -BEARINGS» </t>
  </si>
  <si>
    <t>Поставщик</t>
  </si>
  <si>
    <t>ИНН поставщика</t>
  </si>
  <si>
    <t>Код ТН ВЭД</t>
  </si>
  <si>
    <t>Арматура 12 - 35ГС мерной длины АО "Узметкомбинат"</t>
  </si>
  <si>
    <t>Арматура 18 - 35ГС мерной длины АО "Узметкомбинат"</t>
  </si>
  <si>
    <t>Карбид кальция фракция 25 80 ЧП VERTEX DEVELOP GROUP</t>
  </si>
  <si>
    <t>"ASIA METALL BUSINESS" xususiy korxonasi</t>
  </si>
  <si>
    <t>301010857</t>
  </si>
  <si>
    <t>Пшеница мягких сортов, продовольственная, 4-го класса, урожай 2020 года, ООО Asia Metall Business</t>
  </si>
  <si>
    <t>Х.К.  NASIBA-GAVHAR</t>
  </si>
  <si>
    <t>AJ QO`QON BIOKIMYO</t>
  </si>
  <si>
    <t>MChJ "ASIA METALL BUSINESS"</t>
  </si>
  <si>
    <t>MChJ "IHLAS ELEKTRIK"</t>
  </si>
  <si>
    <t>MChJ "YUMA GREEN"</t>
  </si>
  <si>
    <t>XK IMEX GROUP</t>
  </si>
  <si>
    <t>XK Maximum business group</t>
  </si>
  <si>
    <t>XK Nasiba Gavhar</t>
  </si>
  <si>
    <t>XK THE REAL BUSINESS ALLIANCE</t>
  </si>
  <si>
    <t xml:space="preserve"> </t>
  </si>
  <si>
    <t>DUK Manaviyat Nashriyoti</t>
  </si>
  <si>
    <t>MChJ "O`QITUVCHI MATBAA UYI"</t>
  </si>
  <si>
    <t>MChJ BONU shirinliklari</t>
  </si>
  <si>
    <t>MChJ COMPACT TEXTILES YARN</t>
  </si>
  <si>
    <t>MCHJ Ecowall</t>
  </si>
  <si>
    <t>MChJ INVESTMENT COMPANY NAVOI</t>
  </si>
  <si>
    <t>MCHJ QK NUKUS MED TEX</t>
  </si>
  <si>
    <t>MCHJ SAG AGRO</t>
  </si>
  <si>
    <t>MChJ SANO STANDART</t>
  </si>
  <si>
    <t>MChJ Shamsuddinxon Boboxonov NMIU</t>
  </si>
  <si>
    <t>MChJ TASHKENT UPAKOVSHIK</t>
  </si>
  <si>
    <t>MChJ WORLD TRADE SOLUTIONS TASHKENT</t>
  </si>
  <si>
    <t>XK MAHMUDOV MURODJON MAXAMMADOVICH</t>
  </si>
  <si>
    <t>XK PRINT LINE GROUP</t>
  </si>
  <si>
    <t>Ziyo Nur Farm XK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</si>
  <si>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</si>
  <si>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</si>
  <si>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</si>
  <si>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 xml:space="preserve">   Договор 445-220-01 от 23.07.20 Электрон-онлайн торги</t>
  </si>
  <si>
    <t>ELEKTRON KOOPERATSIYA PORTALI MARKAZI</t>
  </si>
  <si>
    <t>MChJ Industrial Techno Consult</t>
  </si>
  <si>
    <t>YTТ URUNOV BOTIRJON FURKATOVICH</t>
  </si>
  <si>
    <t>Тех ПД-11 г.Джизак</t>
  </si>
  <si>
    <t>ТехПД-1 Ташкент</t>
  </si>
  <si>
    <t>ТехПД-10 г.Самарканд</t>
  </si>
  <si>
    <t>ТехПД-7 г.Карши-5</t>
  </si>
  <si>
    <t xml:space="preserve">   Договор 12-04/7 от 01.07.20 Природный газ</t>
  </si>
  <si>
    <t>8-илова</t>
  </si>
  <si>
    <t>7.5-илова</t>
  </si>
  <si>
    <t>7.4-илова</t>
  </si>
  <si>
    <t>7.2-илова</t>
  </si>
  <si>
    <t>7.1.-илова</t>
  </si>
  <si>
    <t>7.3.-илова</t>
  </si>
  <si>
    <t>7.6-илова</t>
  </si>
  <si>
    <t>Бумага</t>
  </si>
  <si>
    <t>Техническое обслуживание автоматизированной системы коммерческого учета электроэнергии
АльфаЦентр</t>
  </si>
  <si>
    <t>Пшеница 3-го класса ООО «Косон ДМКК»</t>
  </si>
  <si>
    <t>Пшеница 3-го класса, АО «Кашкадарёдонмахсулотлари» аннул.объем</t>
  </si>
  <si>
    <t>Toshkent Agrosanoat MCHJ</t>
  </si>
  <si>
    <t>200566549</t>
  </si>
  <si>
    <t>"JAMOL OTA" фермер хужалиги</t>
  </si>
  <si>
    <t>201882883</t>
  </si>
  <si>
    <t>ФХ DILBAR-ASIL-ARU</t>
  </si>
  <si>
    <t>306350154</t>
  </si>
  <si>
    <t>ФХ QOBIL OMAD</t>
  </si>
  <si>
    <t>302309885</t>
  </si>
  <si>
    <t>СП BAXTIYOR  OMAD  BAXT</t>
  </si>
  <si>
    <t>307976703</t>
  </si>
  <si>
    <t>Подшипник 180314</t>
  </si>
  <si>
    <t>Подшипник 180312</t>
  </si>
  <si>
    <t>Подшипник 180311</t>
  </si>
  <si>
    <t>Подшипник 180310</t>
  </si>
  <si>
    <t>Подшипник 180307</t>
  </si>
  <si>
    <t>Подшипник 180309</t>
  </si>
  <si>
    <t>Подшипник 180305</t>
  </si>
  <si>
    <t>Подшипник 409А</t>
  </si>
  <si>
    <t>Насос КМ 80-50-200</t>
  </si>
  <si>
    <t>№ договор</t>
  </si>
  <si>
    <t>Наименование товара</t>
  </si>
  <si>
    <t>Количество товара</t>
  </si>
  <si>
    <t>Дата</t>
  </si>
  <si>
    <t>Пшен</t>
  </si>
  <si>
    <t>Дизе</t>
  </si>
  <si>
    <t>Пуцц</t>
  </si>
  <si>
    <t>Карб</t>
  </si>
  <si>
    <t xml:space="preserve">Карбид </t>
  </si>
  <si>
    <t>Масл</t>
  </si>
  <si>
    <t>MChJ "TA'MIR ENERGO STROY"</t>
  </si>
  <si>
    <t>XK "FORTEK"</t>
  </si>
  <si>
    <t xml:space="preserve">   Договор 4884316 от 28.12.20 Пшеница 3-кл 25 тн</t>
  </si>
  <si>
    <t xml:space="preserve">   Договор 4885909 от 29.12.20 Пшеница 3-кл 46 тн</t>
  </si>
  <si>
    <t xml:space="preserve">   Договор 163695 от 21.10.20 Авт.выкл,контакторы, реле</t>
  </si>
  <si>
    <t>FX "QOBIL OMAD"</t>
  </si>
  <si>
    <t>FX Dilbar Asil Aru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</si>
  <si>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</si>
  <si>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</si>
  <si>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</si>
  <si>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</si>
  <si>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</si>
  <si>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</si>
  <si>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</si>
  <si>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</si>
  <si>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OK Baxtiyor Omad Baxt</t>
  </si>
  <si>
    <t>XK CHEMICALS LINE GROUP</t>
  </si>
  <si>
    <t>MChJ SAVDOELETRONIKA XIZMATLARI</t>
  </si>
  <si>
    <t xml:space="preserve">   Договор 9Y-0001 от 25.12.20 услуги по ККМ SIMURG 001</t>
  </si>
  <si>
    <t xml:space="preserve">   Договор 20-111 от 02.07.20 Аудиторские услуги по НСБУ за 2020 год</t>
  </si>
  <si>
    <t>Топливораздаточная колонка
Топливораздаточная колонка Топаз 511</t>
  </si>
  <si>
    <t>Кефир
Кефир</t>
  </si>
  <si>
    <t>Экспертиза отчетов об оценке
6 месяц</t>
  </si>
  <si>
    <t>Перчатка
Перчатки одноразовые</t>
  </si>
  <si>
    <t>Стакан
Стакан одноразовый</t>
  </si>
  <si>
    <t>Масло
Дизельное масло G Line Subra 15W-40</t>
  </si>
  <si>
    <t>Кулер для питьевой воды
Selva - 307</t>
  </si>
  <si>
    <t>Масло
Дизельное масло 15W-40 CF-4/SG GNV Supreme Force</t>
  </si>
  <si>
    <t>Смазка
Смазка высокотемпературная МС 5115-2 ЕР-2</t>
  </si>
  <si>
    <t>Смазка
Смазка Литол 24</t>
  </si>
  <si>
    <t>Кислород технический
Кислород технический</t>
  </si>
  <si>
    <t>Разработка и заполнение ?Паспорта санитарно-технического состояния условий труда и обеспеченности средствами охраны труда?
Разработка санитарного технического паспорта для цеха</t>
  </si>
  <si>
    <t>Книги
Книга акт о выработке спирта, 80 листов , 1 вараки 80 гр ок когозда АКТ 2 варак копия когозда ва усти бувинел каттик переплет булиши кк.</t>
  </si>
  <si>
    <t>На поверку и государственное клеймение весоизмерительных приборов
Техосмотр юстировка со спец гирями весов лабораторных АДВ 200, со сдачей под гос. клеймение ГП УЗНИМ</t>
  </si>
  <si>
    <t>На поверку и государственное клеймение весоизмерительных приборов
Теч обслуга юстировка со спец горями весов дозировочных до 50кг со сдачей под гос. клеймение ГП УЗНИМ</t>
  </si>
  <si>
    <t>На поверку и государственное клеймение весоизмерительных приборов
Техническое обслуга юстировка со спец гирями весов товарных до 500кг со сдачей под гос. клеймение ГП УЗНИМ</t>
  </si>
  <si>
    <t>На поверку и государственное клеймение весоизмерительных приборов
Юстировка со спец гирями весов товарных до 150кг Ц/Г со сдачей под гос. клеймение ГП УЗНИМ</t>
  </si>
  <si>
    <t>На поверку и государственное клеймение весоизмерительных приборов
Технической осмотр, смазка рабочих шаров, юстировка со спец гирями авто весов электронных до 60тн со сдачей под гос. клеймение ГП УЗНИМ</t>
  </si>
  <si>
    <t>Кулер
SELVA</t>
  </si>
  <si>
    <t>Услуга по оценке
Отчет об оценке</t>
  </si>
  <si>
    <t>Электрод
Электрод МР-3, Ф 3 мм</t>
  </si>
  <si>
    <t>Оценочные услуги
Отчет об оценке</t>
  </si>
  <si>
    <t>Выполнение перевозки опасных грузов.
Перевозка опасных грузов</t>
  </si>
  <si>
    <t>Сальниковая набивка
Сальниковая набивка АП-31 размер 14 мм</t>
  </si>
  <si>
    <t>асбестовый шнур
Шнур асбестовый ШАОН диаметр 12 мм</t>
  </si>
  <si>
    <t>Программное обеспечение
Электронная система "Госзакупки"</t>
  </si>
  <si>
    <t>Диаграммная бумага
Бумага диаграммная</t>
  </si>
  <si>
    <t>Скоросшиватель
Мареd</t>
  </si>
  <si>
    <t>Ежедневник
"CALCIO"черный А5 формата 120 листов</t>
  </si>
  <si>
    <t>Папка для бумаг
Папка для бумаг 400гр Мапед</t>
  </si>
  <si>
    <t>фирменная бланка
Бумага А4 130 гр для фирменного бланка Снегурочка</t>
  </si>
  <si>
    <t>Лоток
Лоток вертикальный 3 ярусный DELI</t>
  </si>
  <si>
    <t>Транспортные услуги
Транспортные услуги по перевозке химических реагентов</t>
  </si>
  <si>
    <t>Кислородный баллон
Кислород жидкий</t>
  </si>
  <si>
    <t>Выполнение перевозки опасных грузов.
перевозка опасных грузов</t>
  </si>
  <si>
    <t>Накладная
Прием сдаточная накладной 80 гр бумага</t>
  </si>
  <si>
    <t>Электрод
Электроды сварочные IMEX МР-3 Д3мм</t>
  </si>
  <si>
    <t>Электрод
Электроды сварочные IMEX МР-3 Д4мм</t>
  </si>
  <si>
    <t>Сухие дрожжи
Дрожжи Alcotec 48 Pure Turbo</t>
  </si>
  <si>
    <t>Медикаменты</t>
  </si>
  <si>
    <t>04.01.2021</t>
  </si>
  <si>
    <t>06.01.2021</t>
  </si>
  <si>
    <t>08.01.2021</t>
  </si>
  <si>
    <t>11.01.2021</t>
  </si>
  <si>
    <t>12.01.2021</t>
  </si>
  <si>
    <t>VIKAAZ PLAST ООО</t>
  </si>
  <si>
    <t>300505335</t>
  </si>
  <si>
    <t>Труба полиэтиленовая ПЭГК d-500 SN8 ООО VIKAAZ PLAST</t>
  </si>
  <si>
    <t>13.01.2021</t>
  </si>
  <si>
    <t>15.01.2021</t>
  </si>
  <si>
    <t>18.01.2021</t>
  </si>
  <si>
    <t>20.01.2021</t>
  </si>
  <si>
    <t>22.01.2021</t>
  </si>
  <si>
    <t>Пшеница 3-го класса , «Косон ДМКК МЧЖ»</t>
  </si>
  <si>
    <t>25.01.2021</t>
  </si>
  <si>
    <t>27.01.2021</t>
  </si>
  <si>
    <t>29.01.2021</t>
  </si>
  <si>
    <t>01.02.2021</t>
  </si>
  <si>
    <t>03.02.2021</t>
  </si>
  <si>
    <t>05.02.2021</t>
  </si>
  <si>
    <t>08.02.2021</t>
  </si>
  <si>
    <t>10.02.2021</t>
  </si>
  <si>
    <t>12.02.2021</t>
  </si>
  <si>
    <t>15.02.2021</t>
  </si>
  <si>
    <t>17.02.2021</t>
  </si>
  <si>
    <t>19.02.2021</t>
  </si>
  <si>
    <t>22.02.2021</t>
  </si>
  <si>
    <t>23.02.2021</t>
  </si>
  <si>
    <t>24.02.2021</t>
  </si>
  <si>
    <t>26.02.2021</t>
  </si>
  <si>
    <t>01.03.2021</t>
  </si>
  <si>
    <t>03.03.2021</t>
  </si>
  <si>
    <t>05.03.2021</t>
  </si>
  <si>
    <t>10.03.2021</t>
  </si>
  <si>
    <t>11.03.2021</t>
  </si>
  <si>
    <t>OOO ASIA GAS OIL</t>
  </si>
  <si>
    <t>302850254</t>
  </si>
  <si>
    <t>Дизельное топливо OOO ASIA GAS OIL</t>
  </si>
  <si>
    <t>12.03.2021</t>
  </si>
  <si>
    <t>15.03.2021</t>
  </si>
  <si>
    <t>16.03.2021</t>
  </si>
  <si>
    <t>ИП АО YANGIYOL YOG-MOY</t>
  </si>
  <si>
    <t>200466854</t>
  </si>
  <si>
    <t>Мыло хозяйственное 60% 350гр ХИИ "Yangiyol Yog-Moy" AO</t>
  </si>
  <si>
    <t>17.03.2021</t>
  </si>
  <si>
    <t>19.03.2021</t>
  </si>
  <si>
    <t>24.03.2021</t>
  </si>
  <si>
    <t>26.03.2021</t>
  </si>
  <si>
    <t>27.03.2021</t>
  </si>
  <si>
    <t>29.03.2021</t>
  </si>
  <si>
    <t>31.03.2021</t>
  </si>
  <si>
    <t>05.01.2021</t>
  </si>
  <si>
    <t>07.01.2021</t>
  </si>
  <si>
    <t>14.01.2021</t>
  </si>
  <si>
    <t>19.01.2021</t>
  </si>
  <si>
    <t>21.01.2021</t>
  </si>
  <si>
    <t>26.01.2021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</si>
  <si>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</si>
  <si>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</si>
  <si>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</si>
  <si>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</si>
  <si>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</si>
  <si>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</si>
  <si>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</si>
  <si>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25.02.2021</t>
  </si>
  <si>
    <t>04.03.2021</t>
  </si>
  <si>
    <t>"OISHA OMAD BARAKA" Масъулияти чекланган жамияти</t>
  </si>
  <si>
    <t>302072186</t>
  </si>
  <si>
    <t>"HIKMATLI TUXUM GO`SHT PARRANDA" MCHJ</t>
  </si>
  <si>
    <t>302330695</t>
  </si>
  <si>
    <t>18.03.2021</t>
  </si>
  <si>
    <t>ООО OROM PAXTA</t>
  </si>
  <si>
    <t>307643714</t>
  </si>
  <si>
    <t>23.03.2021</t>
  </si>
  <si>
    <t>25.03.2021</t>
  </si>
  <si>
    <t>JAMAL фермер хужалиги</t>
  </si>
  <si>
    <t>200901219</t>
  </si>
  <si>
    <t>ООО ALIF GRAND CORPORATION</t>
  </si>
  <si>
    <t>Гипсокартонные листы марки "DEKK" - размер 1200*2500*12мм</t>
  </si>
  <si>
    <t>Гипсокартонные листы марки "DEKK" - размер 1200*2500*8мм</t>
  </si>
  <si>
    <t>BILLUR SUV SERVIS MCHJ</t>
  </si>
  <si>
    <t>Питьевая вода для киллера в капсулах 18,9 л</t>
  </si>
  <si>
    <t>ЧП ELEKTR MEXANIK TA`MIR ISHLAB CHIQARISH</t>
  </si>
  <si>
    <t>ООО "ЧИРЧИКСКИЙ МАШИНОСТРОИТЕЛЬНЫЙ ЗАВОД ЭНЕРГОМАШ"</t>
  </si>
  <si>
    <t xml:space="preserve">Рабочее колесо к насос 1Д 800/56 </t>
  </si>
  <si>
    <t>Рабочее колесо к насос 1Д 1250/65</t>
  </si>
  <si>
    <t xml:space="preserve">ZOLOTOE RUNO ОБЩЕСТВО С ОГРАНИЧЕННОЙ ОТВЕТСТВЕННОСТЬЮ </t>
  </si>
  <si>
    <t>Аммиак водный "чда"</t>
  </si>
  <si>
    <t>Азотнокислое серебро "чда"</t>
  </si>
  <si>
    <t>Фиксанал  соляной кислоты</t>
  </si>
  <si>
    <t>Фиксанал серной кислоты</t>
  </si>
  <si>
    <t>Фиксанал Трилон Б</t>
  </si>
  <si>
    <t>Фиксанал Натрий серноватистокислый</t>
  </si>
  <si>
    <t>Фиксанал pH-метрии</t>
  </si>
  <si>
    <t>ГСО нитрит ионы (ампула 5мл)</t>
  </si>
  <si>
    <t>ГСО ионы аммония  (ампула 5 мл)</t>
  </si>
  <si>
    <t>ГСО фосфат ионы (ампула 5 мл)</t>
  </si>
  <si>
    <t>ГСО хлорид ионы (ампула 5мл)</t>
  </si>
  <si>
    <t>Перекись водорода 60%</t>
  </si>
  <si>
    <t>Калий Йодистый "чда"</t>
  </si>
  <si>
    <t>Диэтиловый эфир  "ч"</t>
  </si>
  <si>
    <t>Серная кислота "хч"</t>
  </si>
  <si>
    <t>Соляная кислота "хч"</t>
  </si>
  <si>
    <t>Калий марганцовокислый "чда"</t>
  </si>
  <si>
    <t>Реактив Несслера "чда"</t>
  </si>
  <si>
    <t>Цинк сернокислый "ч"</t>
  </si>
  <si>
    <t>Уксусная кислота лёд "хч"</t>
  </si>
  <si>
    <t>Аммоний уксуснокислый  "чда"</t>
  </si>
  <si>
    <t>ГСО нитрат ионы (ампула 5 мл)</t>
  </si>
  <si>
    <t>Глицерин "чда"</t>
  </si>
  <si>
    <t>Реактив Грисса "чда"</t>
  </si>
  <si>
    <t>ООО GREEN APPLE S</t>
  </si>
  <si>
    <t>Маска лицевая одноразовая №1</t>
  </si>
  <si>
    <t>Ткань х/б суровая (бязь)</t>
  </si>
  <si>
    <t>ООО IHLAS ELEKTRIK</t>
  </si>
  <si>
    <t>Лампа светодиодная е27 50w</t>
  </si>
  <si>
    <t>Лампа светодиодная е27 12w MONOled</t>
  </si>
  <si>
    <t>Светильник светодиодный квадратный встраиваемый Led Panel 18w MONOled</t>
  </si>
  <si>
    <t xml:space="preserve">Лампа энергоэффективная светодиодная  низковольтная Е27 12V-36V 9w </t>
  </si>
  <si>
    <t>Реактив для определения  окисляемости спирта</t>
  </si>
  <si>
    <t>Фуксинсернистый Реактив №1</t>
  </si>
  <si>
    <t>Фуксинсернистый Реактив №2</t>
  </si>
  <si>
    <t>Метиловый спирт 0,05 % в 1 dm3 в б/с</t>
  </si>
  <si>
    <t>Метиловый спирт 0,03% в 1 dm3 в б/с</t>
  </si>
  <si>
    <t>Резорцин "чда"</t>
  </si>
  <si>
    <t>Ортофосфорная кислота 85%</t>
  </si>
  <si>
    <t>Светильник светодиодный с алюминиевым корпусом 36w 1.2m SLIM MONOled (аналог ЛПО2х36 вт)</t>
  </si>
  <si>
    <t xml:space="preserve">Герметичный Led панель 20w  круглый накладной </t>
  </si>
  <si>
    <t xml:space="preserve">Альдегид салициловый с массовой долей 1 % </t>
  </si>
  <si>
    <t>Метиловый спирт 0,01%  в 1 dm3  в б/с</t>
  </si>
  <si>
    <t>Железо (III) хлористое 6-вод  "ч"</t>
  </si>
  <si>
    <t>ООО PURE MAKS TRADE</t>
  </si>
  <si>
    <t>Трехслойная лицевая гигиеническая маска  (1уп х 1шт)</t>
  </si>
  <si>
    <t>ООО LED ENERGY PRODUCT</t>
  </si>
  <si>
    <t>электровключатель одинарная  16A  GIP</t>
  </si>
  <si>
    <t>электровключатель одинарная  наружный 16A  GIP</t>
  </si>
  <si>
    <t>ООО VIVA UNIVERSAL LINE</t>
  </si>
  <si>
    <t>Электрический водонагреватель  R WH 2,0 100 L</t>
  </si>
  <si>
    <t xml:space="preserve"> Электрический водонагреватель RWH 2.0 150L</t>
  </si>
  <si>
    <t>Труб</t>
  </si>
  <si>
    <t>Мыло</t>
  </si>
  <si>
    <t xml:space="preserve">   Договор 2239658 от 07.02.21 Тех. обслуга  АИИСКУЭ  типа  Альфа</t>
  </si>
  <si>
    <t>AZIZBEK TEMIRYO'L TA'MIR QURILISH mas‘uliyati cheklangan jamiyati</t>
  </si>
  <si>
    <t xml:space="preserve">   Договор 1 от 25.01.21 Техпаспорт ЖДВ</t>
  </si>
  <si>
    <t xml:space="preserve">   Договор 2402295 от 28.03.21 Экспертиза отчета оценки</t>
  </si>
  <si>
    <t>OLIMP-BAHOLASH VA EKSPERTIZA MARKAZI mas‘uliyati cheklangan jamiyati</t>
  </si>
  <si>
    <t xml:space="preserve">   Договор 2319207 от 03.03.21 Оценка имущества</t>
  </si>
  <si>
    <t>AJ "O'ZBEKISTON RESPUBLIKASI TOVAR-XOMASHYO BIRJASI"</t>
  </si>
  <si>
    <t xml:space="preserve">   Государственные закупки по ЗРУ-472</t>
  </si>
  <si>
    <t xml:space="preserve">   ИНП:75254 от 01.01.19 счет 009 Бирж.торги на УзР</t>
  </si>
  <si>
    <t xml:space="preserve">   Договор 64-21 от 12.02.21 Листинг.взнос</t>
  </si>
  <si>
    <t xml:space="preserve">   Договор 2/11 от 25.01.21 Аренда оборудования</t>
  </si>
  <si>
    <t xml:space="preserve">   Договор 2021-002998 от 22.01.21 поверка мерников</t>
  </si>
  <si>
    <t xml:space="preserve">   Договор 2021-005942 от 10.02.21 Поверка СИ</t>
  </si>
  <si>
    <t xml:space="preserve">   Договор 2021-009527 от 05.03.21 Поверка СИ</t>
  </si>
  <si>
    <t xml:space="preserve">   Договор 7-2021/У от 05.01.21 Поверка СИ</t>
  </si>
  <si>
    <t xml:space="preserve">   Договор 2157439 от 29.01.21 Услуги "Электронное голосование"</t>
  </si>
  <si>
    <t xml:space="preserve">   Договор 2286461 от 21.02.21 Услуги "Электронное голосование"</t>
  </si>
  <si>
    <t>DSENM RESPUBLIKA</t>
  </si>
  <si>
    <t xml:space="preserve">   Договор 252 от 30.01.21 лабораторные исследования</t>
  </si>
  <si>
    <t xml:space="preserve">   Договор 11 от 20.01.21 Хим и бак.анализ воды</t>
  </si>
  <si>
    <t xml:space="preserve">   Договор 157 от 27.03.21 Анализ пшеницы</t>
  </si>
  <si>
    <t xml:space="preserve">   Договор 26/79 от 21.01.21 Инспекционный контроль втор ЭАФ</t>
  </si>
  <si>
    <t xml:space="preserve">   Договор 27/1287 от 04.02.21 Испытание и обследование</t>
  </si>
  <si>
    <t xml:space="preserve">   Договор 10-13 от 07.01.21 Обработка мусора 576 кв.м</t>
  </si>
  <si>
    <t xml:space="preserve">   Договор 2581-2021/IJRO от 19.02.21 услуги по E-Kalit ежемесячное</t>
  </si>
  <si>
    <t>MChJ ATLANTIS TRANS GROUP</t>
  </si>
  <si>
    <t xml:space="preserve">   Договор 2185499 от 22.01.21 Автоуслуги ЭАФ Андижон биок</t>
  </si>
  <si>
    <t xml:space="preserve">   Договор 2185503 от 22.01.21 Автоуслуги ЭАФ Коканд спирт</t>
  </si>
  <si>
    <t xml:space="preserve">   Договор 2206118 от 28.01.21 Технич.обслуживание компрес.установок</t>
  </si>
  <si>
    <t xml:space="preserve">   Договор 2192406 от 24.01.21 Автоуслуги Серн.кислота 17 тн</t>
  </si>
  <si>
    <t xml:space="preserve">   Договор 61 от 04.02.21 Объявления</t>
  </si>
  <si>
    <t xml:space="preserve">   Договор РП-25 от 06.01.21 Подписка</t>
  </si>
  <si>
    <t xml:space="preserve">   Договор 2109430 от 30.12.20 Ремонт газ балонов</t>
  </si>
  <si>
    <t xml:space="preserve">   Договор 2109431 от 30.12.20 Ремонт газ балонов</t>
  </si>
  <si>
    <t xml:space="preserve">   Договор 25 от 25.12.20 Подписка газет и журналов</t>
  </si>
  <si>
    <t xml:space="preserve">   Договор 35-юрс от 14.01.21 испытание электр.оборудования</t>
  </si>
  <si>
    <t>MChJ NORMA DAVRIY NASHRLARI</t>
  </si>
  <si>
    <t xml:space="preserve">   Договор 685-оп от 25.12.20 Подписка газет и журналов</t>
  </si>
  <si>
    <t>O'ZINING TEMIR YO'LLARIGA EGA BO'LGAN YURIDIK SHAXSLARNING TEMIR YO'L TRANSPORTI</t>
  </si>
  <si>
    <t xml:space="preserve">   Договор 9 от 18.01.21 обучение Машинистов тепл</t>
  </si>
  <si>
    <t xml:space="preserve">   Договор 424-1 от 20.01.21 Статистическая информация</t>
  </si>
  <si>
    <t xml:space="preserve">   Договор FP-21-01 от 04.01.21 Технолог.сопровожд.прогрммного продукта</t>
  </si>
  <si>
    <t>XK RUSSKIY REGISTR-SREDNAYA AZIA</t>
  </si>
  <si>
    <t xml:space="preserve">   Договор 28/1/2 от 03.12.19 Проверка системы мененжмента СМ</t>
  </si>
  <si>
    <t xml:space="preserve">   Договор 2322616 от 04.03.21 поверка весов</t>
  </si>
  <si>
    <t xml:space="preserve">   Договор 2322617 от 04.03.21 поверка весов</t>
  </si>
  <si>
    <t xml:space="preserve">   Договор 2322629 от 04.03.21 поверка весов</t>
  </si>
  <si>
    <t xml:space="preserve">   Договор 2322630 от 04.03.21 поверка весов</t>
  </si>
  <si>
    <t xml:space="preserve">   Договор 2322631 от 04.03.21 поверка весов</t>
  </si>
  <si>
    <t xml:space="preserve">   Договор 1 от 01.01.21 Дизенфекция</t>
  </si>
  <si>
    <t xml:space="preserve">   Договор 2296185 от 24.02.21 Автоуслуги</t>
  </si>
  <si>
    <t xml:space="preserve">   Договор 24к от 17.02.21 Тех.обследование строительных конструкци</t>
  </si>
  <si>
    <t xml:space="preserve">   Договор 1 от 20.01.21 Хранение и обработка документов</t>
  </si>
  <si>
    <t xml:space="preserve">   Договор 13/ОСГОР-01/21 от 15.01.21 Страхование о гражданской ответственност</t>
  </si>
  <si>
    <t xml:space="preserve">   Договор 2205150 от 28.01.21 Кефир 400 литр</t>
  </si>
  <si>
    <t xml:space="preserve">   Договор 2302121 от 26.02.21 Кефир 484 л</t>
  </si>
  <si>
    <t>ALI UNITED mas‘uliyati cheklangan jamiyati</t>
  </si>
  <si>
    <t xml:space="preserve">   Договор 178310 от 15.02.21 Двери из алюминевого профиля</t>
  </si>
  <si>
    <t>ASIA GAS OIL mas‘uliyati cheklangan jamiyati</t>
  </si>
  <si>
    <t xml:space="preserve">   Договор 4962470 от 11.03.21 диз топливо 3 тн</t>
  </si>
  <si>
    <t xml:space="preserve">   Договор 4962472 от 11.03.21 диз топливо 1,1 тн</t>
  </si>
  <si>
    <t>BUYUK TIKLANISH SARI xususiy korxonasi</t>
  </si>
  <si>
    <t xml:space="preserve">   Договор 2248400 от 10.02.21 Лоток 14 шт</t>
  </si>
  <si>
    <t>ELEKTR MEXANIK TA`MIR ISHLAB CHIQARISH xususiy korxonasi</t>
  </si>
  <si>
    <t xml:space="preserve">   Договор 053939 от 06.02.21 насос</t>
  </si>
  <si>
    <t>EURASIAN SUPPLY mas'uliyati cheklangan jamiyati</t>
  </si>
  <si>
    <t xml:space="preserve">   Договор 2372954 от 19.03.21 Масло  моторное 205 л</t>
  </si>
  <si>
    <t>GLOBUS-TRADE CENTURE mas‘uliyati cheklangan jamiyati</t>
  </si>
  <si>
    <t xml:space="preserve">   Договор 174772 от 18.01.21 Трубы</t>
  </si>
  <si>
    <t xml:space="preserve">   Договор 174886 от 18.01.21 Провод</t>
  </si>
  <si>
    <t xml:space="preserve">   Договор 175018 от 19.01.21 ДСП</t>
  </si>
  <si>
    <t>GREEN APPLE S mas‘uliyati cheklangan jamiyati</t>
  </si>
  <si>
    <t xml:space="preserve">   Договор 055626 от 18.02.21 Маска медицинская 10 000 шт</t>
  </si>
  <si>
    <t>HAVAS BIZNES TRADER mas‘uliyati cheklangan jamiyati</t>
  </si>
  <si>
    <t xml:space="preserve">   Договор 2260785 от 13.02.21 Канц товары</t>
  </si>
  <si>
    <t>LED ENERGY PRODUCT mas‘uliyati cheklangan jamiyati</t>
  </si>
  <si>
    <t xml:space="preserve">   Договор 059521 от 19.03.21 Включатель 51 шт</t>
  </si>
  <si>
    <t xml:space="preserve">   Договор 059522 от 19.03.21 выключатели 39 шт</t>
  </si>
  <si>
    <t>MUZAFFAR ANVAR BIZNES mas`uliyati cheklangan jamiyati</t>
  </si>
  <si>
    <t xml:space="preserve">   Договор 2260782 от 13.02.21 Канц товары</t>
  </si>
  <si>
    <t>NATIONAL CONSULTING BUSINESS mas‘uliyati cheklangan jamiyati</t>
  </si>
  <si>
    <t xml:space="preserve">   Договор 162606 от 13.10.20 Датчик перепада давления,литиевая батаре</t>
  </si>
  <si>
    <t>NATURALS mas‘uliyati cheklangan jamiyati</t>
  </si>
  <si>
    <t xml:space="preserve">   Договор 2376805 от 20.03.21 перчатки резиновые</t>
  </si>
  <si>
    <t>PURE MAKS TRADE mas‘uliyati cheklangan jamiyati</t>
  </si>
  <si>
    <t xml:space="preserve">   Договор 059384 от 18.03.21 Маска медицинская 15 000 шт</t>
  </si>
  <si>
    <t>SHEDEVR COMFORT mas‘uliyati cheklangan jamiyati</t>
  </si>
  <si>
    <t xml:space="preserve">   Договор 2352360 от 13.03.21 Куллер Аппарат подачи холодной-горя воды</t>
  </si>
  <si>
    <t>STANEEK mas‘uliyati cheklangan jamiyati</t>
  </si>
  <si>
    <t xml:space="preserve">   Договор 179577 от 19.03.21 Приборы КИП И А</t>
  </si>
  <si>
    <t>TEXNOINVEST-INJENERING mas`uliyati cheklangan jamiyati</t>
  </si>
  <si>
    <t xml:space="preserve">   Договор 2273715 от 17.02.21 Диаграмная бумага 3 000 шт</t>
  </si>
  <si>
    <t>XORAZM GULG'UNCHA SAVDO mas‘uliyati cheklangan jamiyati</t>
  </si>
  <si>
    <t xml:space="preserve">   Договор 178978 от 17.02.21 Лестница</t>
  </si>
  <si>
    <t xml:space="preserve">   Договор 1-13 от 11.01.21 ЭАФ</t>
  </si>
  <si>
    <t xml:space="preserve">   Договор 4884846 от 28.12.20 Пшеница 3-кл 20 тн</t>
  </si>
  <si>
    <t xml:space="preserve">   Договор 4885881 от 29.12.20 Пшеница 3-кл 45 тн</t>
  </si>
  <si>
    <t xml:space="preserve">   Договор 4887385 от 30.12.20 Пшеница 3-кл 25 тн</t>
  </si>
  <si>
    <t xml:space="preserve">   Договор 4888189 от 31.12.20 Пшеница 3-кл 24 тн</t>
  </si>
  <si>
    <t xml:space="preserve">   Договор 4888977 от 04.01.21 Пшеница 3 кл 86 тн</t>
  </si>
  <si>
    <t xml:space="preserve">   Договор 4891283 от 06.01.21 Пшеница 3-кл 96 тн</t>
  </si>
  <si>
    <t xml:space="preserve">   Договор 4893569 от 08.01.21 Пшеница 3-кл</t>
  </si>
  <si>
    <t xml:space="preserve">   Договор 4894740 от 11.01.21 Пшеница 3-кл 96 тн</t>
  </si>
  <si>
    <t xml:space="preserve">   Договор 4901330 от 18.01.21 Пшеница 3-кл 96 тн</t>
  </si>
  <si>
    <t xml:space="preserve">   Договор 4904400 от 20.01.21 Пшеница 3-кл 96 тн</t>
  </si>
  <si>
    <t xml:space="preserve">   Договор 4907155 от 22.01.21 Пшеница 3-кл 85 тн</t>
  </si>
  <si>
    <t xml:space="preserve">   Договор 4908538 от 25.01.21 Пшеница 3-кл 95 тн</t>
  </si>
  <si>
    <t xml:space="preserve">   Договор 4911890 от 27.01.21 Пшеница 3-кл 86 тн</t>
  </si>
  <si>
    <t xml:space="preserve">   Договор 4911891 от 27.01.21 Пшеница 3-кл 10 тн</t>
  </si>
  <si>
    <t xml:space="preserve">   Договор 4914857 от 29.01.21 Пшеница 3-кл 60 тн</t>
  </si>
  <si>
    <t xml:space="preserve">   Договор 4916344 от 01.02.21 Пшеница 3-кл 120 тн</t>
  </si>
  <si>
    <t xml:space="preserve">   Договор 4919349 от 03.02.21 Пшеница 3-кл 120 тн</t>
  </si>
  <si>
    <t xml:space="preserve">   Договор 4922209 от 05.02.21 Пшеница 3-кл 120 тн</t>
  </si>
  <si>
    <t xml:space="preserve">   Договор 4923595 от 08.02.21 Пшеница 3-кл 120 тн</t>
  </si>
  <si>
    <t xml:space="preserve">   Договор 4927294 от 10.02.21 Пшеница</t>
  </si>
  <si>
    <t xml:space="preserve">   Договор 4930491 от 12.02.12 Пшеница 3-кл 120 тн</t>
  </si>
  <si>
    <t xml:space="preserve">   Договор 4932198 от 15.02.21 Пшеница 3-кл 119 тн</t>
  </si>
  <si>
    <t xml:space="preserve">   Договор 4935929 от 17.02.21 Пшеница 3-кл 119 тн</t>
  </si>
  <si>
    <t xml:space="preserve">   Договор 4939542 от 19.02.21 Пшеница 3-кл 120 тн</t>
  </si>
  <si>
    <t xml:space="preserve">   Договор 4941314 от 22.02.21 Пшеница 3-кл 119 тн</t>
  </si>
  <si>
    <t xml:space="preserve">   Договор 4944881 от 24.02.21 Пшеница 3-кл 120 тн</t>
  </si>
  <si>
    <t xml:space="preserve">   Договор 4948384 от 26.02.21 Пшеница 3-кл 120 тн</t>
  </si>
  <si>
    <t xml:space="preserve">   Договор 4949919 от 01.03.21 Пшеница 3-кл 115 тн</t>
  </si>
  <si>
    <t xml:space="preserve">   Договор 4953261 от 03.03.21 Пшеница 3-кл 115 тн</t>
  </si>
  <si>
    <t xml:space="preserve">   Договор 4956356 от 05.03.21 Пшеница 3-кл 115 тн</t>
  </si>
  <si>
    <t xml:space="preserve">   Договор 4963779 от 12.03.21 Пшеница 3-кл 115 тн</t>
  </si>
  <si>
    <t xml:space="preserve">   Договор 4965670 от 15.03.21 Пшеница 3-кл 105 тн</t>
  </si>
  <si>
    <t xml:space="preserve">   Договор 4973367 от 19.03.21 Пшеница 3-кл 115 тн</t>
  </si>
  <si>
    <t xml:space="preserve">   Договор 4888212 от 31.12.20 Пшеница 3-кл 33 тн</t>
  </si>
  <si>
    <t xml:space="preserve">   Договор 4888988 от 04.01.21 Пшеница 3-кл 78 тн</t>
  </si>
  <si>
    <t xml:space="preserve">   Договор 4891334 от 06.01.21 Пшеница 3 кл 68 тн</t>
  </si>
  <si>
    <t xml:space="preserve">   Договор 4893613 от 08.01.21 Пшеница 3-кл 82 тн</t>
  </si>
  <si>
    <t xml:space="preserve">   Договор 4894785 от 11.01.21 Пшеница 3-кл 88 тн</t>
  </si>
  <si>
    <t xml:space="preserve">   Договор 4897632 от 13.01.21 Пшеница 3-кл 88 тн</t>
  </si>
  <si>
    <t xml:space="preserve">   Договор 4900026 от 15.01.21 Пшеница 3-кл 88 тн</t>
  </si>
  <si>
    <t xml:space="preserve">   Договор 4901380 от 18.01.21 Пшеница 3-кл 88 тн</t>
  </si>
  <si>
    <t xml:space="preserve">   Договор 4904440 от 20.01.21 Пшеница 3-кл 87 тн</t>
  </si>
  <si>
    <t xml:space="preserve">   Договор 4907206 от 22.01.21 Пшеница 3-кл 88 тн</t>
  </si>
  <si>
    <t xml:space="preserve">   Договор 4908595 от 25.01.21 Пшеница 3-кл 88 тн</t>
  </si>
  <si>
    <t xml:space="preserve">   Договор 4911957 от 27.01.21 Пшеница 3-кл 88 тн</t>
  </si>
  <si>
    <t xml:space="preserve">   Договор 4914926 от 29.01.21 Пшеница 3-кл 70 тн</t>
  </si>
  <si>
    <t xml:space="preserve">   Договор 4916400 от 01.02.21 Пшеница 3-кл 96 тн</t>
  </si>
  <si>
    <t xml:space="preserve">   Договор 4922273 от 05.02.21 Пшеница 3-кл 86 тн</t>
  </si>
  <si>
    <t xml:space="preserve">   Договор 4923658 от 08.02.21 Пшеница 3-кл 86 тн</t>
  </si>
  <si>
    <t xml:space="preserve">   Договор 4927363 от 10.02.21 Пшеница 3-кл 66 тн</t>
  </si>
  <si>
    <t xml:space="preserve">   Договор 4930557 от 12.02.21 Пшеница 3-кл 95 тн</t>
  </si>
  <si>
    <t xml:space="preserve">   Договор 4932261 от 15.02.21 Пшеница 3-кл 95 тн</t>
  </si>
  <si>
    <t xml:space="preserve">   Договор 4936001 от 17.02.21 Пшеница 3-кл 86 тн</t>
  </si>
  <si>
    <t xml:space="preserve">   Договор 4939618 от 19.02.21 Пшеница 3-кл 91 тн</t>
  </si>
  <si>
    <t xml:space="preserve">   Договор 4941375 от 22.02.21 Пшеница 3-кл 96 тн</t>
  </si>
  <si>
    <t xml:space="preserve">   Договор 4944945 от 24.02.21 Пшеница 3-кл 96 тн</t>
  </si>
  <si>
    <t xml:space="preserve">   Договор 4948460 от 26.02.21 Пшеница 3-кл 50 тн</t>
  </si>
  <si>
    <t xml:space="preserve">   Договор 4949976 от 01.03.21 Пшеница 3-кл 83 тн</t>
  </si>
  <si>
    <t xml:space="preserve">   Договор 4953326 от 03.03.21 Пшеница 3-кл 83 тн</t>
  </si>
  <si>
    <t xml:space="preserve">   Договор 4956391 от 05.03.21 Пшеница 3-кл 12 тн</t>
  </si>
  <si>
    <t xml:space="preserve">   Договор 4960039 от 10.03.21 Пшеница 3-кл 53 тн</t>
  </si>
  <si>
    <t xml:space="preserve">   Договор 4963844 от 12.03.21 Пшеница 3-кл 83 тн</t>
  </si>
  <si>
    <t xml:space="preserve">   Договор 4965739 от 15.03.21 Пшеница 3-кл 83 тн</t>
  </si>
  <si>
    <t xml:space="preserve">   Договор 4969780 от 17.03.21 Пшеница 3-кл 83 тн</t>
  </si>
  <si>
    <t xml:space="preserve">   Договор 4973435 от 19.03.21 Пшеница 3-кл 84 тн</t>
  </si>
  <si>
    <t xml:space="preserve">   Договор 4978023 от 24.03.21 Пшеница 3-кл 83 тн</t>
  </si>
  <si>
    <t xml:space="preserve">   Договор 4980931 от 26.03.21 Пшеница 3-кл 83 тн</t>
  </si>
  <si>
    <t xml:space="preserve">   Договор 4982766 от 27.03.21 Пшеница 3-кл 83 тн</t>
  </si>
  <si>
    <t xml:space="preserve">   Договор 4984394 от 29.03.21 Пшеница 3-кл 83 тн</t>
  </si>
  <si>
    <t xml:space="preserve">   Договор 4987954 от 31.03.21 Пшеница 3-кл 50 тн</t>
  </si>
  <si>
    <t xml:space="preserve">   Договор 4943376 от 23.02.21 карбамид 30 тн</t>
  </si>
  <si>
    <t xml:space="preserve">   Договор 12-617юрс от 27.01.21 Серная кислота 20 тн</t>
  </si>
  <si>
    <t xml:space="preserve">   Договор 4888981 от 04.01.21 Пшеница 3-кл 55 тн</t>
  </si>
  <si>
    <t xml:space="preserve">   Договор 4891308 от 06.01.21 Пшеница 3-кл 55 тн</t>
  </si>
  <si>
    <t xml:space="preserve">   Договор 4893596 от 08.01.21 Пшеница 3-кл 55 тн</t>
  </si>
  <si>
    <t xml:space="preserve">   Договор 4894759 от 11.01.21 Пшеница 3-кл 55 тн</t>
  </si>
  <si>
    <t xml:space="preserve">   Договор 4897609 от 13.01.21 Пшеница 3-кл 54 тн</t>
  </si>
  <si>
    <t xml:space="preserve">   Договор 4900004 от 15.01.21 Пшеница 3-кл 54 тн</t>
  </si>
  <si>
    <t xml:space="preserve">   Договор 4901350 от 18.01.21 Пшеница 3-кл 54 тн</t>
  </si>
  <si>
    <t xml:space="preserve">   Договор 4904434 от 20.01.21 Пшеница 3-кл 54 тн</t>
  </si>
  <si>
    <t xml:space="preserve">   Договор 4907185 от 22.01.21 Пшеница 3-кл 49 тн</t>
  </si>
  <si>
    <t xml:space="preserve">   Договор 4908568 от 25.01.21 Пшеница 3-кл 55 тн</t>
  </si>
  <si>
    <t xml:space="preserve">   Договор 4909159 от 25.01.21 Пшеница 3-кл 8 тн</t>
  </si>
  <si>
    <t xml:space="preserve">   Договор 4911926 от 27.01.21 Пшеница 3-кл 55 тн</t>
  </si>
  <si>
    <t xml:space="preserve">   Договор 4914880 от 29.01.21 Пшеница 3-кл 55 тн</t>
  </si>
  <si>
    <t xml:space="preserve">   Договор 4916367 от 01.02.21 Пшеница 3-кл 48 тн</t>
  </si>
  <si>
    <t xml:space="preserve">   Договор 4919376 от 03.02.21 Пшеница 3-кл 48 тн</t>
  </si>
  <si>
    <t xml:space="preserve">   Договор 4922235 от 05.02.21 Пшеница 3-кл 48 тн</t>
  </si>
  <si>
    <t xml:space="preserve">   Договор 4923617 от 08.02.21 Пшеница 3-кл 48 тн</t>
  </si>
  <si>
    <t xml:space="preserve">   Договор 4927317 от 10.02.31 Пшеница 3-кл 48 тн</t>
  </si>
  <si>
    <t xml:space="preserve">   Договор 4930514 от 12.02.21 Пшеница 3-кл 48 тн</t>
  </si>
  <si>
    <t xml:space="preserve">   Договор 4932231 от 15.02.21 Пшеница 3-кл 48 тн</t>
  </si>
  <si>
    <t xml:space="preserve">   Договор 4935952 от 17.02.21 Пшеница 3-кл 43 тн</t>
  </si>
  <si>
    <t xml:space="preserve">   Договор 4939569 от 19.02.21 Пшеница 3-кл 47 тн</t>
  </si>
  <si>
    <t xml:space="preserve">   Договор 4941337 от 22.02.21 Пшеница 3-кл 48 тн</t>
  </si>
  <si>
    <t xml:space="preserve">   Договор 4944903 от 24.02.21 Пшеница 3-кл 48 тн</t>
  </si>
  <si>
    <t xml:space="preserve">   Договор 4948415 от 26.02.21 Пшеница 3-кл 20 тн</t>
  </si>
  <si>
    <t xml:space="preserve">   Договор 4949940 от 01.03.21 Пшеница 3-кл 46 тн</t>
  </si>
  <si>
    <t xml:space="preserve">   Договор 4953283 от 03.03.21 Пшеница 3-кл 39 тн</t>
  </si>
  <si>
    <t xml:space="preserve">   Договор 4956379 от 05.03.21 Пшеница 3-кл 46 тн</t>
  </si>
  <si>
    <t xml:space="preserve">   Договор 4959992 от 10.03.21 Пшеница 3-кл 46 тн</t>
  </si>
  <si>
    <t xml:space="preserve">   Договор 4963802 от 12.03.21 Пшеница 3-кл 16 тн</t>
  </si>
  <si>
    <t xml:space="preserve">   Договор 4965691 от 15.03.21 Пшеница 3-кл 46 тн</t>
  </si>
  <si>
    <t xml:space="preserve">   Договор 4969724 от 17.03.21 Пшеница 3-кл 36 тн</t>
  </si>
  <si>
    <t xml:space="preserve">   Договор 4973387 от 19.03.21 Пшеница 3-кл 46 тн</t>
  </si>
  <si>
    <t xml:space="preserve">   Договор 4977253 от 24.03.21 Пшеница 3-кл 36 тн</t>
  </si>
  <si>
    <t xml:space="preserve">   Договор 4980890 от 26.03.21 Пшеница 3-кл 46 тн</t>
  </si>
  <si>
    <t xml:space="preserve">   Договор 4982734 от 27.03.21 Пшеница 3-кл 46 тн</t>
  </si>
  <si>
    <t xml:space="preserve">   Договор 4984338 от 29.03.21 Пшеница 3-кл 47 тн</t>
  </si>
  <si>
    <t xml:space="preserve">   Договор 4987908 от 31.03.21 Пшеница 3-кл 47 тн</t>
  </si>
  <si>
    <t xml:space="preserve">   Договор 2 от 11.01.21 ЭАФ</t>
  </si>
  <si>
    <t>MChJ "ALIF GRAND CORPORATION"</t>
  </si>
  <si>
    <t xml:space="preserve">   Договор 050181 от 10.01.21 Гипс картон.профиль. 24 лист</t>
  </si>
  <si>
    <t xml:space="preserve">   Договор 050182 от 13.01.21 Гипс картон.профиль. 116 лист</t>
  </si>
  <si>
    <t xml:space="preserve">   Договор 4881190 от 23.12.20 Пшеница 4-кл 195 тн</t>
  </si>
  <si>
    <t xml:space="preserve">   Договор 4923714 от 08.02.21 Пшеница 4-кл 120 тн</t>
  </si>
  <si>
    <t xml:space="preserve">   Договор 4960722 от 10.03.21 Пшеница 3-кл 350 тн</t>
  </si>
  <si>
    <t xml:space="preserve">   Договор 4977359 от 24.03.21 Пшеница 4-кл 312 тн</t>
  </si>
  <si>
    <t xml:space="preserve">   Договор 4980976 от 26.03.21 Пшеница 4-кл 300 тн</t>
  </si>
  <si>
    <t xml:space="preserve">   Договор 66 от 10.03.21 Медикаменты</t>
  </si>
  <si>
    <t xml:space="preserve">   Договор 67 от 10.03.21 Медикаменты</t>
  </si>
  <si>
    <t>MChJ "CONSTRUCTION AND TRADE ABS"</t>
  </si>
  <si>
    <t xml:space="preserve">   Договор 2111496 от 31.12.21 Затвор д-50 4 шт</t>
  </si>
  <si>
    <t xml:space="preserve">   Договор 2111497 от 31.12.21 Затвор д-100 4 шт</t>
  </si>
  <si>
    <t xml:space="preserve">   Договор 2111508 от 31.12.21 Затвор д-200 4 шт</t>
  </si>
  <si>
    <t xml:space="preserve">   Договор 2111509 от 31.12.20 Затвор д-150 2 шт</t>
  </si>
  <si>
    <t>MChJ "DILNUR DIYOR KOMPLEKS"</t>
  </si>
  <si>
    <t xml:space="preserve">   Договор 173105 от 29.12.20 Трубы полиэтиленовые</t>
  </si>
  <si>
    <t xml:space="preserve">   Договор 058706 от 13.03.21 лампы разные 10 шт</t>
  </si>
  <si>
    <t xml:space="preserve">   Договор 058708 от 13.03.21 лампы разные 40 шт</t>
  </si>
  <si>
    <t xml:space="preserve">   Договор 058732 от 13.03.21 лампы разные 14 шт</t>
  </si>
  <si>
    <t xml:space="preserve">   Договор 058733 от 13.03.21 лампы разные 20 шт</t>
  </si>
  <si>
    <t xml:space="preserve">   Договор 058952 от 14.03.21 Светильник 513 шт</t>
  </si>
  <si>
    <t xml:space="preserve">   Договор 059007 от 15.03.21 Эл товары</t>
  </si>
  <si>
    <t xml:space="preserve">   Договор 180372 от 01.03.21 химикаты</t>
  </si>
  <si>
    <t xml:space="preserve">   Договор 180375 от 01.03.21 химикаты</t>
  </si>
  <si>
    <t xml:space="preserve">   Договор 2168139 от 17.01.21 Бланки 2000 шт</t>
  </si>
  <si>
    <t xml:space="preserve">   Договор 2338676 от 09.03.21 книги</t>
  </si>
  <si>
    <t xml:space="preserve">   Договор 050033 от 09.01.21 Подшипник 180305 6 шт</t>
  </si>
  <si>
    <t xml:space="preserve">   Договор 050034 от 09.01.21 Подшипник 180307 20 шт</t>
  </si>
  <si>
    <t xml:space="preserve">   Договор 050035 от 09.01.21 Подшипник 180309 10 шт</t>
  </si>
  <si>
    <t xml:space="preserve">   Договор 050036 от 09.01.21 Подшипник 180310 8 шт</t>
  </si>
  <si>
    <t xml:space="preserve">   Договор 050037 от 09.01.21 Подшипник 180310 8 шт</t>
  </si>
  <si>
    <t xml:space="preserve">   Договор 050039 от 09.01.21 Подшипник 180311 8 шт</t>
  </si>
  <si>
    <t xml:space="preserve">   Договор 050040 от 09.01.21 Подшипник 180312 6 шт</t>
  </si>
  <si>
    <t>MChJ "VIKAAZ PLAST"</t>
  </si>
  <si>
    <t xml:space="preserve">   Договор 4896060 от 12.01.21 Труба ПЭ ПБТ 60 метр</t>
  </si>
  <si>
    <t xml:space="preserve">   Договор 043134 от 05.11.20 Лифт 1 шт</t>
  </si>
  <si>
    <t xml:space="preserve">   Договор 050735 от 15.01.21 Вода питьевая для куллера</t>
  </si>
  <si>
    <t xml:space="preserve">   Договор 059565 от 19.03.21 Вода питьевая для куллера</t>
  </si>
  <si>
    <t xml:space="preserve">   Договор 16 от 06.01.21 Сжиженный газ 3 тн</t>
  </si>
  <si>
    <t xml:space="preserve">   Договор 2202035 от 27.01.21 кислород 480 re,/v</t>
  </si>
  <si>
    <t xml:space="preserve">   Договор 2231268 от 05.02.21 кислород</t>
  </si>
  <si>
    <t xml:space="preserve">   Договор 2325827 от 05.03.21 кислород 200 куб.м</t>
  </si>
  <si>
    <t xml:space="preserve">   Договор 2346468 от 11.03.21 кислород</t>
  </si>
  <si>
    <t>MChJ JAXON-LYUKS BIZNES</t>
  </si>
  <si>
    <t xml:space="preserve">   Договор 176103 от 27.01.21 известь 2 тн</t>
  </si>
  <si>
    <t xml:space="preserve">   Договор 4893380 от 08.01.21 Пшеница 3-кл 46 тн</t>
  </si>
  <si>
    <t xml:space="preserve">   Договор 4907195 от 22.01.21 Пшеница 3-кл 30 тн</t>
  </si>
  <si>
    <t xml:space="preserve">   Договор 4908590 от 25.01.21 Пшеница 3-кл 30 тн</t>
  </si>
  <si>
    <t xml:space="preserve">   Договор 4909160 от 25.01.21 Пшеница 3-кл 25 тн</t>
  </si>
  <si>
    <t xml:space="preserve">   Договор 4911940 от 27.01.21 Пшеница 3-кл 55 тн</t>
  </si>
  <si>
    <t xml:space="preserve">   Договор 4916383 от 01.02.21 Пшеница 3-кл 48 тн</t>
  </si>
  <si>
    <t xml:space="preserve">   Договор 4919391 от 03.02.21 Пшеница 3-кл 48 тн</t>
  </si>
  <si>
    <t xml:space="preserve">   Договор 4922250 от 05.02.21 Пшеница 3-кл 48 тн</t>
  </si>
  <si>
    <t xml:space="preserve">   Договор 4923636 от 08.02.21 Пшеница 3-кл 48 тн</t>
  </si>
  <si>
    <t xml:space="preserve">   Договор 4927337 от 10.02.21 Пшеница 3-кл 48 тн</t>
  </si>
  <si>
    <t xml:space="preserve">   Договор 4930534 от 12.02.21 Пшеница 3-кл 47 тн</t>
  </si>
  <si>
    <t xml:space="preserve">   Договор 4932239 от 15.02.21 Пшеница 3-кл 48 тн</t>
  </si>
  <si>
    <t xml:space="preserve">   Договор 4935971 от 17.02.21 Пшеница 3-кл 48 тн</t>
  </si>
  <si>
    <t xml:space="preserve">   Договор 4939583 от 19.02.21 Пшеница 3-кл 48 тн</t>
  </si>
  <si>
    <t xml:space="preserve">   Договор 4941355 от 22.02.21 Пшеница 3-кл 28 тн</t>
  </si>
  <si>
    <t xml:space="preserve">   Договор 4944918 от 24.02.21 Пшеница 3-кл 48 тн</t>
  </si>
  <si>
    <t xml:space="preserve">   Договор 4948432 от 26.02.31 Пшеница 3-кл 48 тн</t>
  </si>
  <si>
    <t xml:space="preserve">   Договор 4949949 от 01.03.21 Пшеница 3-кл 32 тн</t>
  </si>
  <si>
    <t xml:space="preserve">   Договор 4953293 от 03.03.21 Пшеница 3-кл 32 тн</t>
  </si>
  <si>
    <t xml:space="preserve">   Договор 4959998 от 10.03.21 Пшеница 3-кл 32 тн</t>
  </si>
  <si>
    <t xml:space="preserve">   Договор 4963815 от 12.03.21 Пшеница 3-кл 32 тн</t>
  </si>
  <si>
    <t xml:space="preserve">   Договор 4965705 от 15.03.21 Пшеница 3-кл 32 тн</t>
  </si>
  <si>
    <t xml:space="preserve">   Договор 4969743 от 17.03.21 Пшеница 3-кл 22 тн</t>
  </si>
  <si>
    <t xml:space="preserve">   Договор 4973398 от 19.03.21 Пшеница 3-кл 33 тн</t>
  </si>
  <si>
    <t xml:space="preserve">   Договор 4977268 от 24.03.21 Пшеница 3-кл 33 тн</t>
  </si>
  <si>
    <t xml:space="preserve">   Договор 2349770 от 12.03.21 диз топливо 20 л</t>
  </si>
  <si>
    <t xml:space="preserve">   Договор 2349777 от 12.03.21 Смазка литол 21 л</t>
  </si>
  <si>
    <t xml:space="preserve">   Договор 2349778 от 12.03.21 Смазка 18 кг</t>
  </si>
  <si>
    <t xml:space="preserve">   Договор 4931200 от 12.02.21 Масло 205 литр</t>
  </si>
  <si>
    <t xml:space="preserve">   Договор 4888984 от 04.01.21 Пшеница 3-кл 26 тн</t>
  </si>
  <si>
    <t xml:space="preserve">   Договор 4891319 от 06.01.21 Пшеница 3 кл 26 тн</t>
  </si>
  <si>
    <t xml:space="preserve">   Договор 4894776 от 11.01.21 Пшеница 3-кл 6 тн</t>
  </si>
  <si>
    <t xml:space="preserve">   Договор 4897623 от 13.01.21 Пшеница 3-кл 18 тн</t>
  </si>
  <si>
    <t xml:space="preserve">   Договор 4900021 от 15.01.21 Пшеница 3-кл 6 тн</t>
  </si>
  <si>
    <t xml:space="preserve">   Договор 4901366 от 18.01.21 Пшеница 3-кл 26 тн</t>
  </si>
  <si>
    <t xml:space="preserve">   Договор 4904436 от 20.01.21 Пшеница 3-кл</t>
  </si>
  <si>
    <t xml:space="preserve">   Договор 4908587 от 25.01.21 Пшеница 3-кл 26 тн</t>
  </si>
  <si>
    <t xml:space="preserve">   Договор 4911938 от 27.01.21 Пшеница 3-кл 26 тн</t>
  </si>
  <si>
    <t xml:space="preserve">   Договор 4916382 от 01.02.21 Пшеница 3-кл 24 тн</t>
  </si>
  <si>
    <t xml:space="preserve">   Договор 4919388 от 03.02.21 Пшеница 3-кл 24 тн</t>
  </si>
  <si>
    <t xml:space="preserve">   Договор 4922248 от 05.02.21 Пшеница 3-кл 24 тн</t>
  </si>
  <si>
    <t xml:space="preserve">   Договор 4923634 от 08.02.21 Пшеница 3-кл 24 тн</t>
  </si>
  <si>
    <t xml:space="preserve">   Договор 4927335 от 10.02.21 Пшеница 3-кл 24 тн</t>
  </si>
  <si>
    <t xml:space="preserve">   Договор 4930530 от 12.02.21 Пшеница 3-кл 24 тн</t>
  </si>
  <si>
    <t xml:space="preserve">   Договор 4932237 от 15.02.21 Пшеница 3-кл 24 тн</t>
  </si>
  <si>
    <t xml:space="preserve">   Договор 4935968 от 17.02.21 Пшеница 3-кл 24 тн</t>
  </si>
  <si>
    <t xml:space="preserve">   Договор 4939581 от 19.02.21 Пшеница 3-кл 24 тн</t>
  </si>
  <si>
    <t xml:space="preserve">   Договор 4941350 от 22.02.21 Пшеница 3-кл 24 тн</t>
  </si>
  <si>
    <t xml:space="preserve">   Договор 4942023 от 22.02.21 Пшеница 3-кл 16</t>
  </si>
  <si>
    <t xml:space="preserve">   Договор 4944916 от 24.02.21 Пшеница 3-кл 24 тн</t>
  </si>
  <si>
    <t xml:space="preserve">   Договор 4948430 от 26.02.21 Пшеница 3-кл 24 тн</t>
  </si>
  <si>
    <t xml:space="preserve">   Договор 4949947 от 01.03.21 Пшеница 3-кл 23 тн</t>
  </si>
  <si>
    <t xml:space="preserve">   Договор 4953290 от 03.03.21 Пшеница 3-кл 23 тн</t>
  </si>
  <si>
    <t xml:space="preserve">   Договор 4956387 от 05.03.21 Пшеница 3-кл 23 тн</t>
  </si>
  <si>
    <t xml:space="preserve">   Договор 4959996 от 10.03.21 Пшеница 3-кл 23 тн</t>
  </si>
  <si>
    <t xml:space="preserve">   Договор 4963813 от 12.03.21 Пшеница 3-кл 23 тн</t>
  </si>
  <si>
    <t xml:space="preserve">   Договор 4965703 от 15.03.21 Пшеница 3-кл 13 тн</t>
  </si>
  <si>
    <t xml:space="preserve">   Договор 4969739 от 17.03.21 Пшеница 3-кл 3 тн</t>
  </si>
  <si>
    <t xml:space="preserve">   Договор 4973396 от 19.03.21 Пшеница 3-кл 23 тн</t>
  </si>
  <si>
    <t xml:space="preserve">   Договор 4977266 от 24.03.21 Пшеница 3-кл 18 тн</t>
  </si>
  <si>
    <t xml:space="preserve">   Договор 4980901 от 26.03.21 Пшеница 3-кл 23 тн</t>
  </si>
  <si>
    <t xml:space="preserve">   Договор 4982747 от 27.03.21 Пшеница 3-кл 24 тн</t>
  </si>
  <si>
    <t xml:space="preserve">   Договор 4984348 от 29.03.21 Пшеница 3-кл 23 тн</t>
  </si>
  <si>
    <t xml:space="preserve">   Договор 4987920 от 31.03.21 Пшеница 3-кл 11 тн</t>
  </si>
  <si>
    <t>MChJ QUANTUM SMART</t>
  </si>
  <si>
    <t xml:space="preserve">   Договор 174099 от 15.01.21 Турникет 1компл</t>
  </si>
  <si>
    <t>MChJ UMARIM</t>
  </si>
  <si>
    <t xml:space="preserve">   Договор 176888 от 02.02.21 Бумага А4 12 пачек</t>
  </si>
  <si>
    <t xml:space="preserve">   Договор 2248401 от 10.02.21 Бумага А4 10 пачка</t>
  </si>
  <si>
    <t xml:space="preserve">   Договор 2248402 от 10.02.21 Папка 126 шт</t>
  </si>
  <si>
    <t xml:space="preserve">   Договор 173964 от 11.01.21 химикаты</t>
  </si>
  <si>
    <t xml:space="preserve">   Договор 174538 от 18.01.21 Дрожжи сухие 10 кг</t>
  </si>
  <si>
    <t xml:space="preserve">   Договор 2374095 от 19.03.21 Стакан однораз.25 000 шт</t>
  </si>
  <si>
    <t xml:space="preserve">   Договор М-1 от 12.01.21 Маска медицинская 10 000 шт</t>
  </si>
  <si>
    <t xml:space="preserve">   Договор М-18/3 от 18.03.21 Гель антисептич.для рук 500 мл 600 шт</t>
  </si>
  <si>
    <t xml:space="preserve">   Договор М-2 от 12.01.21 Гель антисептич.для рук 200 шт</t>
  </si>
  <si>
    <t>MChJ ZM AKOMAS</t>
  </si>
  <si>
    <t xml:space="preserve">   Договор 2096950 от 26.12.20 Стол лаборат</t>
  </si>
  <si>
    <t xml:space="preserve">   Договор 2096953 от 26.12.20 Сушилка хим.посуды 1 шт</t>
  </si>
  <si>
    <t xml:space="preserve">   Договор 055086 от 14.02.21 хим реактивы</t>
  </si>
  <si>
    <t xml:space="preserve">   Договор 055087 от 14.02.21 хим реактивы</t>
  </si>
  <si>
    <t xml:space="preserve">   Договор 055088 от 14.02.21 хим реактивы</t>
  </si>
  <si>
    <t xml:space="preserve">   Договор 055089 от 14.02.21 хим реактивы</t>
  </si>
  <si>
    <t xml:space="preserve">   Договор 055090 от 14.02.21 хим реактивы</t>
  </si>
  <si>
    <t xml:space="preserve">   Договор 055091 от 14.02.21 хим реактивы</t>
  </si>
  <si>
    <t xml:space="preserve">   Договор 055092 от 14.02.21 хим реактивы</t>
  </si>
  <si>
    <t xml:space="preserve">   Договор 055093 от 14.02.21 хим реактивы</t>
  </si>
  <si>
    <t xml:space="preserve">   Договор 055094 от 14.02.21 хим реактивы</t>
  </si>
  <si>
    <t xml:space="preserve">   Договор 055095 от 14.02.21 Хим и бак.анализ воды</t>
  </si>
  <si>
    <t xml:space="preserve">   Договор 055096 от 14.02.21 хим реактивы</t>
  </si>
  <si>
    <t xml:space="preserve">   Договор 055097 от 14.02.21 хим реактивы</t>
  </si>
  <si>
    <t xml:space="preserve">   Договор 055098 от 14.02.21 хим реактивы</t>
  </si>
  <si>
    <t xml:space="preserve">   Договор 055101 от 14.02.21 хим реактивы</t>
  </si>
  <si>
    <t xml:space="preserve">   Договор 055102 от 14.02.21 хим реактивы</t>
  </si>
  <si>
    <t xml:space="preserve">   Договор 055103 от 14.02.21 хим реактивы</t>
  </si>
  <si>
    <t xml:space="preserve">   Договор 055401 от 17.02.21 хим реактивы</t>
  </si>
  <si>
    <t xml:space="preserve">   Договор 055402 от 17.02.21 хим реактивы</t>
  </si>
  <si>
    <t xml:space="preserve">   Договор 055403 от 17.02.21 хим реактивы</t>
  </si>
  <si>
    <t xml:space="preserve">   Договор 055404 от 17.02.21 хим реактивы</t>
  </si>
  <si>
    <t xml:space="preserve">   Договор 055405 от 17.02.21 хим реактивы</t>
  </si>
  <si>
    <t xml:space="preserve">   Договор 055406 от 17.02.21 хим реактивы</t>
  </si>
  <si>
    <t xml:space="preserve">   Договор 056081 от 21.02.21 хим реактивы</t>
  </si>
  <si>
    <t xml:space="preserve">   Договор 058742 от 13.03.21 Реактивы</t>
  </si>
  <si>
    <t xml:space="preserve">   Договор 058743 от 13.03.21 Реактивы</t>
  </si>
  <si>
    <t xml:space="preserve">   Договор 058744 от 13.03.21 Реактивы</t>
  </si>
  <si>
    <t xml:space="preserve">   Договор 058745 от 13.03.21 хим реактивы</t>
  </si>
  <si>
    <t xml:space="preserve">   Договор 058746 от 13.03.31 Реактивы</t>
  </si>
  <si>
    <t xml:space="preserve">   Договор 058747 от 13.03.31 Реактивы</t>
  </si>
  <si>
    <t xml:space="preserve">   Договор 058748 от 13.03.21 Реактивы</t>
  </si>
  <si>
    <t xml:space="preserve">   Договор 059314 от 18.03.21 Реактивы</t>
  </si>
  <si>
    <t xml:space="preserve">   Договор 059315 от 18.03.21 Реактивы</t>
  </si>
  <si>
    <t xml:space="preserve">   Договор 059316 от 18.03.21 Реактивы</t>
  </si>
  <si>
    <t xml:space="preserve">   Договор 4896649 от 12.01.21 диз топливо 2200 кг</t>
  </si>
  <si>
    <t>XII Yangiyol  Yog-Moy AJ</t>
  </si>
  <si>
    <t xml:space="preserve">   Договор 4967899 от 16.03.21 Мыло хозяйственное 3000 шт</t>
  </si>
  <si>
    <t>XK "ELEVEN"</t>
  </si>
  <si>
    <t xml:space="preserve">   Договор 2108242 от 30.12.20 Калькулятор 17 шт</t>
  </si>
  <si>
    <t xml:space="preserve">   Договор 2108601 от 30.12.20 Линейка 30 см 13 шт</t>
  </si>
  <si>
    <t xml:space="preserve">   Договор 2108602 от 30.12.20 Линейка металл 19 шт</t>
  </si>
  <si>
    <t xml:space="preserve">   Договор 2108620 от 30.12.20 Ручка гелевая 110 шт</t>
  </si>
  <si>
    <t xml:space="preserve">   Договор 21086617 от 30.12.20 Степлер 12 шт</t>
  </si>
  <si>
    <t xml:space="preserve">   Договор 2108778 от 30.12.20 Скрепка 109 уп</t>
  </si>
  <si>
    <t xml:space="preserve">   Договор 172923 от 28.12.20 Спектрофотометр 1 шт</t>
  </si>
  <si>
    <t xml:space="preserve">   Договор 174407 от 13.01.21 Осциллограф 1 шт</t>
  </si>
  <si>
    <t xml:space="preserve">   Договор 177960 от 10.02.21 Лабораторное оборудование</t>
  </si>
  <si>
    <t xml:space="preserve">   Договор 2144522 от 10.01.21 Электроды 200 кг</t>
  </si>
  <si>
    <t xml:space="preserve">   Договор 2154467 от 13.01.21 Электроды 200 кг</t>
  </si>
  <si>
    <t xml:space="preserve">   Договор 174399 от 13.01.20 ремни 100 п/м</t>
  </si>
  <si>
    <t xml:space="preserve">   Договор 177351 от 01.02.21г.Рукав.напр.30 п/м</t>
  </si>
  <si>
    <t xml:space="preserve">   Договор 2286855 от 21.02.21 Шнур асбестовый</t>
  </si>
  <si>
    <t xml:space="preserve">   Договор 2286858 от 21.02.21 сальниковая набивка</t>
  </si>
  <si>
    <t xml:space="preserve">   Договор 057381 от 04.03.21 Ткань бязь</t>
  </si>
  <si>
    <t xml:space="preserve">   Договор 2309264 от 28.02.21 Электроды 300 кг</t>
  </si>
  <si>
    <t xml:space="preserve">   Договор 050038 от 09.01.21 Подшипник 409 А</t>
  </si>
  <si>
    <t xml:space="preserve">   Договор 050041 от 09.01.21 Подшипник 180314 6 шт</t>
  </si>
  <si>
    <t>SHARQ NMAK AJ</t>
  </si>
  <si>
    <t>AJ NAVOIYAZOT</t>
  </si>
  <si>
    <t>AJ QUVASOYCEMENT</t>
  </si>
  <si>
    <t>JIZZAX  Suvoqova DUK</t>
  </si>
  <si>
    <t>MChJ "DOVON"</t>
  </si>
  <si>
    <t>MChJ AMEDOFF</t>
  </si>
  <si>
    <t>MChJ ASIA TRANS GAS</t>
  </si>
  <si>
    <t>MChJ BIOMEDLIFE</t>
  </si>
  <si>
    <t>MChJ Buxorozoovetagroservis</t>
  </si>
  <si>
    <t>MChJ HIKMATLI TUXUM GO`SHT PARRANDA</t>
  </si>
  <si>
    <t xml:space="preserve">   Договор 4969863</t>
  </si>
  <si>
    <t>MCHJ Innovatsiya Texnologiyalari Markazi</t>
  </si>
  <si>
    <t>MChJ JAYXUN INVEST</t>
  </si>
  <si>
    <t>MCHJ KHANTEX GROUP</t>
  </si>
  <si>
    <t>MChJ KOLORPAK</t>
  </si>
  <si>
    <t>MChJ LIDER LIDA</t>
  </si>
  <si>
    <t>MChJ MATBAACHI</t>
  </si>
  <si>
    <t>MChJ NOVACRAFT</t>
  </si>
  <si>
    <t>MChJ ODIL PARER</t>
  </si>
  <si>
    <t>MCHJ OISHA OMAD BARAKA</t>
  </si>
  <si>
    <t>MCHJ OROM PAXTA</t>
  </si>
  <si>
    <t>MChJ PRINTWELL</t>
  </si>
  <si>
    <t>MChJ Qoraqalpaq Suw Tamiynoti</t>
  </si>
  <si>
    <t xml:space="preserve">   Договор 91 от 22.01.21 Поставка спирт пищевой</t>
  </si>
  <si>
    <t>MChJ SQK REMEDY</t>
  </si>
  <si>
    <t>MCHJ Tezkor Matbaa</t>
  </si>
  <si>
    <t>MChJ YOG TAHLIL SERVIS</t>
  </si>
  <si>
    <t>MChJ Yuqorichirchiq Energy Systems</t>
  </si>
  <si>
    <t>OK PRINTING HOUSE</t>
  </si>
  <si>
    <t xml:space="preserve">   Договор 89 от 22.01.21 Поставка Хим.очищенная вода</t>
  </si>
  <si>
    <t>QK BUX-TEL</t>
  </si>
  <si>
    <t>QK MChJ Samarkand-England Eco-Medical</t>
  </si>
  <si>
    <t>Surxondaryo Ilmiy Tajriba Stansiyasi D</t>
  </si>
  <si>
    <t>XF A.SH.A Oz KONTAKT</t>
  </si>
  <si>
    <t xml:space="preserve">   Договор 87 от 22.01.21 Поставка технического спирта</t>
  </si>
  <si>
    <t>XK PRINTXPRESS</t>
  </si>
  <si>
    <t xml:space="preserve">   Договор 2412687 от 31.03.21 Кефир 484 л</t>
  </si>
  <si>
    <t xml:space="preserve">   Договор 2518836 от 01.05.21 Кефир 484 л</t>
  </si>
  <si>
    <t xml:space="preserve">   Договор 2619732 от 02.06.21 Кефир 484 л</t>
  </si>
  <si>
    <t>BEQIYOS VODIY SAVDO mas‘uliyati cheklangan jamiyati</t>
  </si>
  <si>
    <t xml:space="preserve">   Договор 2650003 от 11.06.21 насос 4 шт</t>
  </si>
  <si>
    <t xml:space="preserve">   Договор 189333 от 27.04.21 Клапан 9 шт</t>
  </si>
  <si>
    <t xml:space="preserve">   Договор 198095 от 17.05.21 Извещатель пожарный 30 шт</t>
  </si>
  <si>
    <t>BUILD BAZAR mas‘uliyati cheklangan jamiyati</t>
  </si>
  <si>
    <t xml:space="preserve">   Договор 190133 от 28.04.21 Трубы</t>
  </si>
  <si>
    <t>BUSINESS TRADE UNIVERSAL mas‘uliyati cheklangan jamiyati</t>
  </si>
  <si>
    <t xml:space="preserve">   Договор 064529 от 23.04.21 Смеситель 7 шт</t>
  </si>
  <si>
    <t>BUXORO ULGURJI SAVDO MARKAZI mas‘uliyati cheklangan jamiyati</t>
  </si>
  <si>
    <t xml:space="preserve">   Договор 188559 от 21.04.21 рукава пожарные 5 к-т</t>
  </si>
  <si>
    <t>CHAROS AND JAVOHIR TRAIDING mas‘uliyati cheklangan jamiyati</t>
  </si>
  <si>
    <t xml:space="preserve">   Договор 192112 от 03.05.21 Провод 500 м</t>
  </si>
  <si>
    <t>CHIRCHIQ MASHINASOZLIK ZAVODI ENERGOMASH mas`uliyati cheklangan jamiyati</t>
  </si>
  <si>
    <t xml:space="preserve">   Договор 054016 от 07.02.21 Рабочее колесо 2 шт</t>
  </si>
  <si>
    <t xml:space="preserve">   Договор 054026 от 07.02.21 Рабочее колесо 2 шт</t>
  </si>
  <si>
    <t>CREATURES mas‘uliyati cheklangan jamiyati</t>
  </si>
  <si>
    <t xml:space="preserve">   Договор 2650026 от 11.06.21 Насос 2 шт</t>
  </si>
  <si>
    <t>ELIS GOLDEN mas'uliyati cheklangan jamiyati</t>
  </si>
  <si>
    <t xml:space="preserve">   Договор 188004 от 19.04.21 Авт.выкл,контакторы</t>
  </si>
  <si>
    <t>ENTERPRISE mas‘uliyati cheklangan jamiyati</t>
  </si>
  <si>
    <t xml:space="preserve">   Договор 2577834 от 20.05.21 Аккумляторная батарея 2 шт</t>
  </si>
  <si>
    <t>FAR METALL PLUS mas‘uliyati cheklangan jamiyati</t>
  </si>
  <si>
    <t xml:space="preserve">   Договор 185610 от 05.04.21 строй материал</t>
  </si>
  <si>
    <t>GPZ-27 PODSHIPNIK ZAVOD aksiyadorlik jamiyati</t>
  </si>
  <si>
    <t xml:space="preserve">   Договор 064558 от 21.05.21 Подшипник 1608 3 шт</t>
  </si>
  <si>
    <t xml:space="preserve">   Договор 067804 от 13.05.21 Подшипник 318 3 шт</t>
  </si>
  <si>
    <t>GRAND-PREMIER mas‘uliyati cheklangan jamiyati</t>
  </si>
  <si>
    <t xml:space="preserve">   Договор 211068 от 21.06.21 Труба ПЭ ПБТ</t>
  </si>
  <si>
    <t>IKROMXON TRADE mas‘uliyati cheklangan jamiyati</t>
  </si>
  <si>
    <t xml:space="preserve">   Договор 188555 от 21.04.21 Круг абразивный</t>
  </si>
  <si>
    <t>ILDAM-QADAM xususiy korxonasi</t>
  </si>
  <si>
    <t xml:space="preserve">   Договор 210770 от 16.06.21 компьютер комплект 1шт</t>
  </si>
  <si>
    <t>IQBOL MEDIKAL mas‘uliyati cheklangan jamiyati</t>
  </si>
  <si>
    <t xml:space="preserve">   Договор 2682626 от 21.06.21 Бинт 50 уп</t>
  </si>
  <si>
    <t>IRWIN mas'uliyati cheklangan jamiyati</t>
  </si>
  <si>
    <t xml:space="preserve">   Договор 201123 от 24.05.21 Лейкоплатер 105 шт</t>
  </si>
  <si>
    <t>MILLIY TRANS MEDIA mas‘uliyati cheklangan jamiyati</t>
  </si>
  <si>
    <t xml:space="preserve">   Договор 185168 от 31.03.21 Гипохлорит натрий</t>
  </si>
  <si>
    <t>MIR TEX STROY IMPULS mas‘uliyati cheklangan jamiyati</t>
  </si>
  <si>
    <t xml:space="preserve">   Договор 211314 от 21.06.21 Болт с гайкой 399 кг</t>
  </si>
  <si>
    <t>MUNIBAHON SAVDO xususiy korxonasi</t>
  </si>
  <si>
    <t xml:space="preserve">   Договор 2577833 от 20.05.21 Аккамулятор 4 шт</t>
  </si>
  <si>
    <t>MY PHARMACY mas‘uliyati cheklangan jamiyati</t>
  </si>
  <si>
    <t xml:space="preserve">   Договор 203762 от 31.05.21 Медикаменты</t>
  </si>
  <si>
    <t xml:space="preserve">   Договор 2682625 от 21.06.21 Медикаменты</t>
  </si>
  <si>
    <t xml:space="preserve">   Договор 2682627 от 21.06.21 Медикаменты</t>
  </si>
  <si>
    <t>NEW BUSINESS-LOGISTICS mas‘uliyati cheklangan jamiyati</t>
  </si>
  <si>
    <t xml:space="preserve">   Договор 210795 от 16.06.21 кабель 160 м</t>
  </si>
  <si>
    <t>PETROL STANDART SERVICE GROUP xususiy korxonasi</t>
  </si>
  <si>
    <t xml:space="preserve">   Договор 2415454 от 01.04.21 Топливо-разд.колонка 1 шт</t>
  </si>
  <si>
    <t xml:space="preserve">   Договор 067706 от 12.05.21 Маска медицинская 30000 шт</t>
  </si>
  <si>
    <t>SAYFULLO MANGU mas‘uliyati cheklangan jamiyati</t>
  </si>
  <si>
    <t xml:space="preserve">   Договор 181952 от 09.03.21 Ковш 250 шт</t>
  </si>
  <si>
    <t>TOWARD FORTUNE mas‘uliyati cheklangan jamiyati</t>
  </si>
  <si>
    <t xml:space="preserve">   Договор 211065 от 21.06.21 Трубы,муфты,отводы,тройник</t>
  </si>
  <si>
    <t>ULTRA PLAST mas`uliyati cheklangan jamiyati</t>
  </si>
  <si>
    <t xml:space="preserve">   Договор 200679 от 24.05.21 Эл товары</t>
  </si>
  <si>
    <t>VALLEY UNIVERSAL SHOP mas‘uliyati cheklangan jamiyati</t>
  </si>
  <si>
    <t xml:space="preserve">   Договор 2474702 от 18.04.21 Карбид кальция 125 кг</t>
  </si>
  <si>
    <t xml:space="preserve">   Договор 188481 от 20.04.21 Отводы счетчики</t>
  </si>
  <si>
    <t xml:space="preserve">   Договор 192124 от 03.05.21 Флянцы 112 шт</t>
  </si>
  <si>
    <t xml:space="preserve">   Договор 211442 от 21.06.21 Авт.выкл,контакторы</t>
  </si>
  <si>
    <t xml:space="preserve">   Договор 211530 от 21.06.21 строй материал</t>
  </si>
  <si>
    <t>X-PERTS 111 oilaviy korxonasi</t>
  </si>
  <si>
    <t xml:space="preserve">   Договор 204129 от 31.05.21 Шпатлевка 2 тн</t>
  </si>
  <si>
    <t xml:space="preserve">   Договор 1/119 от 07.05.21 ЭАФ</t>
  </si>
  <si>
    <t xml:space="preserve">   Договор 4959959 от 10.03.21 Пшеница 3-кл 95 тн</t>
  </si>
  <si>
    <t xml:space="preserve">   Договор 4969697 от 17.03.21 Пшеница 3-кл 45 тн</t>
  </si>
  <si>
    <t xml:space="preserve">   Договор 4977228 от 24.03.21 Пшеница 3-кл 116 тн</t>
  </si>
  <si>
    <t xml:space="preserve">   Договор 4980867 от 26.03.21 Пшеница 3-кл 83 тн</t>
  </si>
  <si>
    <t xml:space="preserve">   Договор 4980868 от 26.03.21 Пшеница 3-кл 33 тн</t>
  </si>
  <si>
    <t xml:space="preserve">   Договор 4982716 от 27.03.21 Пшеница 3-кл 116 тн</t>
  </si>
  <si>
    <t xml:space="preserve">   Договор 4984318 от 29.03.21 Пшеница 3-кл 116 тн</t>
  </si>
  <si>
    <t xml:space="preserve">   Договор 4987883 от 31.03.21 Пшеница 3-кл 75 тн</t>
  </si>
  <si>
    <t xml:space="preserve">   Договор 4990944 от 02.04.21 Пшеница 3 кл 115 тн</t>
  </si>
  <si>
    <t xml:space="preserve">   Договор 4992552 от 05.04.21 Пшеница 3-кл 115 тн</t>
  </si>
  <si>
    <t xml:space="preserve">   Договор 4995820 от 07.04.21 Пшеница 3-кл 115 тн</t>
  </si>
  <si>
    <t xml:space="preserve">   Договор 5001231 от 12.04.21 Пшеница 3-кл 105 тн</t>
  </si>
  <si>
    <t xml:space="preserve">   Договор 5004802 от 14.04.21 Пшеница 3-кл 115 тн</t>
  </si>
  <si>
    <t xml:space="preserve">   Договор 5008025 от 16.04.21 Пшеница 3-кл 95 тн</t>
  </si>
  <si>
    <t xml:space="preserve">   Договор 5009540 от 19.04.21 Пшеница 3-кл 105 тн</t>
  </si>
  <si>
    <t xml:space="preserve">   Договор 5012885 от 21.04.21 Пшеница 3-кл 106 тн</t>
  </si>
  <si>
    <t xml:space="preserve">   Договор 5013565 от 21.04.21 Пшеница 3-кл 10 тн</t>
  </si>
  <si>
    <t xml:space="preserve">   Договор 5016189 от 23.04.21 Пшеница 3-кл 116 тн</t>
  </si>
  <si>
    <t xml:space="preserve">   Договор 5017769 от 26.04.21 Пшеница 3-кл 106 тн</t>
  </si>
  <si>
    <t xml:space="preserve">   Договор 5021255 от 28.04.21 Пшеница 3-кл 106 тн</t>
  </si>
  <si>
    <t xml:space="preserve">   Договор 5024624 от 30.04.21 Пшеница 3-кл 116 тн</t>
  </si>
  <si>
    <t xml:space="preserve">   Договор 5029480 от 05.05.21 Пшеница 3-кл 108 тн</t>
  </si>
  <si>
    <t xml:space="preserve">   Договор 5032516 от 07.05.21 Пшеница 3-кл 108 тн</t>
  </si>
  <si>
    <t xml:space="preserve">   Договор 5034340 от 10.05.21 Пшеница 3-кл 108 тн</t>
  </si>
  <si>
    <t xml:space="preserve">   Договор 5034341 от 10.05.21 Пшеница 3-кл 10 тн</t>
  </si>
  <si>
    <t xml:space="preserve">   Договор 5038096 от 12.05.21 Пшеница 3-кл 108 тн</t>
  </si>
  <si>
    <t xml:space="preserve">   Договор 5040040 от 17.05.21 Пшеница 3-кл 108 тн</t>
  </si>
  <si>
    <t xml:space="preserve">   Договор 5044098 от 19.05.21 Пшеница 3-кл 108 тн</t>
  </si>
  <si>
    <t xml:space="preserve">   Договор 5047791 от 21.05.21 Пшеница 3-кл 108 тн</t>
  </si>
  <si>
    <t xml:space="preserve">   Договор 5049690 от 24.05.21 Пшеница 3-кл 108 тн</t>
  </si>
  <si>
    <t xml:space="preserve">   Договор 5050560 от 24.05.21 Пшеница 3-кл 54 тн</t>
  </si>
  <si>
    <t xml:space="preserve">   Договор 5053505 от 26.05.21 Пшеница 3-кл 108 тн</t>
  </si>
  <si>
    <t xml:space="preserve">   Договор 5054385 от 26.05.21 Пшеница 3-кл 54 тн</t>
  </si>
  <si>
    <t xml:space="preserve">   Договор 5057284 от 28.05.21 Пшеница 3-кл 107 тн</t>
  </si>
  <si>
    <t xml:space="preserve">   Договор 5059034 от 31.05.21 Пшеница 3-кл 107 тн</t>
  </si>
  <si>
    <t xml:space="preserve">   Договор 5062282 от 02.06.21 Пшеница 3-кл 97 тн</t>
  </si>
  <si>
    <t xml:space="preserve">   Договор 5065201 от 04.06.21 Пшеница 3-кл 107 тн</t>
  </si>
  <si>
    <t xml:space="preserve">   Договор 5066686 от 07.06.21 Пшеница 3-кл 107 тн</t>
  </si>
  <si>
    <t xml:space="preserve">   Договор 5069977 от 09.06.21 Пшеница 3-кл 107 тн</t>
  </si>
  <si>
    <t xml:space="preserve">   Договор 5073133 от 11.06.21 Пшеница 3-кл 107 тн</t>
  </si>
  <si>
    <t xml:space="preserve">   Договор 5074708 от 14.06.21 Пшеница 3-кл 7 тн</t>
  </si>
  <si>
    <t xml:space="preserve">   Договор 5078129 от 16.06.21 Пшеница 3-кл 107 тн</t>
  </si>
  <si>
    <t xml:space="preserve">   Договор 5081437 от 18.06.21 Пшеница 3-кл 65 тн</t>
  </si>
  <si>
    <t xml:space="preserve">   Договор 4991005 от 02.04.21 Пшеница 3-кл 83 тн</t>
  </si>
  <si>
    <t xml:space="preserve">   Договор 4992612 от 05.04.21 Пшеница 3-кл 83 тн</t>
  </si>
  <si>
    <t xml:space="preserve">   Договор 4995879 от 07.04.21 Пшеница 3-кл 73 тн</t>
  </si>
  <si>
    <t xml:space="preserve">   Договор 4999395 от 09.04.21 Пшеница 3-кл 36 тн</t>
  </si>
  <si>
    <t xml:space="preserve">   Договор 5001298 от 12.04.21 Пшеница 3-кл 83 тн</t>
  </si>
  <si>
    <t xml:space="preserve">   Договор 5004872 от 14.04.21 Пшеница 3-кл 83 тн</t>
  </si>
  <si>
    <t xml:space="preserve">   Договор 5008096 от 16.04.21 Пшеница 3-кл 83 тн</t>
  </si>
  <si>
    <t xml:space="preserve">   Договор 5009610 от 19.04.21 Пшеница 3-кл 74 тн</t>
  </si>
  <si>
    <t xml:space="preserve">   Договор 5012963 от 21.04.21 Пшеница 3-кл 83 тн</t>
  </si>
  <si>
    <t xml:space="preserve">   Договор 5016278 от 23.04.21 Пшеница 3-кл 83 тн</t>
  </si>
  <si>
    <t xml:space="preserve">   Договор 5017845 от 26.04.21 Пшеница 3-кл 83 тн</t>
  </si>
  <si>
    <t xml:space="preserve">   Договор 5021358 от 28.04.21 Пшеница 3-кл 83 тн</t>
  </si>
  <si>
    <t xml:space="preserve">   Договор 5021360 от 28.04.21 Пшеница 3-кл 10 тн</t>
  </si>
  <si>
    <t xml:space="preserve">   Договор 5024719 от 30.04.21 Пшеница 3-кл 60 тн</t>
  </si>
  <si>
    <t xml:space="preserve">   Договор 5026131 от 03.05.21 Пшеница 3-кл 45 тн</t>
  </si>
  <si>
    <t xml:space="preserve">   Договор 5029560 от 05.05.21 Пшеница 3-кл 65 тн</t>
  </si>
  <si>
    <t xml:space="preserve">   Договор 5032624 от 07.05.21 Пшеница 3-кл 65 тн</t>
  </si>
  <si>
    <t xml:space="preserve">   Договор 5034429 от 10.05.21 Пшеница 3-кл 60 тн</t>
  </si>
  <si>
    <t xml:space="preserve">   Договор 5038210 от 12.05.21 Пшеница 3-кл 60 тн</t>
  </si>
  <si>
    <t xml:space="preserve">   Договор 5040130 от 17.05.21 Пшеница 3-кл 50,1 тн</t>
  </si>
  <si>
    <t xml:space="preserve">   Договор 5047893 от 21.05.21 Пшеница 3-кл 65 тн</t>
  </si>
  <si>
    <t xml:space="preserve">   Договор 5049798 от 24.05.21 Пшеница 3-кл 65 тн</t>
  </si>
  <si>
    <t xml:space="preserve">   Договор 5053594 от 26.05.21 Пшеница 3-кл 65 тн</t>
  </si>
  <si>
    <t xml:space="preserve">   Договор 5054434 от 26.05.21 Пшеница 3-кл 64 тн</t>
  </si>
  <si>
    <t xml:space="preserve">   Договор 5054435 от 26.05.21 Пшеница 3-кл 33 тн</t>
  </si>
  <si>
    <t xml:space="preserve">   Договор 5057383 от 28.05.21 Пшеница 3-кл 65 тн</t>
  </si>
  <si>
    <t xml:space="preserve">   Договор 5059117 от 31.05.21 Пшеница 3-кл 35 тн</t>
  </si>
  <si>
    <t xml:space="preserve">   Договор 5062348 от 02.06.21 Пшеница 3-кл 64 тн</t>
  </si>
  <si>
    <t xml:space="preserve">   Договор 5065275 от 04.06.21 Пшеница 3-кл 64 тн</t>
  </si>
  <si>
    <t xml:space="preserve">   Договор 5066747 от 07.06.21 Пшеница 3-кл 64 тн</t>
  </si>
  <si>
    <t xml:space="preserve">   Договор 5070058 от 09.06.21 Пшеница 3-кл 64 тн</t>
  </si>
  <si>
    <t xml:space="preserve">   Договор 5073193 от 11.06.21 Пшеница 3-кл 64 тн</t>
  </si>
  <si>
    <t xml:space="preserve">   Договор 5074800 от 14.06.21 Пшеница 3-кл 54 тн</t>
  </si>
  <si>
    <t xml:space="preserve">   Договор 5078196 от 16.06.21 Пшеница 3-кл 64 тн</t>
  </si>
  <si>
    <t xml:space="preserve">   Договор 5081557 от 18.06.21 Пшеница 3-кл 20 тн</t>
  </si>
  <si>
    <t xml:space="preserve">   Договор 4990968 от 02.04.21 Пшеница 3-кл 46 тн</t>
  </si>
  <si>
    <t xml:space="preserve">   Договор 4992574 от 05.04.21 Пшеница 3-кл 36 тн</t>
  </si>
  <si>
    <t xml:space="preserve">   Договор 4995845 от 07.04.21 Пшеница 3-кл 36 тн</t>
  </si>
  <si>
    <t xml:space="preserve">   Договор 4999351 от 09.04.21 Пшеница 3-кл 46 тн</t>
  </si>
  <si>
    <t xml:space="preserve">   Договор 5001259 от 12.04.21 Пшеница 3-кл 46 тн</t>
  </si>
  <si>
    <t xml:space="preserve">   Договор 5004824 от 14.04.21 Пшеница 3-кл 46 тн</t>
  </si>
  <si>
    <t xml:space="preserve">   Договор 5008058 от 16.04.21 Пшеница 3-кл 46 тн</t>
  </si>
  <si>
    <t xml:space="preserve">   Договор 5009561 от 19.04.21 Пшеница 3-кл 46 тн</t>
  </si>
  <si>
    <t xml:space="preserve">   Договор 5012913 от 21.04.21 Пшеница 3-кл 40 тн</t>
  </si>
  <si>
    <t xml:space="preserve">   Договор 5016216 от 23.04.21 Пшеница 3-кл 46 тн</t>
  </si>
  <si>
    <t xml:space="preserve">   Договор 5017792 от 26.04.21 Пшеница 3-кл 16 тн</t>
  </si>
  <si>
    <t xml:space="preserve">   Договор 5021279 от 28.04.21 Пшеница 3-кл 47 тн</t>
  </si>
  <si>
    <t xml:space="preserve">   Договор 5024649 от 30.04.21 Пшеница 3-кл 47 тн</t>
  </si>
  <si>
    <t xml:space="preserve">   Договор 5026097 от 03.05.21 Пшеница 3кл 24 тн</t>
  </si>
  <si>
    <t xml:space="preserve">   Договор 5029504 от 05.05.21 Пшеница 3-кл 34 тн</t>
  </si>
  <si>
    <t xml:space="preserve">   Договор 5032542 от 07.05.21 Пшеница 3-кл 33 тн</t>
  </si>
  <si>
    <t xml:space="preserve">   Договор 5034375 от 10.05.21 Пшеница 3-кл 43 тн</t>
  </si>
  <si>
    <t xml:space="preserve">   Договор 5038129 от 12.05.21 Пшеница 3-кл 37 тн</t>
  </si>
  <si>
    <t xml:space="preserve">   Договор 5040063 от 17.05.21 Пшеница 3-кл 33 тн</t>
  </si>
  <si>
    <t xml:space="preserve">   Договор 5044118 от 19.05.21 Пшеница 3-кл 43 тн</t>
  </si>
  <si>
    <t xml:space="preserve">   Договор 5047824 от 21.05.21 Пшеница 3-кл 43 тн</t>
  </si>
  <si>
    <t xml:space="preserve">   Договор 5049717 от 24.05.21 Пшеница 3-кл 43 тн</t>
  </si>
  <si>
    <t xml:space="preserve">   Договор 5050582 от 24.05.21 Пшеница 3-кл 43 тн</t>
  </si>
  <si>
    <t xml:space="preserve">   Договор 5053529 от 26.05.21 Пшеница 3-кл 43 тн</t>
  </si>
  <si>
    <t xml:space="preserve">   Договор 5057333 от 28.05.21 Пшеница 3-кл 33 тн</t>
  </si>
  <si>
    <t xml:space="preserve">   Договор 5058005 от 28.05.31 Пшеница 3 кл 5 тн</t>
  </si>
  <si>
    <t xml:space="preserve">   Договор 5059055 от 31.05.21 Пшеница 3-кл 43 тн</t>
  </si>
  <si>
    <t xml:space="preserve">   Договор 5030117 от 05.05.21 Пшеница 3-кл 100 тн</t>
  </si>
  <si>
    <t xml:space="preserve">   Договор 5033350 от 07.05.21 Пшеница 3-кл 200 тн</t>
  </si>
  <si>
    <t xml:space="preserve">   Договор 5034467 от 10.05.21 Пшеница 3-кл 200 тн</t>
  </si>
  <si>
    <t xml:space="preserve">   Договор 5050658 от 24.05.21 Пшеница 3-кл 200 тн</t>
  </si>
  <si>
    <t xml:space="preserve">   Договор 5062927 от 02.06.21 Пшеница 3-кл 188 тн</t>
  </si>
  <si>
    <t xml:space="preserve">   Договор 5078196 от 16.06.21 Пшеница 4-кл 300 тн</t>
  </si>
  <si>
    <t xml:space="preserve">   Договор 5087124 от 23.06.21 Пшеница 4-кл 150 тн</t>
  </si>
  <si>
    <t>MChJ "GOLDEN STYLE CERAMICS"</t>
  </si>
  <si>
    <t xml:space="preserve">   Договор 064411 от 22.04.21 Сантехника</t>
  </si>
  <si>
    <t xml:space="preserve">   Договор 187633 от 14.04.21 Альфасепт</t>
  </si>
  <si>
    <t xml:space="preserve">   Договор 194874 от 10.05.21 химикаты</t>
  </si>
  <si>
    <t xml:space="preserve">   Договор 200870 от 24.05.21 Дробилка молотковая</t>
  </si>
  <si>
    <t>MCHJ "NAM MOTOR SERVIS"</t>
  </si>
  <si>
    <t xml:space="preserve">   Договор 064468 от 23.04.21 насос</t>
  </si>
  <si>
    <t>MChJ "SAMARQAND KABEL SAVDO"</t>
  </si>
  <si>
    <t xml:space="preserve">   Договор 187732 от 19.04.21 кабель 450 м</t>
  </si>
  <si>
    <t>MChJ "ZILOLA HILOLA BIZNES"</t>
  </si>
  <si>
    <t xml:space="preserve">   Договор 185515 от 05.04.21 Эл товары</t>
  </si>
  <si>
    <t>MChJ BEST BUY AND SELL</t>
  </si>
  <si>
    <t xml:space="preserve">   Договор 2539238 от 07.05.21 Уничтожитель для бумаг 1 шт</t>
  </si>
  <si>
    <t xml:space="preserve">   Договор 2539239 от 07.05.21 Сетка 14 рул</t>
  </si>
  <si>
    <t>MChJ BIELEKTRO</t>
  </si>
  <si>
    <t xml:space="preserve">   Договор 070726 от 04.06.21 насос ЭЦВ с эл.дв. 2 шт</t>
  </si>
  <si>
    <t xml:space="preserve">   Договор 064102 от 21.04.21 Вода питьевая для куллера</t>
  </si>
  <si>
    <t xml:space="preserve">   Договор 070900 от 05.06.21 Вода питьевая для куллера 600 шт</t>
  </si>
  <si>
    <t>MChJ ECOVER</t>
  </si>
  <si>
    <t xml:space="preserve">   Договор 067010 от 07.05.21 Стекловата с фольгой 47 рулон</t>
  </si>
  <si>
    <t>MChJ Eldas</t>
  </si>
  <si>
    <t xml:space="preserve">   Договор 071078 от 06.06.21 Пломба 4 000 шт</t>
  </si>
  <si>
    <t>MChJ Elektronasbobbutlash</t>
  </si>
  <si>
    <t xml:space="preserve">   Договор 2515674 от 30.04.21 Трубка пневмат. 500 м</t>
  </si>
  <si>
    <t>MChJ GAMMA COLOR SERVICE</t>
  </si>
  <si>
    <t xml:space="preserve">   Договор 185643 от 05.04.21 Грунтовка 50 кг</t>
  </si>
  <si>
    <t>MCHJ GREEN ENERGY SOLUTION</t>
  </si>
  <si>
    <t xml:space="preserve">   Договор 169933 от 07.12.20 Расходомер</t>
  </si>
  <si>
    <t xml:space="preserve">   Договор 2491628 от 23.04.21 кислород 600 кв.м.</t>
  </si>
  <si>
    <t xml:space="preserve">   Договор 2600283 от 27.05.21 кислород 996 куб.м</t>
  </si>
  <si>
    <t xml:space="preserve">   Договор 185581 от 05.04.21 известь 2 тн</t>
  </si>
  <si>
    <t>MChJ KINGDOM OF PROGRAMMERS</t>
  </si>
  <si>
    <t xml:space="preserve">   Договор 198441 от 17.05.21 УПС 3-шт</t>
  </si>
  <si>
    <t xml:space="preserve">   Договор 4980904 от 26.03.21 Пшеница 3-кл 33 тн</t>
  </si>
  <si>
    <t xml:space="preserve">   Договор 4982749 от 27.03.21 Пшеница 3-кл 33 тн</t>
  </si>
  <si>
    <t xml:space="preserve">   Договор 4984350 от 29.03.21 Пшеница 3-кл 32 тн</t>
  </si>
  <si>
    <t xml:space="preserve">   Договор 4987924 от 31.03.21 Пшеница 3-кл 23 тн</t>
  </si>
  <si>
    <t xml:space="preserve">   Договор 4990978 от 02.04.21 Пшеница 3-кл 32 тн</t>
  </si>
  <si>
    <t xml:space="preserve">   Договор 4992588 от 05.04.21 Пшеница 3-кл 22 тн</t>
  </si>
  <si>
    <t xml:space="preserve">   Договор 4995857 от 07.04.21 Пшеница 3-кл 32 тн</t>
  </si>
  <si>
    <t xml:space="preserve">   Договор 4999356 от 09.04.21 Пшеница 3-кл 32 тн</t>
  </si>
  <si>
    <t xml:space="preserve">   Договор 5001272 от 12.04.21 Пшеница 3-кл 32 тн</t>
  </si>
  <si>
    <t xml:space="preserve">   Договор 5004839 от 14.04.31 Пшеница 3-кл 22 тн</t>
  </si>
  <si>
    <t xml:space="preserve">   Договор 5008062 от 16.04.21 Пшеница 3-кл 32 тн</t>
  </si>
  <si>
    <t xml:space="preserve">   Договор 5009578 от 19.04.21 Пшеница 3-кл 19 тн</t>
  </si>
  <si>
    <t xml:space="preserve">   Договор 5012927 от 21.04.21 Пшеница 3-кл 33 тн</t>
  </si>
  <si>
    <t xml:space="preserve">   Договор 5016231 от 23.04.21 Пшеница 3-кл 33 тн</t>
  </si>
  <si>
    <t xml:space="preserve">   Договор 5021304 от 28.04.21 Пшеница 3-кл 32 тн</t>
  </si>
  <si>
    <t xml:space="preserve">   Договор 5029521 от 05.05.21 Пшеница 3-кл 30 тн</t>
  </si>
  <si>
    <t xml:space="preserve">   Договор 5032560 от 07.05.21 Пшеница 3-кл 30 тн</t>
  </si>
  <si>
    <t xml:space="preserve">   Договор 5034385 от 10.05.21 Пшеница 3-кл 30 тн</t>
  </si>
  <si>
    <t xml:space="preserve">   Договор 5038144 от 12.05.21 Пшеница 3-кл 31 тн</t>
  </si>
  <si>
    <t xml:space="preserve">   Договор 5040083 от 17.05.21 Пшеница 3-кл 31 тн</t>
  </si>
  <si>
    <t xml:space="preserve">   Договор 5047833 от 21.05.21 Пшеница 3-кл 30 тн</t>
  </si>
  <si>
    <t xml:space="preserve">   Договор 5049737 от 24.05.21 Пшеница 3-кл 10 тн</t>
  </si>
  <si>
    <t xml:space="preserve">   Договор 5050588 от 24.05.21 Пшеница 3-кл 31 тн</t>
  </si>
  <si>
    <t xml:space="preserve">   Договор 5050589 от 24.05.21 Пшеница 3-кл 33 тн</t>
  </si>
  <si>
    <t xml:space="preserve">   Договор 5053552 от 26.05.21 Пшеница 3-кл 30 тн</t>
  </si>
  <si>
    <t xml:space="preserve">   Договор 5057349 от 28.05.21 Пшеница 3-кл 30 тн</t>
  </si>
  <si>
    <t xml:space="preserve">   Договор 5059074 от 31.05.21 Пшеница 3-кл 25 тн</t>
  </si>
  <si>
    <t xml:space="preserve">   Договор 5059852 от 31.05.21 Пшеница 3-кл 10 тн</t>
  </si>
  <si>
    <t xml:space="preserve">   Договор 5062323 от 02.06.21 Пшеница 3-кл 29 тн</t>
  </si>
  <si>
    <t xml:space="preserve">   Договор 5065243 от 04.06.21 Пшеница 3-кл 30 тн</t>
  </si>
  <si>
    <t xml:space="preserve">   Договор 5066730 от 07.06.21 Пшеница 3-кл 30 тн</t>
  </si>
  <si>
    <t xml:space="preserve">   Договор 5070030 от 09.06.21 Пшеница 3-кл 30 тн</t>
  </si>
  <si>
    <t xml:space="preserve">   Договор 5073169 от 11.06.21 Пшеница 3-кл 30 тн</t>
  </si>
  <si>
    <t xml:space="preserve">   Договор 5074750 от 14.06.21 Пшеница 3-кл 20 тн</t>
  </si>
  <si>
    <t xml:space="preserve">   Договор 5078174 от 16.06.21 Пшеница 3-кл 30 тн</t>
  </si>
  <si>
    <t xml:space="preserve">   Договор 5078858 от 16.06.21 Пшеница 3-кл 25 тн</t>
  </si>
  <si>
    <t>MChJ LIDER TEAM</t>
  </si>
  <si>
    <t xml:space="preserve">   Договор 2518815 от 01.05.21 кабель 150 м</t>
  </si>
  <si>
    <t>MCHJ Navoiy Kimyo Invest</t>
  </si>
  <si>
    <t xml:space="preserve">   Договор 01/04 от 01.04.21 Гипохлорит натрий 2 тн</t>
  </si>
  <si>
    <t>MChJ NEGOSIANT UZBEKISTAN</t>
  </si>
  <si>
    <t xml:space="preserve">   Договор 210764 от 16.06.21 Редукторы</t>
  </si>
  <si>
    <t>MCHJ New Format-Tashkent</t>
  </si>
  <si>
    <t xml:space="preserve">   Договор 2472230 от 17.04.21 Респиратор У2К 100 шт</t>
  </si>
  <si>
    <t>MChJ OQ-TOSH SANATORIYASI</t>
  </si>
  <si>
    <t xml:space="preserve">   Доп.соглашение №6- от 06.04.21 Санаторные путевки</t>
  </si>
  <si>
    <t xml:space="preserve">   Договор 4990976 от 02.04.21 Пшеница 3-кл 23 тн</t>
  </si>
  <si>
    <t xml:space="preserve">   Договор 4995854 от 07.04.21 Пшеница 3-кл 23 тн</t>
  </si>
  <si>
    <t xml:space="preserve">   Договор 4999353 от 09.04.21 Пшеница 3-кл 23 тн</t>
  </si>
  <si>
    <t xml:space="preserve">   Договор 5001270 от 12.04.21 Пшеница 3-кл 23 тн</t>
  </si>
  <si>
    <t xml:space="preserve">   Договор 5004835 от 14.04.21 Пшеница 3-кл 23 тн</t>
  </si>
  <si>
    <t xml:space="preserve">   Договор 5008059 от 16.04.21 Пшеница 3-кл 23 тн</t>
  </si>
  <si>
    <t xml:space="preserve">   Договор 5009572 от 19.04.21 Пшеница 3-кл 23 тн</t>
  </si>
  <si>
    <t xml:space="preserve">   Договор 5012924 от 21.04.21 Пшеница 3-кл 9 тн</t>
  </si>
  <si>
    <t xml:space="preserve">   Договор 5013572 от 21.04.21 Пшеница 3-кл 10 тн</t>
  </si>
  <si>
    <t xml:space="preserve">   Договор 5016226 от 23.04.21 Пшеница 3-кл 13 тн</t>
  </si>
  <si>
    <t xml:space="preserve">   Договор 5017805 от 26.04.21 Пшеница 3-кл 24 тн</t>
  </si>
  <si>
    <t xml:space="preserve">   Договор 5021286 от 28.04.21 Пшеница 3-кл 23 тн</t>
  </si>
  <si>
    <t xml:space="preserve">   Договор 5024660 от 30.04.21 Пшеница 3-кл 10 тн</t>
  </si>
  <si>
    <t xml:space="preserve">   Договор 5026104 от 03.05.21 Пшеница 3-кл 22 тн</t>
  </si>
  <si>
    <t xml:space="preserve">   Договор 5029518 от 05.05.21 Пшеница 3-кл 22 тн</t>
  </si>
  <si>
    <t xml:space="preserve">   Договор 5032557 от 07.05.21 Пшеница 3-кл 22 тн</t>
  </si>
  <si>
    <t xml:space="preserve">   Договор 5034381 от 10.05.21 Пшеница 3-кл 22 тн</t>
  </si>
  <si>
    <t xml:space="preserve">   Договор 5038140 от 12.05.21 Пшеница 3-кл 22 тн</t>
  </si>
  <si>
    <t xml:space="preserve">   Договор 5040078 от 17.05.21 Пшеница 3-кл 22 тн</t>
  </si>
  <si>
    <t xml:space="preserve">   Договор 5044133 от 19.05.21 Пшеница 3-кл 21 тн</t>
  </si>
  <si>
    <t xml:space="preserve">   Договор 5047830 от 21.05.21 Пшеница 3-кл 21 тн</t>
  </si>
  <si>
    <t xml:space="preserve">   Договор 5049731 от 24.05.21 Пшеница 3-кл 21 тн</t>
  </si>
  <si>
    <t xml:space="preserve">   Договор 5049732 от 24.05.21 Пшеница 3-кл 18 тн</t>
  </si>
  <si>
    <t xml:space="preserve">   Договор 5050584 от 24.05.21 Пшеница 3-кл 12 тн</t>
  </si>
  <si>
    <t xml:space="preserve">   Договор 5053549 от 26.05.21 Пшеница 3-кл 21 тн</t>
  </si>
  <si>
    <t xml:space="preserve">   Договор 5057343 от 28.05.21 Пшеница 3-кл 21 тн</t>
  </si>
  <si>
    <t xml:space="preserve">   Договор 5057344 от 28.05.21 Пшеница 3-кл 10 тн</t>
  </si>
  <si>
    <t xml:space="preserve">   Договор 5059071 от 31.05.21 Пшеница 3-кл 21 тн</t>
  </si>
  <si>
    <t xml:space="preserve">   Договор 5062320 от 02.06.21 Пшеница 3-кл 21 тн</t>
  </si>
  <si>
    <t xml:space="preserve">   Договор 5065239 от 04.06.21 Пшеница 3-кл 21 тн</t>
  </si>
  <si>
    <t xml:space="preserve">   Договор 5066726 от 07.06.21 Пшеница 3-кл 21 тн</t>
  </si>
  <si>
    <t xml:space="preserve">   Договор 5070026 от 09.06.21 Пшеница 3-кл 21 тн</t>
  </si>
  <si>
    <t xml:space="preserve">   Договор 5073163 от 11.06.21 Пшеница 3-кл 21 тн</t>
  </si>
  <si>
    <t xml:space="preserve">   Договор 5074744 от 14.06.21 Пшеница 3-кл 21 тн</t>
  </si>
  <si>
    <t xml:space="preserve">   Договор 5078170 от 16.06.21 Пшеница 3-кл 21 тн</t>
  </si>
  <si>
    <t>MChJ SALT MINING</t>
  </si>
  <si>
    <t xml:space="preserve">   Договор 5016636 от 23.04.21 Соль техническая 552 тн</t>
  </si>
  <si>
    <t>MChJ SHARQ METRON SERVIS</t>
  </si>
  <si>
    <t xml:space="preserve">   Договор 2578543 от 20.05.21 Аппарат для смешивания образцов зерна</t>
  </si>
  <si>
    <t>MChJ Texno Drob Invest</t>
  </si>
  <si>
    <t xml:space="preserve">   Договор 2630782 от 05.06.21 Щебень 30 куб.м</t>
  </si>
  <si>
    <t xml:space="preserve">   Договор 2630784 от 05.06.21 Песок 40 куб.м</t>
  </si>
  <si>
    <t xml:space="preserve">   Договор 2630801 от 05.06.21 Клинец 60 тн</t>
  </si>
  <si>
    <t xml:space="preserve">   Договор 189565 от 27.04.21 Пшеница 3-кл 20 тн</t>
  </si>
  <si>
    <t xml:space="preserve">   Договор 071963 от 13.06.21 хим реактивы</t>
  </si>
  <si>
    <t xml:space="preserve">   Договор 071964 от 13.06.21 хим реактивы</t>
  </si>
  <si>
    <t xml:space="preserve">   Договор 071965 от 13.06.21 хим реактивы</t>
  </si>
  <si>
    <t xml:space="preserve">   Договор 185477 от 05.04.21 Весы 3 шт</t>
  </si>
  <si>
    <t>XK AXIOS</t>
  </si>
  <si>
    <t xml:space="preserve">   Договор 185293 от 01.04.21 Кран шаровой</t>
  </si>
  <si>
    <t xml:space="preserve">   Договор 192028 от 03.05.21 Вентиль 10 шт</t>
  </si>
  <si>
    <t xml:space="preserve">   Договор 209775 от 14.06.21 Паранит,набивка, рем.КАПРЕМОНТ</t>
  </si>
  <si>
    <t xml:space="preserve">   Договор 2533826 от 06.05.21 Электроды 300 кг</t>
  </si>
  <si>
    <t xml:space="preserve">   Договор 2706335 от 28.06.21 Электроды</t>
  </si>
  <si>
    <t xml:space="preserve">   Договор 2464706 от 15.04.21 сальниковая набивка 21 кг</t>
  </si>
  <si>
    <t xml:space="preserve">   Договор 2464707 от 15.04.21 сальниковая набивка 19 кг</t>
  </si>
  <si>
    <t xml:space="preserve">   Договор 2464708 от 15.04.21 сальниковая набивка 16 кг</t>
  </si>
  <si>
    <t xml:space="preserve">   Договор 2474707 от 18.04.21 сальниковая набивка 20 кг</t>
  </si>
  <si>
    <t>XK VIVA UNIVERSAL LINE</t>
  </si>
  <si>
    <t xml:space="preserve">   Договор 061005 от 29.03.21 Водонагреватель 3 шт</t>
  </si>
  <si>
    <t xml:space="preserve">   Договор 061351 от 31.03.21 Водонагреватель 1 шт</t>
  </si>
  <si>
    <t xml:space="preserve">   Договор 061679 от 02.04.21 Водонагреватель 1 шт</t>
  </si>
  <si>
    <t>ООО XIMREAKTIVINVEST</t>
  </si>
  <si>
    <t xml:space="preserve">   Договор 2641577 от 09.06.21 Соляная  к-та тех,31% 300 кг</t>
  </si>
  <si>
    <t>2021 йил биринчи ярим йиллик  давомида</t>
  </si>
  <si>
    <t>ONLINE SERVICE GROUP mas‘uliyati cheklangan jamiyati</t>
  </si>
  <si>
    <t xml:space="preserve">   Договор OSG-W-21/04/2021 от 28.04.21 Услуги по разраб.ВЭБ сайта</t>
  </si>
  <si>
    <t>OQQO'RG'ON YONG'IN QALQONI YONG'INGA QARSHI KURASH mas'uliyati cheklangan jami</t>
  </si>
  <si>
    <t xml:space="preserve">   Договор 1620694 от 11.06.21 Обработка дерев конструкций</t>
  </si>
  <si>
    <t>BIZNES VA TADBIRKORLIK OLIY MAKTABI</t>
  </si>
  <si>
    <t xml:space="preserve">   Договор 8КК-128 от 15.06.21 обучение по Корп.управл</t>
  </si>
  <si>
    <t xml:space="preserve">   Договор 2021-011149 от 18.03.21 Экспертиза методик</t>
  </si>
  <si>
    <t xml:space="preserve">   Договор 2021-018742 от 18.05.21 Аттестация Методик крах.пшен</t>
  </si>
  <si>
    <t xml:space="preserve">   Договор 2021-02/104-ТБ от 23.04.21 Поверка СИ</t>
  </si>
  <si>
    <t xml:space="preserve">   Договор 154/ОЦ от 26.02.21 Услуги по оценке сист.корп.управл.</t>
  </si>
  <si>
    <t xml:space="preserve">   Договор 2649366 от 11.06.21 Услуги "Электронное голосование"</t>
  </si>
  <si>
    <t>DUK LOYIHALAR VA IMPORT KONTRAKTLARINI KOMPLEKS EKSPERTIZA QILISH MARKAZI</t>
  </si>
  <si>
    <t xml:space="preserve">   Договор ЭКС-819 от 23.09.19 Экспертиза техзадания</t>
  </si>
  <si>
    <t xml:space="preserve">   Договор 26/388 от 14.06.21 Инспекционный контроль на спирт.</t>
  </si>
  <si>
    <t>DUK SHAHARSOZLIK HUJJATLARI EKSPERTIZASI Таш.обл.филиал</t>
  </si>
  <si>
    <t xml:space="preserve">   Договор 72/05-21 от 25.05.21 Экспертиза сметной документации</t>
  </si>
  <si>
    <t>MChJ "2-SON KO'CHMA MEXANIZATSIYALASHGAN KOLONNA"</t>
  </si>
  <si>
    <t xml:space="preserve">   Договор 2-652юрс от 06.12.19 Строительство здания ДОУ на 100 мест</t>
  </si>
  <si>
    <t>MChJ "ONIX-STANDART"</t>
  </si>
  <si>
    <t xml:space="preserve">   Договор 2341819 от 10.03.21 Разработка сан.паспорта</t>
  </si>
  <si>
    <t xml:space="preserve">   Договор 2341832 от 10.03.21 Разработка сан.паспорта</t>
  </si>
  <si>
    <t>MChJ "RIGHT-MEASURE-TEST"</t>
  </si>
  <si>
    <t xml:space="preserve">   Договор 2634659 от 06.06.21 обучение по охр.труда 17 чел</t>
  </si>
  <si>
    <t xml:space="preserve">   Договор 2634663 от 06.06.21 обучение по охр.труда 25 чел</t>
  </si>
  <si>
    <t>MChJ "SBS-INFOSOFT"</t>
  </si>
  <si>
    <t xml:space="preserve">   Договор 328 от 09.04.21 Программа ВЭД-контракт</t>
  </si>
  <si>
    <t xml:space="preserve">   Договор 4985-T-E-XAT-1 от 24.05.21 услуги по E-Xat ежемесячное</t>
  </si>
  <si>
    <t>MChJ AIS TECHNO GROUP</t>
  </si>
  <si>
    <t xml:space="preserve">   Договор 2476034 от 18.04.21 Технич.обслуживание компрес.установок</t>
  </si>
  <si>
    <t xml:space="preserve">   Договор 2546130 от 09.05.21 Автоуслуги</t>
  </si>
  <si>
    <t xml:space="preserve">   Договор 2600267 от 27.05.21 Автоуслуги (серн.кислота)</t>
  </si>
  <si>
    <t xml:space="preserve">   Договор FS-21-376 от 29.04.21 Технолог.сопровожд.прогрммного продукта</t>
  </si>
  <si>
    <t xml:space="preserve">   Договор 12/01 от 10.08.20 и доп.согл.№1 от 29.12.20г. Организация и проведение конкурса</t>
  </si>
  <si>
    <t>MCHJ KO'CHMAS MULK SAVDO XIZMATI</t>
  </si>
  <si>
    <t xml:space="preserve">   Договор 21 от 24.12.19 Договор аукцион.купли-продажи</t>
  </si>
  <si>
    <t>MChJ LIDER KONSALT SERVIS</t>
  </si>
  <si>
    <t xml:space="preserve">   Договор 1776808 от 20.09.20 Оценка имущества МСФО</t>
  </si>
  <si>
    <t>MChJ NORMA</t>
  </si>
  <si>
    <t xml:space="preserve">   Договор 2563153 от 14.05.21 Подписка прог.продукта</t>
  </si>
  <si>
    <t>QURILISHDA TANLOV SAVDOLARINI TASHKIL ETISH KONSALTING MARKAZI</t>
  </si>
  <si>
    <t xml:space="preserve">   Договор 01 от 23.03.21 Организация и проведение конкурса</t>
  </si>
  <si>
    <t>XK "KONSAUD UNIVERSAL"</t>
  </si>
  <si>
    <t xml:space="preserve">   Договор 3/21 от 09.03.21 Трансформация фин.отчетов</t>
  </si>
  <si>
    <t xml:space="preserve">   Договор 21-062 от 09.03.21 Аудиторские услуги</t>
  </si>
  <si>
    <t xml:space="preserve">   Договор 21-063 от 09.03.21 Аудиторские услуги МСА за 2020 год</t>
  </si>
  <si>
    <t xml:space="preserve">   Договор 20 от 01.04.21 брокерское вознаграждение</t>
  </si>
  <si>
    <t xml:space="preserve">   Договор 36 от 07.06.21 Хранение и обработка документов 2014-2020гг.</t>
  </si>
  <si>
    <t xml:space="preserve">   Договор 13-ОПО-05-21 от 28.04.21 Страхование опасных объектов</t>
  </si>
  <si>
    <t xml:space="preserve">   Договор 2418865 от 02.04.21 Тех. обслуга  АИИСКУЭ  типа  Альфа</t>
  </si>
  <si>
    <t>CITY PRINT mas‘uliyati cheklangan jamiyati</t>
  </si>
  <si>
    <t xml:space="preserve">   Договор 5038039 от 12.05.21 Поставка технического спирта</t>
  </si>
  <si>
    <t>DIAGNOKIM SOLUTIONS mas‘uliyati cheklangan jamiyati</t>
  </si>
  <si>
    <t xml:space="preserve">   Договор 313 от 27.05.21 Поставка спирт пищевой</t>
  </si>
  <si>
    <t>GLOBAL ANTISEPT mas‘uliyati cheklangan jamiyati</t>
  </si>
  <si>
    <t xml:space="preserve">   Договор 5084046 от 21.06.21 спирт пищевой Люкс</t>
  </si>
  <si>
    <t xml:space="preserve">   Договор 5089319 от 24.06.21 спирт пищевой Люкс</t>
  </si>
  <si>
    <t>O'ZBEKNEFTGAZ aksiyadorlik jamiyati</t>
  </si>
  <si>
    <t xml:space="preserve">   Договор 5090214 от 25.06.21 Поставка технического спирта</t>
  </si>
  <si>
    <t>AJ BEKOBODSEMENT</t>
  </si>
  <si>
    <t xml:space="preserve">   Договор 5079791 от 17.06.21 Поставка технического спирта</t>
  </si>
  <si>
    <t>AJ FARG`ONA ISSIQLIK ELEKTR MARKAZI</t>
  </si>
  <si>
    <t>AJ SHOHRUD</t>
  </si>
  <si>
    <t xml:space="preserve">   Договор 5088735 от 24.06.21 спирт пищевой Люкс</t>
  </si>
  <si>
    <t>AJ TAXIYATOSH ISSIQLIK ELEKTRO STANSIYASI</t>
  </si>
  <si>
    <t>DK NKMK</t>
  </si>
  <si>
    <t xml:space="preserve">   Договор 5030997 от 06.05.21</t>
  </si>
  <si>
    <t>DUK DAVLAT BELGISI</t>
  </si>
  <si>
    <t>FX "HABIBBULLO OTA FAYZLI BOG'ILARI"</t>
  </si>
  <si>
    <t xml:space="preserve">   Договор 5051788 от 25.05.21 Поставка Жидкой барды</t>
  </si>
  <si>
    <t>FX JAMAL</t>
  </si>
  <si>
    <t xml:space="preserve">   Договор 4981023 от 26.03.21 Поставка Жидкой барды</t>
  </si>
  <si>
    <t>FX Muxtorxo`ja Nabiralari</t>
  </si>
  <si>
    <t>G`afur G`ulom nomidagi nashriyot-matbaa ijodiy uyi</t>
  </si>
  <si>
    <t>KK MKI OMADLI</t>
  </si>
  <si>
    <t>MChJ  ALFA PRINT</t>
  </si>
  <si>
    <t xml:space="preserve">   Договор 5090217 от 25.06.21 спирт пищевой Люкс</t>
  </si>
  <si>
    <t>MChJ "KAMALAK PLAST"</t>
  </si>
  <si>
    <t xml:space="preserve">   Договор 5078103 от 16.06.21 спирт технический</t>
  </si>
  <si>
    <t>MChJ "MURAD-AZIA-TRADE"</t>
  </si>
  <si>
    <t xml:space="preserve">   Договор 5086911 от 23.06.21 Поставка технического спирта</t>
  </si>
  <si>
    <t>MChJ AKFA EXTRUSIONS</t>
  </si>
  <si>
    <t xml:space="preserve">   Договор 284 от 28.04.21 Поставка технического спирта</t>
  </si>
  <si>
    <t>MChJ ARPA BOSHOQ HAMKOR BIZNES</t>
  </si>
  <si>
    <t xml:space="preserve">   Договор 5064352 от 03.06.21 Поставка технического спирта</t>
  </si>
  <si>
    <t>MChJ AVISENNA</t>
  </si>
  <si>
    <t>MChJ BBC COSMETIC TRADE"</t>
  </si>
  <si>
    <t xml:space="preserve">   Договор 302 от 10.05.21 Поставка спирт пищевой</t>
  </si>
  <si>
    <t xml:space="preserve">   Договор 5092693 от 28.06.21 спирт пищевой Альфа</t>
  </si>
  <si>
    <t xml:space="preserve">   Договор 5069003 от 08.06.21 Люкс</t>
  </si>
  <si>
    <t xml:space="preserve">   Договор 5072270 от 10.06.21 Люкс</t>
  </si>
  <si>
    <t xml:space="preserve">   Договор 5077201 от 15.06.21 Люкс</t>
  </si>
  <si>
    <t>MChJ BULUNGUR 1</t>
  </si>
  <si>
    <t>MChJ Burning Flame</t>
  </si>
  <si>
    <t xml:space="preserve">   Договор 5075409 от 14.06.21 Поставка технического спирта</t>
  </si>
  <si>
    <t>MChJ DAVRBAGS</t>
  </si>
  <si>
    <t xml:space="preserve">   Договор 5034291</t>
  </si>
  <si>
    <t xml:space="preserve">   Договор 5092689 от 28.06.21 спирт пищевой люкс</t>
  </si>
  <si>
    <t>MChJ DENDROBIUM COSMETICS</t>
  </si>
  <si>
    <t xml:space="preserve">   Договор 5074674 от 14.06.21 спирт пищевой люкс</t>
  </si>
  <si>
    <t xml:space="preserve">   Договор 5030063 от 05.05.21</t>
  </si>
  <si>
    <t xml:space="preserve">   Договор 5051585 от 25.05.21 люкс</t>
  </si>
  <si>
    <t xml:space="preserve">   Договор 5060710 от 01.06.21 люкс</t>
  </si>
  <si>
    <t xml:space="preserve">   Договор 5069002 от 08.06.21 люкс</t>
  </si>
  <si>
    <t xml:space="preserve">   Договор 5075413 от 14.06.21 спирт пищевой люкс</t>
  </si>
  <si>
    <t xml:space="preserve">   Договор 5067296 от 07.06.21 Люкс</t>
  </si>
  <si>
    <t xml:space="preserve">   Договор 5085799 от 22.06.21 спирт пищевой Люкс</t>
  </si>
  <si>
    <t>MChJ ENRICO LINE</t>
  </si>
  <si>
    <t>MChJ EUROASIA PRINT</t>
  </si>
  <si>
    <t>MChJ Family Group</t>
  </si>
  <si>
    <t>MCHJ FIBBER</t>
  </si>
  <si>
    <t xml:space="preserve">   Договор 5075408 от 14.06.21 Поставка технического спирта</t>
  </si>
  <si>
    <t xml:space="preserve">   Договор 5075410 от 14.06.21 Поставка технического спирта</t>
  </si>
  <si>
    <t xml:space="preserve">   Договор 5059820 от 31.05.21 Люкс</t>
  </si>
  <si>
    <t>MChJ IPSUM PATHOLOGY</t>
  </si>
  <si>
    <t xml:space="preserve">   Договор 5074673 от 14.06.21 спирт пищевой Люкс</t>
  </si>
  <si>
    <t xml:space="preserve">   Договор 5078828 от 16.06.21 спирт пищевой люкс</t>
  </si>
  <si>
    <t>MChJ Kamalak Print</t>
  </si>
  <si>
    <t xml:space="preserve">   Договор 5090915 от 25.06.21 Поставка технического спирта</t>
  </si>
  <si>
    <t xml:space="preserve">   Договор 5059821 от 31.05.21 Люкс</t>
  </si>
  <si>
    <t>MChJ MAX AND TOP</t>
  </si>
  <si>
    <t xml:space="preserve">   Договор 218 от 07.04.21 Поставка спирт пищевой</t>
  </si>
  <si>
    <t xml:space="preserve">   Договор 5069004 от 08.06.21 люкс</t>
  </si>
  <si>
    <t xml:space="preserve">   Договор 5092690 от 28.06.21 спирт пищевой люкс</t>
  </si>
  <si>
    <t xml:space="preserve">   Договор 5092691 от 28.06.21 спирт пищевой люкс</t>
  </si>
  <si>
    <t xml:space="preserve">   Договор 5084045 от 21.06.21  спирт пищевой Люкс</t>
  </si>
  <si>
    <t xml:space="preserve">   Договор 5089320 от 24.06.21  спирт пищевой Люкс</t>
  </si>
  <si>
    <t>MCHJ Me'mor Elnazar Loyiha</t>
  </si>
  <si>
    <t>MChJ MULTIFOODS</t>
  </si>
  <si>
    <t xml:space="preserve">   Договор 5029450 от 05.05.21 Поставка технического спирта</t>
  </si>
  <si>
    <t xml:space="preserve">   Договор 5050525 от 24.05.21 Поставка технического спирта</t>
  </si>
  <si>
    <t>MChJ Nedita Grand</t>
  </si>
  <si>
    <t>MChJ OKS MASSAGET</t>
  </si>
  <si>
    <t>MChJ Oq Yo`l-Chorva</t>
  </si>
  <si>
    <t xml:space="preserve">   Договор 5016343 от 23.04.21 Поставка Жидкой барды</t>
  </si>
  <si>
    <t xml:space="preserve">   Договор 5030147 от 05.05.21 Поставка Жидкой барды</t>
  </si>
  <si>
    <t xml:space="preserve">   Договор 5040202 от 17.05.21 Поставка Жидкой барды</t>
  </si>
  <si>
    <t xml:space="preserve">   Договор 5063868 от 03.06.21 Поставка Жидкой барды</t>
  </si>
  <si>
    <t>MChJ ORANGE PRINT Media</t>
  </si>
  <si>
    <t xml:space="preserve">   Договор 5091931 от 28.06.21 спирт пищевой Люкс</t>
  </si>
  <si>
    <t>MChJ Parlak Ambalaj</t>
  </si>
  <si>
    <t xml:space="preserve">   Договор 5076447 от 15.06.21 Поставка технического спирта</t>
  </si>
  <si>
    <t>MChJ PENOPLAST LYUKS</t>
  </si>
  <si>
    <t xml:space="preserve">   Договор 5085797 от 22.06.21 Поставка технического спирта</t>
  </si>
  <si>
    <t>MChJ Perfect Partner Print</t>
  </si>
  <si>
    <t>MChJ PHARM ENGINEERING</t>
  </si>
  <si>
    <t xml:space="preserve">   Договор 5059822 от 31.05.21 Люкс</t>
  </si>
  <si>
    <t>MChJ PHARMACOM MEDICINE</t>
  </si>
  <si>
    <t>MChJ PREMIUM ALCO</t>
  </si>
  <si>
    <t xml:space="preserve">   Договор 5066655 от 07.06.21  люкс</t>
  </si>
  <si>
    <t>MChJ PREMIUM FLEX</t>
  </si>
  <si>
    <t xml:space="preserve">   Договор 5092686 от 28.06.21 Поставка технического спирта</t>
  </si>
  <si>
    <t>MChJ PREMIUM POLYGRAPH</t>
  </si>
  <si>
    <t xml:space="preserve">   Договор 5085070 от 22.06.21  спирт пищевой Люкс</t>
  </si>
  <si>
    <t xml:space="preserve">   Договор 5085802 от 22.06.21  спирт пищевой Люкс</t>
  </si>
  <si>
    <t xml:space="preserve">   Договор 5085801 от 22.06.21 спирт пищевой Люкс</t>
  </si>
  <si>
    <t>MChJ QK COLORFLEX</t>
  </si>
  <si>
    <t xml:space="preserve">   Договор 5055432 от 27.05.21 Поставка технического спирта</t>
  </si>
  <si>
    <t>MChJ QK HUSHBUY COSMETICS</t>
  </si>
  <si>
    <t xml:space="preserve">   Договор 5047750 от 21.05.21 Поставка технического спирта</t>
  </si>
  <si>
    <t>MChJ QK PENG SHENG FEED</t>
  </si>
  <si>
    <t xml:space="preserve">   Договор 5055431 от 27.05.21 Поставка технического спирта</t>
  </si>
  <si>
    <t xml:space="preserve">   Договор 5089321 от 24.06.21  спирт пищевой Люкс</t>
  </si>
  <si>
    <t>MChJ RICH WORLD COSMETIC</t>
  </si>
  <si>
    <t xml:space="preserve">   Договор 280 от 28.04.21 Поставка технического спирта</t>
  </si>
  <si>
    <t>MChJ ShK "PARSEK PLUS" xorijiy korxonasi</t>
  </si>
  <si>
    <t xml:space="preserve">   Договор 300 от 05.05.21 Поставка технического спирта</t>
  </si>
  <si>
    <t xml:space="preserve">   Договор 5088736 от 24.06.21 спирт пищевой Люкс</t>
  </si>
  <si>
    <t xml:space="preserve">   Договор 5089318 от 24.06.21 спирт пищевой Люкс</t>
  </si>
  <si>
    <t xml:space="preserve">   Договор 5077202 от 15.06.21 спирт пищевой люкс</t>
  </si>
  <si>
    <t xml:space="preserve">   Договор 5092688 от 28.06.21 Поставка технического спирта</t>
  </si>
  <si>
    <t>MChJ TRADE EQUIPMENT</t>
  </si>
  <si>
    <t>MChJ TURK UZ</t>
  </si>
  <si>
    <t xml:space="preserve">   Договор 5054362 от 26.05.21 Поставка спирт пищевой</t>
  </si>
  <si>
    <t xml:space="preserve">   Договор 5062894 от 02.06.21</t>
  </si>
  <si>
    <t xml:space="preserve">   Договор 5071555 от 10.06.21 Люкс</t>
  </si>
  <si>
    <t>MChJ TURON PROFESSIONAL FUTBOL KLUBI</t>
  </si>
  <si>
    <t xml:space="preserve">   Договор 5050524 от 24.05.21 Поставка технического спирта</t>
  </si>
  <si>
    <t>MCHJ Uniderm</t>
  </si>
  <si>
    <t xml:space="preserve">   Договор 5084044 от 21.06.21  спирт пищевой Люкс</t>
  </si>
  <si>
    <t>MChJ XK TIANRUN</t>
  </si>
  <si>
    <t xml:space="preserve">   Договор 5030062 от 05.05.21</t>
  </si>
  <si>
    <t xml:space="preserve">   Договор 5038934 от 12.05.21</t>
  </si>
  <si>
    <t xml:space="preserve">   Договор Альфа 5025349 от 30.04.21</t>
  </si>
  <si>
    <t xml:space="preserve">   Договор 5076448 от 15.06.21 Поставка технического спирта</t>
  </si>
  <si>
    <t>MChJ Yangiyo`l Tekstil</t>
  </si>
  <si>
    <t>MChJ YANGIYUL POLIGRAPH SERVICE</t>
  </si>
  <si>
    <t xml:space="preserve">   Договор 5086910 от 23.06.21 Поставка технического спирта</t>
  </si>
  <si>
    <t xml:space="preserve">   Договор 5088731 от 24.06.21 Поставка технического спирта</t>
  </si>
  <si>
    <t xml:space="preserve">   Договор 5093791 от 29.06.21 Поставка технического спирта</t>
  </si>
  <si>
    <t>OK "FRAGRANCE PARFUMS"</t>
  </si>
  <si>
    <t>OK "NURJAXON FAMILY"</t>
  </si>
  <si>
    <t xml:space="preserve">   Договор 5040844 от 17.05.21 Поставка технического спирта</t>
  </si>
  <si>
    <t>QK MChJ BUMA</t>
  </si>
  <si>
    <t xml:space="preserve">   Договор 5084043 от 21.06.21 Поставка технического спирта</t>
  </si>
  <si>
    <t>TOSHKENT IES UK</t>
  </si>
  <si>
    <t>Uzkabel AJ QK</t>
  </si>
  <si>
    <t>XK "TASHKENT MANUFACTURE"</t>
  </si>
  <si>
    <t xml:space="preserve">   Договор 5087729 от 23.06.21 Поставка технического спирта</t>
  </si>
  <si>
    <t xml:space="preserve">   Договор 5087735 от 23.06.21 спирт пищевой Люкс</t>
  </si>
  <si>
    <t>XK FLEXO GRAPHICS</t>
  </si>
  <si>
    <t>XK ILXON NAZAROV</t>
  </si>
  <si>
    <t xml:space="preserve">   Договор 5092694 от 28.06.21  спирт пищевой Альфа</t>
  </si>
  <si>
    <t xml:space="preserve">   Договор 5087734 от 23.06.21  спирт пищевой Люкс</t>
  </si>
  <si>
    <t>XK LION PRINT</t>
  </si>
  <si>
    <t xml:space="preserve">   Договор 5085064 от 22.06.21 Поставка технического спирта</t>
  </si>
  <si>
    <t xml:space="preserve">   Договор втор</t>
  </si>
  <si>
    <t xml:space="preserve">   Договор сив</t>
  </si>
  <si>
    <t>XK MAROQAND COSMETICS TRADE</t>
  </si>
  <si>
    <t xml:space="preserve">   Договор 5073849 от 11.06.21 Люкс</t>
  </si>
  <si>
    <t>XK NURITDIN Omad Biznes</t>
  </si>
  <si>
    <t xml:space="preserve">   договор 5027701 люкс</t>
  </si>
  <si>
    <t xml:space="preserve">   Договор 5034292 люкс</t>
  </si>
  <si>
    <t xml:space="preserve">   Договор 5041961 люкс</t>
  </si>
  <si>
    <t xml:space="preserve">   Договор 5050526 люкс</t>
  </si>
  <si>
    <t xml:space="preserve">   Договор 5060711 люкс</t>
  </si>
  <si>
    <t xml:space="preserve">   Договор 5066656 люкс</t>
  </si>
  <si>
    <t xml:space="preserve">   Договор 5069957 люкс</t>
  </si>
  <si>
    <t xml:space="preserve">   Договор 5074672 люкс</t>
  </si>
  <si>
    <t xml:space="preserve">   Договор 5080459 люкс</t>
  </si>
  <si>
    <t xml:space="preserve">   Договор 5090917 от 25.06.21 спирт пищевой Люкс</t>
  </si>
  <si>
    <t>Компьютерное оборудование, аудио-видео техника, информационные технологии и принадлежности</t>
  </si>
  <si>
    <t>Основные средства</t>
  </si>
  <si>
    <t>Изделия медицинского назначения</t>
  </si>
  <si>
    <t>Техническое обслуживание автоматизированной системы коммерческого учета электроэнергии
АльфаЦЕНТР</t>
  </si>
  <si>
    <t>Сальниковая набивка
АП-31 12х12</t>
  </si>
  <si>
    <t>Сальниковая набивка
АП-31 16х16</t>
  </si>
  <si>
    <t>Сальниковая набивка
АП-31 10х10</t>
  </si>
  <si>
    <t>Респиратор для защиты дыхания
У2К</t>
  </si>
  <si>
    <t>Карбид кальция
25-80</t>
  </si>
  <si>
    <t>Сальниковая набивка
АП-31</t>
  </si>
  <si>
    <t>Техническое обслуживание промышленного оборудования
Техническое обслуживание компрессорных установок Dalgakiran TIDY-10</t>
  </si>
  <si>
    <t>Трубы
Трубка пневматический синий д-5мм тол.8мм атм 0,8мпа</t>
  </si>
  <si>
    <t>Кабель
Alpha Mile</t>
  </si>
  <si>
    <t>Уничтожитель бумаги
Уничтожитель бумаг Deli 9906</t>
  </si>
  <si>
    <t>Сетка
ECOVER</t>
  </si>
  <si>
    <t>Право пользования Копией(ями) ИПС "Norma"
Право пользования копией(ями) ИПС "Norma".</t>
  </si>
  <si>
    <t>Аккумулятор
Аккумулятор 55Ah</t>
  </si>
  <si>
    <t>Аккумулятор
Аккумулятор 75Ah</t>
  </si>
  <si>
    <t>Пурка литровая
Пурка литровая ПХ-1</t>
  </si>
  <si>
    <t>Транспортные услуги
Транспортные услуги по перевозке хим. реагентов</t>
  </si>
  <si>
    <t>Щебень
щебень для строительных работ (фракции 5-20mm)</t>
  </si>
  <si>
    <t>Песок
Песок для строительных работ кл II</t>
  </si>
  <si>
    <t>Клинец
Песок из отсевов дробления для строительных работ</t>
  </si>
  <si>
    <t>Проведение ученых курсов.
Обучение по охране труда</t>
  </si>
  <si>
    <t>Проведение учебных курсов поя делопроизводства и по архивному делу.
Обучение по охране труда</t>
  </si>
  <si>
    <t>Соляная кислота
Соляная кислота тех 31%</t>
  </si>
  <si>
    <t>Насосный агрегат
Насос LEO АВК 300 D с электродвигателем</t>
  </si>
  <si>
    <t>Насосный агрегат
Насос LEO ABK100 D с электродвигателем</t>
  </si>
  <si>
    <t>подшипник
11206</t>
  </si>
  <si>
    <t>подшипник
180205</t>
  </si>
  <si>
    <t>Comb.drug (Paracetamol, acetylsalicylic acid, caffeine*) - Таблетки, покрытые плёночной оболочкой
Цитрамон П (Уралбио) таб. №6</t>
  </si>
  <si>
    <t>Ностерил бинтлар
Бинт марлевый н/с 7м * 14см тип 13тяж.</t>
  </si>
  <si>
    <t>Menthol in methylisovalerate* - Таблетки 0,06 г
Валидол таб. 0,06г №10</t>
  </si>
  <si>
    <t>подшипник
1608</t>
  </si>
  <si>
    <t>Смазка
Смазка МС 5115-2 ЕР-2</t>
  </si>
  <si>
    <t>Масло
Масло индустриальное И40 (HL 46)</t>
  </si>
  <si>
    <t>Масло
Нигрол 85w140 GL-2</t>
  </si>
  <si>
    <t>Масло
Дизельное масло 15W-40 CF-4</t>
  </si>
  <si>
    <t>подшипник
180207</t>
  </si>
  <si>
    <t>подшипник
180210</t>
  </si>
  <si>
    <t>подшипник
180302</t>
  </si>
  <si>
    <t>подшипник
180304</t>
  </si>
  <si>
    <t>подшипник
180305</t>
  </si>
  <si>
    <t>подшипник
180310</t>
  </si>
  <si>
    <t>подшипник
180208</t>
  </si>
  <si>
    <t>подшипник
180212</t>
  </si>
  <si>
    <t>подшипник
180306</t>
  </si>
  <si>
    <t>подшипник
180307</t>
  </si>
  <si>
    <t>подшипник
180309</t>
  </si>
  <si>
    <t>подшипник
180311</t>
  </si>
  <si>
    <t>подшипник
180312</t>
  </si>
  <si>
    <t>подшипник
180313</t>
  </si>
  <si>
    <t>подшипник
180314</t>
  </si>
  <si>
    <t>подшипник
180607</t>
  </si>
  <si>
    <t>подшипник
180609</t>
  </si>
  <si>
    <t>подшипник
180610</t>
  </si>
  <si>
    <t>подшипник
307</t>
  </si>
  <si>
    <t>подшипник
309А</t>
  </si>
  <si>
    <t>подшипник
314</t>
  </si>
  <si>
    <t>подшипник
316</t>
  </si>
  <si>
    <t>подшипник
317А</t>
  </si>
  <si>
    <t>подшипник
318</t>
  </si>
  <si>
    <t>подшипник
7517</t>
  </si>
  <si>
    <t>подшипник
409А</t>
  </si>
  <si>
    <t>подшипник
320А</t>
  </si>
  <si>
    <t>Другие ПП, УП, РП</t>
  </si>
  <si>
    <t>02.04.2021</t>
  </si>
  <si>
    <t>05.04.2021</t>
  </si>
  <si>
    <t>07.04.2021</t>
  </si>
  <si>
    <t>09.04.2021</t>
  </si>
  <si>
    <t>12.04.2021</t>
  </si>
  <si>
    <t>14.04.2021</t>
  </si>
  <si>
    <t>16.04.2021</t>
  </si>
  <si>
    <t>19.04.2021</t>
  </si>
  <si>
    <t>21.04.2021</t>
  </si>
  <si>
    <t>23.04.2021</t>
  </si>
  <si>
    <t>ООО SALT MINING</t>
  </si>
  <si>
    <t>305589354</t>
  </si>
  <si>
    <t>Соль озёрная самосадочная ООО SALT MINING</t>
  </si>
  <si>
    <t>26.04.2021</t>
  </si>
  <si>
    <t>28.04.2021</t>
  </si>
  <si>
    <t>Пшеница 3-класс АО Жума Элевотор аннул.объем</t>
  </si>
  <si>
    <t>30.04.2021</t>
  </si>
  <si>
    <t>03.05.2021</t>
  </si>
  <si>
    <t>05.05.2021</t>
  </si>
  <si>
    <t>07.05.2021</t>
  </si>
  <si>
    <t>10.05.2021</t>
  </si>
  <si>
    <t>12.05.2021</t>
  </si>
  <si>
    <t>17.05.2021</t>
  </si>
  <si>
    <t>19.05.2021</t>
  </si>
  <si>
    <t>21.05.2021</t>
  </si>
  <si>
    <t>24.05.2021</t>
  </si>
  <si>
    <t>Пшеница 3-го класса , «Косон ДМКК МЧЖ» аннул.объем</t>
  </si>
  <si>
    <t>Пшеница мягких сортов, продовольственная, 3-го класс, урожай 2020г ООО Asia Metall Business</t>
  </si>
  <si>
    <t>26.05.2021</t>
  </si>
  <si>
    <t>28.05.2021</t>
  </si>
  <si>
    <t>31.05.2021</t>
  </si>
  <si>
    <t>02.06.2021</t>
  </si>
  <si>
    <t>04.06.2021</t>
  </si>
  <si>
    <t>07.06.2021</t>
  </si>
  <si>
    <t>09.06.2021</t>
  </si>
  <si>
    <t>11.06.2021</t>
  </si>
  <si>
    <t>14.06.2021</t>
  </si>
  <si>
    <t>16.06.2021</t>
  </si>
  <si>
    <t>18.06.2021</t>
  </si>
  <si>
    <t>21.06.2021</t>
  </si>
  <si>
    <t>23.06.2021</t>
  </si>
  <si>
    <t>25.06.2021</t>
  </si>
  <si>
    <t>28.06.2021</t>
  </si>
  <si>
    <t>30.06.2021</t>
  </si>
  <si>
    <t>соль</t>
  </si>
  <si>
    <t xml:space="preserve">за  первое полугодие 2021 года </t>
  </si>
  <si>
    <t>01.04.2021</t>
  </si>
  <si>
    <t>06.04.2021</t>
  </si>
  <si>
    <t>08.04.2021</t>
  </si>
  <si>
    <t xml:space="preserve"> ЧП " Nuritdin Omad Biznes"</t>
  </si>
  <si>
    <t>304385776</t>
  </si>
  <si>
    <t>ФХ "MUXTORXO`JA NABIRALARI"</t>
  </si>
  <si>
    <t>304867943</t>
  </si>
  <si>
    <t>13.04.2021</t>
  </si>
  <si>
    <t>15.04.2021</t>
  </si>
  <si>
    <t>СП MKI OMADLI</t>
  </si>
  <si>
    <t>306290790</t>
  </si>
  <si>
    <t>20.04.2021</t>
  </si>
  <si>
    <t>22.04.2021</t>
  </si>
  <si>
    <t>ООО OQ YO'L-CHORVA</t>
  </si>
  <si>
    <t>308121018</t>
  </si>
  <si>
    <t>27.04.2021</t>
  </si>
  <si>
    <t>29.04.2021</t>
  </si>
  <si>
    <t>ХO`JAI JAHON-FARM  МЧЖ</t>
  </si>
  <si>
    <t>205098178</t>
  </si>
  <si>
    <t>Спирт этиловый ректификованный пищевой Альфа АО Biokimyo</t>
  </si>
  <si>
    <t>04.05.2021</t>
  </si>
  <si>
    <t>XK "ZIYO NUR FARM"</t>
  </si>
  <si>
    <t>206966290</t>
  </si>
  <si>
    <t>Спирт этиловый ректификованный пищевой Люкс АО Biokimyo</t>
  </si>
  <si>
    <t>"MULTIFOODS" mas`uliyati cheklangan jamiyati</t>
  </si>
  <si>
    <t>301812174</t>
  </si>
  <si>
    <t>Спирт этиловый ректификованный технический АО Biokimyo</t>
  </si>
  <si>
    <t>ООО ECO PHARM MED   INVEST</t>
  </si>
  <si>
    <t>305209880</t>
  </si>
  <si>
    <t>06.05.2021</t>
  </si>
  <si>
    <t>«НГМК»</t>
  </si>
  <si>
    <t>201204514</t>
  </si>
  <si>
    <t>DAVRBAGS MCHJ</t>
  </si>
  <si>
    <t>203800413</t>
  </si>
  <si>
    <t>11.05.2021</t>
  </si>
  <si>
    <t>ООО "CITY PRINT"</t>
  </si>
  <si>
    <t>207114804</t>
  </si>
  <si>
    <t>СП NURJAXON FAMILY</t>
  </si>
  <si>
    <t>308102071</t>
  </si>
  <si>
    <t>18.05.2021</t>
  </si>
  <si>
    <t>20.05.2021</t>
  </si>
  <si>
    <t>Hushbuy Cosmetics MChJ QK</t>
  </si>
  <si>
    <t>300715328</t>
  </si>
  <si>
    <t>"TURON PROFESSIONAL FUTBOL KLUBI" MCHJ</t>
  </si>
  <si>
    <t>305040739</t>
  </si>
  <si>
    <t>25.05.2021</t>
  </si>
  <si>
    <t>ФХ HABIBBULLO OTA FAYZLI BOG`</t>
  </si>
  <si>
    <t>305120259</t>
  </si>
  <si>
    <t>ООО TURK UZ</t>
  </si>
  <si>
    <t>304853519</t>
  </si>
  <si>
    <t>27.05.2021</t>
  </si>
  <si>
    <t>UZTEX TASHKENT МСhJ QK</t>
  </si>
  <si>
    <t>205994456</t>
  </si>
  <si>
    <t xml:space="preserve">Колорфлекс СП </t>
  </si>
  <si>
    <t>204135488</t>
  </si>
  <si>
    <t>ООО HVARA</t>
  </si>
  <si>
    <t>306766008</t>
  </si>
  <si>
    <t>ООО MACRO WHOLESALE TRADING</t>
  </si>
  <si>
    <t>306645244</t>
  </si>
  <si>
    <t>PHARM ENGINEERING</t>
  </si>
  <si>
    <t>303935004</t>
  </si>
  <si>
    <t>01.06.2021</t>
  </si>
  <si>
    <t>03.06.2021</t>
  </si>
  <si>
    <t>"ARPA BOSHOQ HAMKOR BIZNES" mchj</t>
  </si>
  <si>
    <t>303129319</t>
  </si>
  <si>
    <t>"Premium-Alco" mas`uliyati cheklangan jamiyati</t>
  </si>
  <si>
    <t>301520586</t>
  </si>
  <si>
    <t xml:space="preserve">OOO ELITE PHARMA MED GROUP </t>
  </si>
  <si>
    <t>303821811</t>
  </si>
  <si>
    <t>08.06.2021</t>
  </si>
  <si>
    <t>BIO XLOR AKTIV MCHJ</t>
  </si>
  <si>
    <t>303493406</t>
  </si>
  <si>
    <t>"MAX AND TOP" MChJ</t>
  </si>
  <si>
    <t>302639396</t>
  </si>
  <si>
    <t>10.06.2021</t>
  </si>
  <si>
    <t>ЧП MAROQAND COSMETICS TRADE</t>
  </si>
  <si>
    <t>305940869</t>
  </si>
  <si>
    <t>IPSUM PATHOLOGY MCHJ</t>
  </si>
  <si>
    <t>304808034</t>
  </si>
  <si>
    <t>DENTAFI LL PLYUS МЧЖ</t>
  </si>
  <si>
    <t>205833140</t>
  </si>
  <si>
    <t>FIBBER  МЧЖ</t>
  </si>
  <si>
    <t>301882374</t>
  </si>
  <si>
    <t>ООО BURNING FLAME</t>
  </si>
  <si>
    <t>303795765</t>
  </si>
  <si>
    <t>15.06.2021</t>
  </si>
  <si>
    <t>PARLAK AMBALAJ ООО</t>
  </si>
  <si>
    <t>304855017</t>
  </si>
  <si>
    <t>ООО "Xorazm shakar"</t>
  </si>
  <si>
    <t>202586539</t>
  </si>
  <si>
    <t>SURXON DORI-DARMON   МЧЖ</t>
  </si>
  <si>
    <t>201317634</t>
  </si>
  <si>
    <t>Kamalak Plast MCHJ</t>
  </si>
  <si>
    <t>303995327</t>
  </si>
  <si>
    <t>"JNS LABS" masuliyati cheklangan jamiyati</t>
  </si>
  <si>
    <t>302121021</t>
  </si>
  <si>
    <t>17.06.2021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</si>
  <si>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</si>
  <si>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</si>
  <si>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</si>
  <si>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</si>
  <si>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</si>
  <si>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</si>
  <si>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</si>
  <si>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</si>
  <si>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</si>
  <si>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</si>
  <si>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22.06.2021</t>
  </si>
  <si>
    <t>"LION PRINT" xususiy korxonasi</t>
  </si>
  <si>
    <t>300986126</t>
  </si>
  <si>
    <t>"BULUNGUR-1" mas`uliyati cheklangan jamiyati</t>
  </si>
  <si>
    <t>200730044</t>
  </si>
  <si>
    <t>"PROMXIM IMPEX" masuliyati cheklangan jamiyati</t>
  </si>
  <si>
    <t>205010216</t>
  </si>
  <si>
    <t>"PENOPLAST LYUKS" masuliyati cheklangan jamiyat shaklidagi qoshma korxonasi</t>
  </si>
  <si>
    <t>302771883</t>
  </si>
  <si>
    <t>"QASHQADARYO DORI-DARMON" АЖ</t>
  </si>
  <si>
    <t>200668420</t>
  </si>
  <si>
    <t xml:space="preserve">YANGIYUL POLIGRAPH SERVICE  MCHJ </t>
  </si>
  <si>
    <t>200470305</t>
  </si>
  <si>
    <t>MURAD-AZIA-TRADE MCHJ</t>
  </si>
  <si>
    <t>307721213</t>
  </si>
  <si>
    <t>ALVIERO ХК</t>
  </si>
  <si>
    <t>203697731</t>
  </si>
  <si>
    <t>"КАМАЛАК-ЛБ" хусусий корхонаси</t>
  </si>
  <si>
    <t>200321473</t>
  </si>
  <si>
    <t>CHEMICAL BUBBLE GROUP XK</t>
  </si>
  <si>
    <t>303864354</t>
  </si>
  <si>
    <t>24.06.2021</t>
  </si>
  <si>
    <t>SHOXRUD  OAJ</t>
  </si>
  <si>
    <t>200851914</t>
  </si>
  <si>
    <t xml:space="preserve">ООО ПТК Фаровон </t>
  </si>
  <si>
    <t>200564488</t>
  </si>
  <si>
    <t xml:space="preserve">ООО RADIKS  </t>
  </si>
  <si>
    <t>203714417</t>
  </si>
  <si>
    <t>"O`ZBEKNEFTGAZ" AJ</t>
  </si>
  <si>
    <t>200837914</t>
  </si>
  <si>
    <t>Masuliyati cheklangan jamiyat shaklidagi "NOVO FARM KOMPLEKT" qoshma korxonasi</t>
  </si>
  <si>
    <t>206999693</t>
  </si>
  <si>
    <t>"KOLORPAK" MCHJ</t>
  </si>
  <si>
    <t>205353003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</si>
  <si>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</si>
  <si>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</si>
  <si>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</si>
  <si>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</si>
  <si>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</si>
  <si>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</si>
  <si>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</si>
  <si>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</si>
  <si>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"TASHKENT UPAKOVSHIK" mas`uliyati cheklangan jamiyati</t>
  </si>
  <si>
    <t>302923115</t>
  </si>
  <si>
    <t>"BIO-COSMETICS" masuliyati cheklangan jamiyati</t>
  </si>
  <si>
    <t>302479834</t>
  </si>
  <si>
    <t>ЧП ILXON  NAZAROV</t>
  </si>
  <si>
    <t>306425984</t>
  </si>
  <si>
    <t>29.06.2021</t>
  </si>
  <si>
    <t>OOO IMPERIAL PRINT</t>
  </si>
  <si>
    <t>304885597</t>
  </si>
  <si>
    <t xml:space="preserve">ЧП "PROTECTION COSMETICS" </t>
  </si>
  <si>
    <t>303290714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</si>
  <si>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</si>
  <si>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</si>
  <si>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</si>
  <si>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</si>
  <si>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</si>
  <si>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</si>
  <si>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</si>
  <si>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</si>
  <si>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ООО GOLDEN STYLE CERAMICS</t>
  </si>
  <si>
    <t xml:space="preserve">Унитаз с бачком </t>
  </si>
  <si>
    <t>АО «GPZ-27 Подшипниковый завод»</t>
  </si>
  <si>
    <t>Подшипник 1608</t>
  </si>
  <si>
    <t>NAM MOTOR SERVIS МЧЖ</t>
  </si>
  <si>
    <t>Насос многоступенчатый 42-50 18,5квт</t>
  </si>
  <si>
    <t>ООО BUSINESS  TRADE UNIVERSAL</t>
  </si>
  <si>
    <t xml:space="preserve">Смеситель для мойки </t>
  </si>
  <si>
    <t>ООО ECOVER</t>
  </si>
  <si>
    <t>ТМСР(теплоизоляционный материал стекловата рулоны) 15 м2 (15=12500*1200*50) с фольгой</t>
  </si>
  <si>
    <t>Подшипник 318</t>
  </si>
  <si>
    <t>IDEAL DIZAYN INVEST oilaviy korxonasi</t>
  </si>
  <si>
    <t>Костюм и брюки для рабочих</t>
  </si>
  <si>
    <t>Костюм и брюки для сварщиков</t>
  </si>
  <si>
    <t>BIELEKTRO MCHJ</t>
  </si>
  <si>
    <t>Насос ЭЦВ 10-160-35 с эл.двигателем 18,5/3000, с щитом распределительным ЩРн</t>
  </si>
  <si>
    <t>ELDAS MCHJ</t>
  </si>
  <si>
    <t>Пломба ELDA-1</t>
  </si>
  <si>
    <t>ООО "NEW TRUST WORLD"</t>
  </si>
  <si>
    <t xml:space="preserve">Халат </t>
  </si>
  <si>
    <t>Сивушное масло с массовой концентрацией -4 mg, уксусный альдегид с массовой концентрацией -4 mg в 1 dm3 б/с</t>
  </si>
  <si>
    <t xml:space="preserve">Метиловый спирт 0,13 % в 1 dm3 в б/с </t>
  </si>
  <si>
    <t>Этилацетат "чда"</t>
  </si>
  <si>
    <t>ООО "FTF-LEA-AUDIT"</t>
  </si>
  <si>
    <t>№21-063</t>
  </si>
  <si>
    <t>Аудиторские услуги</t>
  </si>
  <si>
    <t>ООО "KORNELIYA"</t>
  </si>
  <si>
    <t>№16-Т/1</t>
  </si>
  <si>
    <t>Техническое обслуживание автоматической пожарной сигнализации</t>
  </si>
  <si>
    <t>ООО "AZIZBEK TEMIRYO`L TA`MIR QURILISH"</t>
  </si>
  <si>
    <t>№1</t>
  </si>
  <si>
    <t>Разработка рабочей документации</t>
  </si>
  <si>
    <t>ЧП "KONSAUD-UNIVERSAL"</t>
  </si>
  <si>
    <t>№3/21</t>
  </si>
  <si>
    <t>ГП" Центральный депозитарий ценных бумаг"</t>
  </si>
  <si>
    <t>№154/ОЦ</t>
  </si>
  <si>
    <t>№ 21-062</t>
  </si>
  <si>
    <t>№2/21</t>
  </si>
  <si>
    <t>Консалтинговые услуги</t>
  </si>
  <si>
    <t>OOO RB ASIA</t>
  </si>
  <si>
    <t>№ RBI-01</t>
  </si>
  <si>
    <t>ЧП "PIRANIYA BUSINESS"</t>
  </si>
  <si>
    <t>№20</t>
  </si>
  <si>
    <t>Услуги за брокерское вознаграждение</t>
  </si>
  <si>
    <t>OOO "LIDER KONSALT SERVIS"</t>
  </si>
  <si>
    <t>№ 146</t>
  </si>
  <si>
    <t>Оценка бизнеса</t>
  </si>
  <si>
    <t>OOO ONLINE SERVICE GROUP</t>
  </si>
  <si>
    <t>№ OSG_W_21</t>
  </si>
  <si>
    <t>Разработка сайта</t>
  </si>
  <si>
    <t>ЧП AL-MUAXXIR-SERVIS</t>
  </si>
  <si>
    <t>№ 35</t>
  </si>
  <si>
    <t>Перезарядка огнетушителей</t>
  </si>
  <si>
    <t>ИНН победителя</t>
  </si>
  <si>
    <t>Дата договора</t>
  </si>
  <si>
    <t>2021 йил тўққиз ой давомида</t>
  </si>
  <si>
    <t xml:space="preserve">   Договор 2737166 от 08.07.21 Кефир 484 литр</t>
  </si>
  <si>
    <t xml:space="preserve">   Договор 2952297 от 08.09.21 Кефир</t>
  </si>
  <si>
    <t>FAST MOVEMENT GROUP mas'uliyati cheklangan jamiyati</t>
  </si>
  <si>
    <t xml:space="preserve">   Договор 2794535 от 25.07.21 Шлифовальная машинка 1 шт</t>
  </si>
  <si>
    <t xml:space="preserve">   Договор 075786 от 14.07.21 Подшипник 6 шт</t>
  </si>
  <si>
    <t xml:space="preserve">   Договор 075787 от 14.07.21 Подшипник 97 шт</t>
  </si>
  <si>
    <t>HAMKOR SHOP BUSINES mas`uliyati cheklangan jamiyati</t>
  </si>
  <si>
    <t xml:space="preserve">   Договор 2794518 от 25.07.21 Сварочный аппарат 2 шт</t>
  </si>
  <si>
    <t>MOS STAL KANAT xususiy korxonasi</t>
  </si>
  <si>
    <t xml:space="preserve">   Договор 2790871 от 24.07.21 Электроды МР-3  4мм 300 кг</t>
  </si>
  <si>
    <t xml:space="preserve">   Договор 2760601 от 15.07.21 Аккамулятор 1 шт</t>
  </si>
  <si>
    <t xml:space="preserve">   Договор 2760602 от 15.07.21 Аккамулятор 1 шт</t>
  </si>
  <si>
    <t xml:space="preserve">   Договор 2964607 от 11.09.21 Аккамулятор 2 шт</t>
  </si>
  <si>
    <t xml:space="preserve">   Договор 2736783 от 08.07.21 Медикаменты</t>
  </si>
  <si>
    <t xml:space="preserve">   Договор 2736811 от 08.07.21 Медикаменты</t>
  </si>
  <si>
    <t xml:space="preserve">   Договор 2736819 от 08.07.21 Медикаменты</t>
  </si>
  <si>
    <t xml:space="preserve">   Договор 2736833 от 08.07.21 Медикаменты</t>
  </si>
  <si>
    <t xml:space="preserve">   Договор 2736835 от 08.07.21 Медикаменты</t>
  </si>
  <si>
    <t xml:space="preserve">   Договор 2736848 от 08.07.21 Медикаменты</t>
  </si>
  <si>
    <t xml:space="preserve">   Договор 2736851 от 08.07.21 Медикаменты Sodium chloride</t>
  </si>
  <si>
    <t xml:space="preserve">   Договор 2736866 от 08.07.21 Медикаменты</t>
  </si>
  <si>
    <t xml:space="preserve">   Договор 2736887 от 08.07.21 Медикаменты</t>
  </si>
  <si>
    <t>NEW TRUST WORLD mas‘uliyati cheklangan jamiyati</t>
  </si>
  <si>
    <t xml:space="preserve">   Договор 071418 от 10.06.21 Халаты 38 шт</t>
  </si>
  <si>
    <t xml:space="preserve">   Договор 076515 от 19.07.21 Маска медицинская 30 000 шт</t>
  </si>
  <si>
    <t>SPRING MEGA HOLD mas‘uliyati cheklangan jamiyati</t>
  </si>
  <si>
    <t xml:space="preserve">   Договор 5116490 от 19.07.21 диз топливо</t>
  </si>
  <si>
    <t>TCT TRADE AND SUPPLY mas‘uliyati cheklangan jamiyati</t>
  </si>
  <si>
    <t xml:space="preserve">   Договор №15-КП/2021 от 28.07.2021 г. Пшеница 3-кл 1 000 тн</t>
  </si>
  <si>
    <t xml:space="preserve">   Договор №16-КП/2021 от 30.07.2021 г Пшеница 3-кл 2 000 тн</t>
  </si>
  <si>
    <t xml:space="preserve">   Договор №17-КП/2021 от 09.08.2021 г Пшеница 3-кл 2 000 тн</t>
  </si>
  <si>
    <t xml:space="preserve">   Договор №18-КП/ от 11.08.2021г Пшеница 3-к 2000 тн</t>
  </si>
  <si>
    <t xml:space="preserve">   Договор 1-126 от 05.07.21 ЭАФ 9600 дал</t>
  </si>
  <si>
    <t xml:space="preserve">   Договор 5083278 от 21.06.21 Пшеница 3-кл 107 тн</t>
  </si>
  <si>
    <t xml:space="preserve">   Договор 5086929 от 23.06.21 Пшеница 3-кл 26 тн</t>
  </si>
  <si>
    <t xml:space="preserve">   Договор 5083385 от 21.06.21 Пшеница 3-кл 54 тн</t>
  </si>
  <si>
    <t xml:space="preserve">   Договор 5087062 от 23.06.21 Пшеница 3-кл 11 тн</t>
  </si>
  <si>
    <t>AJ OHANGARONSEMENT</t>
  </si>
  <si>
    <t xml:space="preserve">   Договор 5127123 от 29.07.21 Цемент-30тн</t>
  </si>
  <si>
    <t xml:space="preserve">   Договор 5062312 от 02.06.21 Пшеница 3-кл 43 тн</t>
  </si>
  <si>
    <t xml:space="preserve">   Договор 5065228 от 04.06.21 Пшеница 3-кл 33 тн</t>
  </si>
  <si>
    <t xml:space="preserve">   Договор 5066716 от 07.06.21 Пшеница 3-кл 43 тн</t>
  </si>
  <si>
    <t xml:space="preserve">   Договор 5070011 от 09.06.21 Пшеница 3-кл 33 тн</t>
  </si>
  <si>
    <t xml:space="preserve">   Договор 5073150 от 11.06.21 Пшеница 3-кл 43 тн</t>
  </si>
  <si>
    <t xml:space="preserve">   Договор 5074725 от 14.06.21 Пшеница 3-кл 43 тн</t>
  </si>
  <si>
    <t xml:space="preserve">   Договор 5078156 от 16.06.21 Пшеница 3-кл 42 тн</t>
  </si>
  <si>
    <t xml:space="preserve">   Договор 5081476 от 18.06.21 Пшеница 3-кл 20 тн</t>
  </si>
  <si>
    <t xml:space="preserve">   Договор 5187026 от 23.09.21 Пшеница 4-кл 100тн</t>
  </si>
  <si>
    <t>MChJ "KOMILOBOD MEGA"</t>
  </si>
  <si>
    <t xml:space="preserve">   Договор 2795447 от 25.07.21 Стакан однораз.25000 шт</t>
  </si>
  <si>
    <t xml:space="preserve">   Договор 043135 от 05.11.20 Лифт 1 шт</t>
  </si>
  <si>
    <t>MCHJ ACTIV VULQON</t>
  </si>
  <si>
    <t xml:space="preserve">   Договор 214224 от 12.07.21 Вентиль бронзовый резбовой Д-15 Ру-10</t>
  </si>
  <si>
    <t xml:space="preserve">   Договор 075929 от 15.07.21 Насосный агрегат 4 шт</t>
  </si>
  <si>
    <t xml:space="preserve">   Договор 076254 от 18.07.21 Вода питьевая для куллера 400 шт</t>
  </si>
  <si>
    <t xml:space="preserve">   Договор 078911 от 16.08.21 Вода питьевая для куллера  шт</t>
  </si>
  <si>
    <t xml:space="preserve">   Договор 080662 от 02.09.21 Вода питьевая для куллера</t>
  </si>
  <si>
    <t>MCHJ BLOGLINES</t>
  </si>
  <si>
    <t xml:space="preserve">   Договор 2762428 от 16.07.21 Электроды 50 кг</t>
  </si>
  <si>
    <t xml:space="preserve">   Договор 2762430 от 16.07.21 Электроды ОЗЛ-6 д-3 мм 50 кг</t>
  </si>
  <si>
    <t xml:space="preserve">   Договор 2794532 от 25.07.21 Перфоратор 5 шт</t>
  </si>
  <si>
    <t xml:space="preserve">   Договор 2794533 от 25.07.21 Дрель 3 шт</t>
  </si>
  <si>
    <t xml:space="preserve">   Договор 2995097 от 19.09.21 Пленка полиэтиленовая 1 микрон-650кг</t>
  </si>
  <si>
    <t xml:space="preserve">   Договор 3016766 от 25.09.21 Вибратор</t>
  </si>
  <si>
    <t>MCHJ COLD FIRE</t>
  </si>
  <si>
    <t xml:space="preserve">   Договор 080722 от 02.09.21 Пенообразователь ПО-6к</t>
  </si>
  <si>
    <t>MCHJ DAY WEEK</t>
  </si>
  <si>
    <t xml:space="preserve">   Договор 3005308 от 22.09.21 Масло Meguin 4л-1шт</t>
  </si>
  <si>
    <t xml:space="preserve">   Договор 2853395 от 11.08.21 Диаграмная бумага 3000 шт</t>
  </si>
  <si>
    <t>MCHJ G'ALLA KLASTER</t>
  </si>
  <si>
    <t xml:space="preserve">   Договор 1 от 14.09.21 Пшеница-1200тн</t>
  </si>
  <si>
    <t xml:space="preserve">   Договор 2 от 19.09.2021 пшеница 6.75 тн</t>
  </si>
  <si>
    <t>MCHJ Gurlan Everest Tomorqa</t>
  </si>
  <si>
    <t xml:space="preserve">   Договор 2852324 от 11.08.21 мебель</t>
  </si>
  <si>
    <t>MChJ INO-PARTS</t>
  </si>
  <si>
    <t xml:space="preserve">   Договор 2689014 от 23.06.21 Смазка 18 кг</t>
  </si>
  <si>
    <t xml:space="preserve">   Договор 2689046 от 23.06.21 Смазка 40 л</t>
  </si>
  <si>
    <t xml:space="preserve">   Договор 2689050 от 23.06.21 Масло индустриальное И-40 60 л</t>
  </si>
  <si>
    <t xml:space="preserve">   Договор 2689062 от 23.06.21 диз топливо 40 л</t>
  </si>
  <si>
    <t xml:space="preserve">   Договор .2867411 от 15.08.2021 кислород 600 кв.м</t>
  </si>
  <si>
    <t xml:space="preserve">   Договор 3022794 от 27.09.2021 кислород 300 кв.м</t>
  </si>
  <si>
    <t>MChJ KAFOLAT REZINA</t>
  </si>
  <si>
    <t xml:space="preserve">   Договор 075538 от 10,08.21г.Прокладка к теплообменику</t>
  </si>
  <si>
    <t>MCHJ KAMALAK-TRADE GROUP</t>
  </si>
  <si>
    <t xml:space="preserve">   Договор 3009045 от 23.09.21 Проволка1.5мм-200кг</t>
  </si>
  <si>
    <t xml:space="preserve">   Договор 5090309 от 25.06.21 Пшеница 3-кл 30 тн</t>
  </si>
  <si>
    <t xml:space="preserve">   Договор 5092022 от 28.06.21 Пшеница 3-кл 12 тн</t>
  </si>
  <si>
    <t xml:space="preserve">   Договор 5095654 от 30.06.21 Пшеница 3-кл 13 тн</t>
  </si>
  <si>
    <t xml:space="preserve">   Договор 2829902 от 04.08.21 УПС 4 шт</t>
  </si>
  <si>
    <t xml:space="preserve">   Договор 198684 от 18.05.21 Туни и алюкабонд</t>
  </si>
  <si>
    <t xml:space="preserve">   Договор 2820287 от 01.08.21 Гипохлорит натрий 5 тн</t>
  </si>
  <si>
    <t>MCHJ ORGSELL</t>
  </si>
  <si>
    <t xml:space="preserve">   Договор 3004234 от 22.09.21 УПС-1шт</t>
  </si>
  <si>
    <t>MChJ PISKENT HAMKOR SAVDO</t>
  </si>
  <si>
    <t xml:space="preserve">   Договор 082298 от 19.09.21 Рукавицы брезентовые (свар.)-180пар</t>
  </si>
  <si>
    <t xml:space="preserve">   Договор 5170975 от 09.09.21 Соль техническая 621 тн</t>
  </si>
  <si>
    <t>MCHJ SHAROFBOBO AVEZOV</t>
  </si>
  <si>
    <t xml:space="preserve">   Договор 2989775 от 18.09.21 Доска обрезная-2куб.м</t>
  </si>
  <si>
    <t>MCHJ SHINING FUTURE</t>
  </si>
  <si>
    <t xml:space="preserve">   Договор 2967393 от 12.09.21 Пленка полиэтиленовая-0.5 микрон 160кг</t>
  </si>
  <si>
    <t>MCHJ Tehno Drob Story</t>
  </si>
  <si>
    <t xml:space="preserve">   Договор 1814941 от 23.09.21 Шлака блок16*16*33см-16000шт</t>
  </si>
  <si>
    <t xml:space="preserve">   Договор 5166399 от 06.09.21 бетонная смесь 30 куб.м</t>
  </si>
  <si>
    <t xml:space="preserve">   Договор 5178020 от 15.09.21 бетонная смесь 30 куб.м</t>
  </si>
  <si>
    <t>MChJ TEMIRCHI</t>
  </si>
  <si>
    <t xml:space="preserve">   Договор 2794714 от 25.07.21 ролики транспортерные 70шт</t>
  </si>
  <si>
    <t xml:space="preserve">   Договор 2941442 юрс от 05.09.21 Направляющие планки</t>
  </si>
  <si>
    <t>MCHJ TEXNOPLAZA SERVICE CENTER</t>
  </si>
  <si>
    <t xml:space="preserve">   Договор 2908418 от 27.08.21 Погрузчик</t>
  </si>
  <si>
    <t>MChJ TURON GLOBAL TORG</t>
  </si>
  <si>
    <t xml:space="preserve">   Договор 213799 от 07.07.21 Эл.двигатель</t>
  </si>
  <si>
    <t>MCHJ VIDCOM</t>
  </si>
  <si>
    <t xml:space="preserve">   Договор 2889191 от 21.08.21 Сигнализаторы 1 к-т</t>
  </si>
  <si>
    <t xml:space="preserve">   Договор 216115 от 24.07.21 Сито для дробилки 130 шт</t>
  </si>
  <si>
    <t xml:space="preserve">   Договор 217398 от 10.08.21 химикаты</t>
  </si>
  <si>
    <t>MChJ WHEAT EXPORTS-INVEST</t>
  </si>
  <si>
    <t xml:space="preserve">   Договор 5134442 от 05.08.21 Пшеница 3-кл 100 тн</t>
  </si>
  <si>
    <t xml:space="preserve">   Договор 5135341 от 06.08.21 Пшеница 3-кл 200 тн</t>
  </si>
  <si>
    <t xml:space="preserve">   Договор 5137639 от 09.08.21 Пшеница 3-кл 100 тн</t>
  </si>
  <si>
    <t xml:space="preserve">   Договор 5145801 от 16.08.21 Пшеница-100тн</t>
  </si>
  <si>
    <t xml:space="preserve">   Договор 5165716 от 06.09.21 Пшеница-100тн</t>
  </si>
  <si>
    <t xml:space="preserve">   Договор 5165717 от 06.09.21 Пшеница-100тн</t>
  </si>
  <si>
    <t xml:space="preserve">   Договор 5165718 от 06.09.21 Пшеница-60тн</t>
  </si>
  <si>
    <t xml:space="preserve">   Договор 5169743 от 08.09.21 Пшеница 100тн 3-кл</t>
  </si>
  <si>
    <t xml:space="preserve">   Договор 5169744 от 08.09.21 Пшеница 3-кл 100тн</t>
  </si>
  <si>
    <t xml:space="preserve">   Договор 5169745 от 08.09.21 Пшеница 3 кл. 100тн</t>
  </si>
  <si>
    <t xml:space="preserve">   Договор 5169746 от 08.09.21 Пшеница 3-кл 100тн</t>
  </si>
  <si>
    <t xml:space="preserve">   Договор 5169747 от 08.09.21 Пшеница3-кл 100тн</t>
  </si>
  <si>
    <t xml:space="preserve">   Договор 5171208 от 09.09.21 Пшеница 3-кл 100тн</t>
  </si>
  <si>
    <t xml:space="preserve">   Договор 5171209 от 09.09.21 Пшеница 3-кл 100тн</t>
  </si>
  <si>
    <t xml:space="preserve">   Договор 5171210 от 09.09.21 Пшеница 3-кл 100тн</t>
  </si>
  <si>
    <t xml:space="preserve">   Договор 5171211 от 09.09.21 Пшеница 3-кл 100тн</t>
  </si>
  <si>
    <t xml:space="preserve">   Договор 5171212 от 09.09.21 Пшеница 3-кл 100тн</t>
  </si>
  <si>
    <t xml:space="preserve">   Договор 5172821 от 10.09.21 Пшеница 3-кл 100тн</t>
  </si>
  <si>
    <t xml:space="preserve">   Договор 5172822 от 10.09.21 Пшеница 3-кл 100тн</t>
  </si>
  <si>
    <t xml:space="preserve">   Договор 5172823 от 10.09.21 Пшеница 3-кл 100тн</t>
  </si>
  <si>
    <t xml:space="preserve">   Договор 5172824 от 10.09.21 Пшеница 3-кл 100тн</t>
  </si>
  <si>
    <t xml:space="preserve">   Договор 5172825 от 10.09.21 Пшеница 3-кл 100тн</t>
  </si>
  <si>
    <t xml:space="preserve">   Договор 5176345 от 14.09.21 Пшеница 3-кл 100тн</t>
  </si>
  <si>
    <t xml:space="preserve">   Договор 5176346 от 14.09.21 Пшеница 3-кл 100тн</t>
  </si>
  <si>
    <t xml:space="preserve">   Договор 5176347 от 14.09.21 Пшеница 3-кл.100тн</t>
  </si>
  <si>
    <t xml:space="preserve">   Договор 5176348 от 14.09.21 Пшеница 3-кл 100тн</t>
  </si>
  <si>
    <t xml:space="preserve">   Договор 5176349 от 14.09.21 Пшеница 3-кл 100тн</t>
  </si>
  <si>
    <t xml:space="preserve">   Договор 5177458 от 15.09.21 Пшеница 3-кл 100тн</t>
  </si>
  <si>
    <t xml:space="preserve">   Договор 5177459 от 15.09.21 Пшеница 3-кл 100тн</t>
  </si>
  <si>
    <t xml:space="preserve">   Договор 5177460 от 15.09.21 Пшеница 3-кл 100тн</t>
  </si>
  <si>
    <t xml:space="preserve">   Договор 5177461 от 15.09.21 Пшеница3-кл 100тн</t>
  </si>
  <si>
    <t xml:space="preserve">   Договор 5177996 от 15.09.21 Пшеница 3-кл 100тн</t>
  </si>
  <si>
    <t xml:space="preserve">   Договор 5177997 от 15.09.21 Пшеница 3-кл100тн</t>
  </si>
  <si>
    <t xml:space="preserve">   Договор 5177998 от 15.09.21 Пшеница 3-кл 100тн</t>
  </si>
  <si>
    <t xml:space="preserve">   Договор 5177999 от 15.09.21 Пшеница 3-кл 100тн</t>
  </si>
  <si>
    <t xml:space="preserve">   Договор 5178961 от 16.09.21 Пшеница 3-кл 100тн</t>
  </si>
  <si>
    <t xml:space="preserve">   Договор 5178962 от 16.09.21 Пшеница 3-кл 100тн</t>
  </si>
  <si>
    <t xml:space="preserve">   Договор 5178963 от 16.09.21 Пшеница 3-кл 100тн</t>
  </si>
  <si>
    <t xml:space="preserve">   Договор 5179545 от 16.09.21 Пшеница 3-кл 100тн</t>
  </si>
  <si>
    <t xml:space="preserve">   Договор 5179546 от 16.09.21 Пшеница 3-кл 100тн</t>
  </si>
  <si>
    <t xml:space="preserve">   Договор 5186079 от 22.09.21 Пшеница 3 кл-100тн</t>
  </si>
  <si>
    <t xml:space="preserve">   Договор 5186080 от 22.09.21 Пшеница 3-кл 100тн</t>
  </si>
  <si>
    <t xml:space="preserve">   Договор 5186081 от 22.09.21 Пшеница 3кл 100тн</t>
  </si>
  <si>
    <t xml:space="preserve">   Договор 5186082 от 22.09.21 Пшеница 3-кл 100тн</t>
  </si>
  <si>
    <t xml:space="preserve">   Договор 5186083 от 22.09.21 Пшеница 3-кл 100тн</t>
  </si>
  <si>
    <t xml:space="preserve">   Договор 5186084 от 22.09.21 Пшеница 3-кл 100тн</t>
  </si>
  <si>
    <t xml:space="preserve">   Договор 5186085 от 22.09.21 Пшеница 3-кл 100тн</t>
  </si>
  <si>
    <t xml:space="preserve">   Договор 5186086 от 22.09.21 Пшеница 3-кл 100тн</t>
  </si>
  <si>
    <t>MCHJ ZIGRAN AZ</t>
  </si>
  <si>
    <t xml:space="preserve">   Договор 218238/2 от 18.08.21 Диски разные 88 шт</t>
  </si>
  <si>
    <t xml:space="preserve">   Договор 2930012 от 02.09.21 Диск отрезной 50шт</t>
  </si>
  <si>
    <t>MCHJ ZOLOTOY-BK</t>
  </si>
  <si>
    <t xml:space="preserve">   Договор 3009046 от 23.09.21 Гвоздь80мм-100кг</t>
  </si>
  <si>
    <t xml:space="preserve">   Договор 3009060 от 23.09.21 Гвоздь 100мм-100кг</t>
  </si>
  <si>
    <t xml:space="preserve">   Договор 3009062 от 23.09.21 Гвоздь150мм-100кг</t>
  </si>
  <si>
    <t xml:space="preserve">   Договор 361-463юрс от 23.08.21 Плакаты ГЗ (3 к-т по 30 шт)</t>
  </si>
  <si>
    <t>XK ASR KIMYO INVEST</t>
  </si>
  <si>
    <t xml:space="preserve">   Договор 2726001 от 04.07.21 Сода каустическая 500 кг</t>
  </si>
  <si>
    <t xml:space="preserve">   Договор 3008752 от 23.09.21 Электроды МР-3.Ф-3мм</t>
  </si>
  <si>
    <t>XK MILLENIUM FINANCE TRADE</t>
  </si>
  <si>
    <t xml:space="preserve">   Договор 3016780 от 25.09.21 Оптические нивелиры</t>
  </si>
  <si>
    <t>YATT SULTONOVA MOHINUR ASILXONOVNA</t>
  </si>
  <si>
    <t xml:space="preserve">   Договор 2989772 от 18.09.21 Доска обрезная1-куб.м</t>
  </si>
  <si>
    <t xml:space="preserve">   Договор 2989791 от 18.09.21 Доска обрезная1-куб.м</t>
  </si>
  <si>
    <t xml:space="preserve">   Договор 2989795 от 18.09.21 Доска обрезная1-куб.м</t>
  </si>
  <si>
    <t>МАТЧОНОВ ЖАСУРБЕК БАЗОРБОЕВИЧ</t>
  </si>
  <si>
    <t xml:space="preserve">   Договор 213941 от 08.07.21 Материалы  разные</t>
  </si>
  <si>
    <t>СП IDEAL DIZAYN INVEST</t>
  </si>
  <si>
    <t xml:space="preserve">   Договор 070672 от 04.06.21 спец одежда</t>
  </si>
  <si>
    <t xml:space="preserve">   Договор 070673 от 04.06.21 Костюм для сварщика - 15 к-т</t>
  </si>
  <si>
    <t xml:space="preserve">   Договор 2675871 от 19.06.21 Подшипник 11206 10 шт</t>
  </si>
  <si>
    <t xml:space="preserve">   Договор 2682638 от 21.06.21 Подшипник 1608 10 шт</t>
  </si>
  <si>
    <t xml:space="preserve">   Договор 2709955 от 29.06.21 Подшипник 108607 8 шт</t>
  </si>
  <si>
    <t xml:space="preserve">   Договор 2709969 от 29.06.21 Подшипник 314 2 шт</t>
  </si>
  <si>
    <t xml:space="preserve">   Договор 2709972 от 29.06.21 Подшипник 309А</t>
  </si>
  <si>
    <t xml:space="preserve">   Договор 2709985 от 29.06.21 Подшипник 316 6 шт</t>
  </si>
  <si>
    <t xml:space="preserve">   Договор 2709987 от 29.06.21 Подшипник 318 6 шт</t>
  </si>
  <si>
    <t xml:space="preserve">   Договор 2709996 от 29.06.21 Подшипник 180609 2 шт</t>
  </si>
  <si>
    <t xml:space="preserve">   Договор 2710004 от 29.06.21 Подшипник 409А 8 шт</t>
  </si>
  <si>
    <t xml:space="preserve">   Договор 2710050 от 29.06.21 Подшипник 320А 1 шт</t>
  </si>
  <si>
    <t xml:space="preserve">   Договор 2735122 от 08.07.21 Подшипник 180313 - 22шт</t>
  </si>
  <si>
    <t xml:space="preserve">   Договор 2735143 от 08.07.21 Подшипник 180309-30 шт</t>
  </si>
  <si>
    <t xml:space="preserve">   Договор 2735146 от 08.07.21 Подшипник180208-8 шт</t>
  </si>
  <si>
    <t xml:space="preserve">   Договор 2735164 от 08.07.21 Подшипник 180307-14 шт</t>
  </si>
  <si>
    <t xml:space="preserve">   Договор 2735165 от 08.07.21 Подшипник 180314-4 шт</t>
  </si>
  <si>
    <t xml:space="preserve">   Договор 2735167 от 08.07.21 Подшипник 180610-6 шт</t>
  </si>
  <si>
    <t xml:space="preserve">   Договор 2735172 от 08.07.21 Подшипник 180312-28 шт</t>
  </si>
  <si>
    <t xml:space="preserve">   Договор 2735183 от 08.07.21 Подшипник180212-8 шт</t>
  </si>
  <si>
    <t xml:space="preserve">   Договор 2735198 от 08.07.21 Подшипник 180306-12 шт</t>
  </si>
  <si>
    <t xml:space="preserve">   Договор 2735201 от 08.07.21 Подшипник 180304-8 шт</t>
  </si>
  <si>
    <t xml:space="preserve">   Договор 2735212 от 08.07.21 Подшипник180205-20 шт</t>
  </si>
  <si>
    <t xml:space="preserve">   Договор 2735218 от 08.07.21 Подшипник 180305-12 шт</t>
  </si>
  <si>
    <t xml:space="preserve">   Договор 2735224 от 08.07.21 Подшипник 180207-10 шт</t>
  </si>
  <si>
    <t xml:space="preserve">   Договор 2735226 от 08.07.21 Подшипник 180210-2 шт</t>
  </si>
  <si>
    <t xml:space="preserve">   Договор 2735228 от 08.07.21 Подшипник 180302-8 шт</t>
  </si>
  <si>
    <t xml:space="preserve">   Договор 2735245 от 08.07.21 Подшипник 7517 - 2 шт</t>
  </si>
  <si>
    <t xml:space="preserve">   Договор 2735246 от 08.07.21 Подшипник 180310-4 шт</t>
  </si>
  <si>
    <t xml:space="preserve">   Договор 2735251 от 08.07.21 Подшипник 180311-22 шт</t>
  </si>
  <si>
    <t xml:space="preserve">   Договор 2735401 от 08.07.21 Подшипник 317А-15 шт</t>
  </si>
  <si>
    <t xml:space="preserve">   Договор 2735412 от 08.07.21 Подшипник 318-12 шт</t>
  </si>
  <si>
    <t xml:space="preserve">   Договор 2746457 от 11.07.21 Подшипник 307 - 22 шт</t>
  </si>
  <si>
    <t>Ф-л Toshkent viloyat IQM AJ  O'ZBEKISTON METALLURGIYA KOMBINATI</t>
  </si>
  <si>
    <t xml:space="preserve">   Договор 5166484 от 06.09.21Арматуры 10 - 35 ГС-2 тн</t>
  </si>
  <si>
    <t xml:space="preserve">   Договор 5166570 от 06.09.21  Арматуры 18 - 35 ГС-1 тн</t>
  </si>
  <si>
    <t xml:space="preserve">   Договор 5166578 от 06.09.21 Арматуры 22 - 35 ГС-1 тн</t>
  </si>
  <si>
    <t xml:space="preserve">   Договор 5174736 от 13.09.21Арматуры 14 - 35 ГС-12 тн</t>
  </si>
  <si>
    <t xml:space="preserve">   Договор 5176466 от 14.09.21 Арматуры 12 - 35 ГС-6 тн</t>
  </si>
  <si>
    <t xml:space="preserve">   Договор 5194388 от 29.09.21 Арматуры 12 - 35 ГС-13 тн</t>
  </si>
  <si>
    <t>ЧП BLESSED DAYS</t>
  </si>
  <si>
    <t xml:space="preserve">   Договор 2747995 от 11.07.21 Карбид кальция 250 КГ</t>
  </si>
  <si>
    <t>2021 йил тўққиз ойлик давомида</t>
  </si>
  <si>
    <t>Компания FRILLI SRL</t>
  </si>
  <si>
    <t>В валюте</t>
  </si>
  <si>
    <t>Курс</t>
  </si>
  <si>
    <t xml:space="preserve">   Договор 21.2247_CNT_r0_FC_EN_RU от 01.04.21 Запчасти</t>
  </si>
  <si>
    <t>2021 йил  тўққиз ойлик давомида</t>
  </si>
  <si>
    <t xml:space="preserve">   Договор 5158310 от 26.08.21 Поставка технического спирта</t>
  </si>
  <si>
    <t>CLEAN CHEMICALS xususiy korxonasi</t>
  </si>
  <si>
    <t xml:space="preserve">   Договор 5150085 от 19.08.21 Поставка спирт пищевой люкс</t>
  </si>
  <si>
    <t xml:space="preserve">   Договор 5100656 от 05.07.21 спирт пищевой люкс</t>
  </si>
  <si>
    <t xml:space="preserve">   Договор 5122289 от 26.07.21 Поставка спирт пищевой люкс 1200 дал</t>
  </si>
  <si>
    <t xml:space="preserve">   Договор 5156595 от 25.08.21 Поставка спирт пищевой люкс</t>
  </si>
  <si>
    <t>SH O K I R  ASL CHORVADOR mas`uliyati cheklangan jamiyati</t>
  </si>
  <si>
    <t xml:space="preserve">   Договор 5123397 от 27.07.21 Поставка Жидкой барды 200 тн</t>
  </si>
  <si>
    <t>SHAHRISABZ VINO-AROQ aksiyadorlik jamiyati</t>
  </si>
  <si>
    <t xml:space="preserve">   Договор 5102247 от 06.07.21 Поставка спирт пищевой Люкс</t>
  </si>
  <si>
    <t xml:space="preserve">   Договор 5105125  от 08.07.21 Поставка спирт пищевой Люкс</t>
  </si>
  <si>
    <t xml:space="preserve">   Договор 5127865 от 30.07.21 Поставка спирт пищевой люкс 3000 дал</t>
  </si>
  <si>
    <t xml:space="preserve">   Договор 5131503 от 03.08.21 Поставка спирт пищевой люкс</t>
  </si>
  <si>
    <t xml:space="preserve">   Договор 5132956 от 04.08.21 Поставка спирт пищевой люкс</t>
  </si>
  <si>
    <t xml:space="preserve">   Договор 5136821 от 09.08.21 Поставка спирт пищевой люкс 2730 дал</t>
  </si>
  <si>
    <t xml:space="preserve">   Договор 5137605 от 09.08.21 Поставка спирт пищевой  люкс</t>
  </si>
  <si>
    <t xml:space="preserve">   Договор 5150086 от 19.08.21 Поставка спирт пищевой люкс</t>
  </si>
  <si>
    <t xml:space="preserve">   Договор 5151612 от 20.08.21 Поставка спирт пищевой люкс</t>
  </si>
  <si>
    <t xml:space="preserve">   Договор 5153273 от 23.08.21 Поставка спирт пищевой люкс</t>
  </si>
  <si>
    <t xml:space="preserve">   Договор 5158325 от 26.08.21 Поставка спирт пищевой люкс</t>
  </si>
  <si>
    <t xml:space="preserve">   Договор 5165609 от 06.09.21 Поставка спирт пищевой люкс 1120 дал</t>
  </si>
  <si>
    <t xml:space="preserve">   Договор 5167429 от 07.09.21 Поставка спирт пищевой ЛЮКС 1880 дал</t>
  </si>
  <si>
    <t xml:space="preserve">   Договор 5170610 от 09.09.21 Поставка спирт пищевой люкс 1910 дал</t>
  </si>
  <si>
    <t xml:space="preserve">   Договор 5172109 от 10.09.21 Поставка спирт пищевой люкс 1090 дал</t>
  </si>
  <si>
    <t xml:space="preserve">   Договор 5175601 от 14.09.21 Поставка спирт пищевой люкс 1970 дал</t>
  </si>
  <si>
    <t xml:space="preserve">   Договор 5177355 от 15.09.21 Поставка спирт пищевой люкс 1130 дал</t>
  </si>
  <si>
    <t xml:space="preserve">   Договор 5195776 от 30.09.21 Поставка спирт пищевой люкс 3000 дал</t>
  </si>
  <si>
    <t xml:space="preserve">   Договор 5127850 от 30.07.21 Поставка технического спирта 100</t>
  </si>
  <si>
    <t xml:space="preserve">   Договор 5185358 от 22.09.21 Поставка технического спирта 100 дал</t>
  </si>
  <si>
    <t>SOF FARM SANOAT mas‘uliyati cheklangan jamiyati</t>
  </si>
  <si>
    <t xml:space="preserve">   Договор 5100103 от 05.07.21 Поставка спирт пищевой</t>
  </si>
  <si>
    <t xml:space="preserve">   Договор 5107565 от 12.07.21 Поставка спирт пищевой ЛЮКС</t>
  </si>
  <si>
    <t xml:space="preserve">   Договор 5125563 от 28.07.21 Поставка спирт пищевой ЛЮСК</t>
  </si>
  <si>
    <t>AJ Angren Issiqlik Elektr Stansiyasi</t>
  </si>
  <si>
    <t xml:space="preserve">   Договор 5140394 от 11.08.21 Поставка технического спирта</t>
  </si>
  <si>
    <t xml:space="preserve">   Договор 5123978 от 27.07.21 Поставка технического спирта</t>
  </si>
  <si>
    <t xml:space="preserve">   Договор 5169051 от 08.09.21 Поставка технического спирта 50 дал</t>
  </si>
  <si>
    <t>AJ Kogon YG-ekstraciya zavodi</t>
  </si>
  <si>
    <t xml:space="preserve">   Договор 5149244 от 18.08.21 Поставка технического спирта</t>
  </si>
  <si>
    <t xml:space="preserve">   Договор 13 от 06.01.21 Поставка спирт пищевой</t>
  </si>
  <si>
    <t xml:space="preserve">   Договор 204 от 06.04.21 Поставка спирт пищевой</t>
  </si>
  <si>
    <t xml:space="preserve">   Договор 5100104 от 05.07.21 Поставка спирт пищевой</t>
  </si>
  <si>
    <t xml:space="preserve">   Договор 5170606 от 09.09.21 Поставка спирт пищевой люкс 290 дал</t>
  </si>
  <si>
    <t xml:space="preserve">   Договор 18 от 06.01.21 Поставка спирт пищевой</t>
  </si>
  <si>
    <t xml:space="preserve">   Договор 194 от 05.04.21 Поставка спирт пищевой</t>
  </si>
  <si>
    <t xml:space="preserve">   Договор 5100658 от 05.07.21 Поставка спирт пищевой</t>
  </si>
  <si>
    <t xml:space="preserve">   Договор 5118996 от 23.07.21 Поставка спирт пищевой люкс</t>
  </si>
  <si>
    <t xml:space="preserve">   Договор 5129416 от 02.08.21 Поставка спирт пищевой ЛЮКС</t>
  </si>
  <si>
    <t xml:space="preserve">   Договор 5163728 от 31.08.21 Поставка спирт пищевой люкс 90 дал</t>
  </si>
  <si>
    <t xml:space="preserve">   Договор 5172112 от 10.09.21 Поставка спирт пищевой люкс 300 дал</t>
  </si>
  <si>
    <t xml:space="preserve">   Договор 5172114 от 10.09.21 Поставка спирт пищевой люкс 1300 дал</t>
  </si>
  <si>
    <t xml:space="preserve">   Договор 5173836 от 13.09.21 Поставка спирт пищевой люкс 2600 дал</t>
  </si>
  <si>
    <t xml:space="preserve">   Договор 5141062 от 11.08.21 Поставка технического спирта</t>
  </si>
  <si>
    <t xml:space="preserve">   Договор 5150792 от 19.08.21 Поставка технического спирта</t>
  </si>
  <si>
    <t xml:space="preserve">   Договор 5135287 от 06.08.21 Поставка спирт пищевой ЛЮКС</t>
  </si>
  <si>
    <t xml:space="preserve">   Договор 5167431 от 07.09.21 Поставка спирт пищевой люкс 500 дал</t>
  </si>
  <si>
    <t xml:space="preserve">   Договор 5096376 от 30.06.21 спирт пищевой Люкс</t>
  </si>
  <si>
    <t xml:space="preserve">   Договор 5103423 от 07.07.21 Поставка спирт пищевой Люкс</t>
  </si>
  <si>
    <t xml:space="preserve">   Договор 5106676 от 09.07.21 Поставка спирт пищевой</t>
  </si>
  <si>
    <t xml:space="preserve">   Договор 5120080 от 24.07.21 Поставка спирт пищевой люкс 3100 далл</t>
  </si>
  <si>
    <t xml:space="preserve">   Договор 5123276 от 27.07.21 Поставка спирт пищевой люкс 2840 дал</t>
  </si>
  <si>
    <t xml:space="preserve">   Договор 5124900 от 28.07.21 Поставка спирт пищевой люкс 260 дал</t>
  </si>
  <si>
    <t xml:space="preserve">   Договор 5126420 от 29.07.21 Поставка спирт пищевой ЛЮКС</t>
  </si>
  <si>
    <t xml:space="preserve">   Договор 5136819 от 09.08.21 Поставка спирт пищевой 3100 дал</t>
  </si>
  <si>
    <t xml:space="preserve">   Договор 5138674 от 10.08.21 Поставка спирт пищевой люкс 3100 дал</t>
  </si>
  <si>
    <t xml:space="preserve">   Договор 5142003 от 12.08.21 Поставка спирт пищевой люкс</t>
  </si>
  <si>
    <t xml:space="preserve">   Договор 5143612 от 13.08.21 Поставка спирт пищевой люкс 130 дал</t>
  </si>
  <si>
    <t>AJ Sirdaryo IES</t>
  </si>
  <si>
    <t xml:space="preserve">   Договор 5102245 от 06.07.21 Поставка спирт пищевой</t>
  </si>
  <si>
    <t>AJ Sirdaryo vino</t>
  </si>
  <si>
    <t xml:space="preserve">   Договор 5097393 от 01.07.21 спирт пищевой Люкс</t>
  </si>
  <si>
    <t xml:space="preserve">   Договор 5112491 от 15.07.21 Поставка спирт пищевой ЛЮКС</t>
  </si>
  <si>
    <t xml:space="preserve">   Договор 5143625 от 13.08.21 Поставка спирт пищевой альфа 250 дал</t>
  </si>
  <si>
    <t xml:space="preserve">   Договор 5177356 от 15.09.21 Поставка спирт пищевой люкс 250 дал</t>
  </si>
  <si>
    <t xml:space="preserve">   Договор 162 от 05.03.21 Поставка спирт пищевой</t>
  </si>
  <si>
    <t xml:space="preserve">   Договор 5109279 от 13.07.21 Поставка спирт пищевой ЛЮКС</t>
  </si>
  <si>
    <t xml:space="preserve">   Договор 5154033 от 23.08.21 Поставка спирт пищевой люкс</t>
  </si>
  <si>
    <t xml:space="preserve">   Договор 5125012 от 28.07.21 Поставка Жидкой барды 100 тн</t>
  </si>
  <si>
    <t xml:space="preserve">   Договор 5140523 от 11.08.21 Поставка Жидкой барды 100 тн</t>
  </si>
  <si>
    <t xml:space="preserve">   Договор 5150231 от 19.08.21 Поставка Жидкой барды 100 тн</t>
  </si>
  <si>
    <t xml:space="preserve">   Договор 5160146 от 27.08.21 Поставка Жидкой барды 100 тн</t>
  </si>
  <si>
    <t xml:space="preserve">   Договор 5173982 от 13.09.21 Поставка Жидкой барды 100 тн</t>
  </si>
  <si>
    <t xml:space="preserve">   Договор 5183803 от 21.09.21 Поставка Жидкой барды 100 тн</t>
  </si>
  <si>
    <t xml:space="preserve">   Договор 5105121 от 08.07.21 Поставка технического спирта</t>
  </si>
  <si>
    <t xml:space="preserve">   Договор 5134400 от 05.08.21 Поставка технического спирта</t>
  </si>
  <si>
    <t xml:space="preserve">   Договор 5154027 от 23.08.21 Поставка технического спирта</t>
  </si>
  <si>
    <t xml:space="preserve">   Договор 5167419 от 07.09.21 Поставка технического спирта 30 дал</t>
  </si>
  <si>
    <t xml:space="preserve">   Договор 5167420 от 07.09.21 Поставка технического спирта 30 дал</t>
  </si>
  <si>
    <t xml:space="preserve">   Договор 5169203 от 08.09.21 Поставка Жидкой барды 200 тн</t>
  </si>
  <si>
    <t xml:space="preserve">   Договор 5185542 от 22.09.21 Поставка Жидкой барды 200 тн</t>
  </si>
  <si>
    <t xml:space="preserve">   Договор 5099352 от 02.07.21  спирт пищевой Люкс</t>
  </si>
  <si>
    <t xml:space="preserve">   Договор 5103424 от 07.07.21  спирт пищевой Люкс</t>
  </si>
  <si>
    <t xml:space="preserve">   Договор 5117198 от 19.07.21 Поставка спирт пищевой ЛЮКС</t>
  </si>
  <si>
    <t xml:space="preserve">   Договор 5120661 от 24.07.21 Поставка спирт пищевой люкс 500 далл</t>
  </si>
  <si>
    <t xml:space="preserve">   Договор 5148547 от 18.08.21 Поставка спирт пищевой люкс</t>
  </si>
  <si>
    <t>MChJ "GULDON SHARQ INDUSTRIAL"</t>
  </si>
  <si>
    <t xml:space="preserve">   Договор 5155017 от 24.08.21 Поставка спирт пищевой люкс 80 дал</t>
  </si>
  <si>
    <t xml:space="preserve">   Договор 5156593 от 25.08.21 Поставка спирт пищевой ЛЮКС</t>
  </si>
  <si>
    <t xml:space="preserve">   Договор 5115385 от 17.07.21 Поставка технического спирта</t>
  </si>
  <si>
    <t xml:space="preserve">   Договор 5184309 от 21.09.21 Поставка технического спирта 50 дал</t>
  </si>
  <si>
    <t xml:space="preserve">   Договор 5166327 от 06.09.21 Поставка технического спирта 100 дал</t>
  </si>
  <si>
    <t xml:space="preserve">   Договор 5124892 от 28.07.21 Поставка спирт технический</t>
  </si>
  <si>
    <t xml:space="preserve">   Договор 5167417 от 07.09.21 Поставка технического спирта 200 дал</t>
  </si>
  <si>
    <t>MChJ AFSONA SHAROB</t>
  </si>
  <si>
    <t xml:space="preserve">   Договор 5156597 от 25.08.21 Поставка спирт пищевой люкс</t>
  </si>
  <si>
    <t xml:space="preserve">   Договор 5158326 от 26.08.21 Поставка спирт пищевой люкс</t>
  </si>
  <si>
    <t xml:space="preserve">   Договор 5158994 от 26.08.21 Поставка спирт пищевой ЛЮКС</t>
  </si>
  <si>
    <t xml:space="preserve">   Договор 5173834 от 13.09.21 Поставка спирт пищевой люкс 2810 дал</t>
  </si>
  <si>
    <t xml:space="preserve">   Договор 5174546 от 13.09.21 Поставка спирт пищевой люкс 190 дал</t>
  </si>
  <si>
    <t xml:space="preserve">   Договор 5175599 от 14.09.21 Поставка спирт пищевой люкс 100 дал</t>
  </si>
  <si>
    <t xml:space="preserve">   Договор 5188467 от 24.09.21 Поставка технического спирта 300 дал</t>
  </si>
  <si>
    <t xml:space="preserve">   Договор 5177331 от 15.09.21 Поставка технического спирта 300 дал</t>
  </si>
  <si>
    <t xml:space="preserve">   Договор 5177959 от 15.09.21 Поставка технического спирта 100 дал</t>
  </si>
  <si>
    <t>MChJ ALVIERO</t>
  </si>
  <si>
    <t xml:space="preserve">   Договор 5100652 от 05.07.21 Поставка технического спирта</t>
  </si>
  <si>
    <t xml:space="preserve">   Договор 5132950 от 04.08.21 Поставка спирт пищевой</t>
  </si>
  <si>
    <t xml:space="preserve">   Договор 5133775 от 05.08.21 Поставка технического спирта 100 дал</t>
  </si>
  <si>
    <t xml:space="preserve">   Договор 5175570 от 14.09.21 Поставка технического спирта 100 дал</t>
  </si>
  <si>
    <t xml:space="preserve">   Договор 2 от 04.01.21 газ брожения</t>
  </si>
  <si>
    <t xml:space="preserve">   Договор 610 от 24.12.20 Поставка Хим.очищенная вода</t>
  </si>
  <si>
    <t xml:space="preserve">   Договор 5092687 от 28.06.21 Поставка технического спирта</t>
  </si>
  <si>
    <t>MChJ AROMA PARADISE</t>
  </si>
  <si>
    <t xml:space="preserve">   Договор 5122296 от 26.07.21 Поставка спирт пищевой альфа 1600</t>
  </si>
  <si>
    <t xml:space="preserve">   Договор 174 от 16.03.21 Поставка Сивушное масло</t>
  </si>
  <si>
    <t xml:space="preserve">   Договор 175 от 16.03.21 Поставка эфир вторичного</t>
  </si>
  <si>
    <t xml:space="preserve">   Договор 5190181 от 27.09.21 Поставка технического спирта 200 дал</t>
  </si>
  <si>
    <t xml:space="preserve">   Договор 5098032 от 01.07.21 спирт пищевой Люкс</t>
  </si>
  <si>
    <t xml:space="preserve">   Договор 5137607 от 09.08.21 Поставка спирт пищевой 170 дал</t>
  </si>
  <si>
    <t xml:space="preserve">   Договор 5138675 от 10.08.21 Поставка спирт пищевой люкс 430 дал</t>
  </si>
  <si>
    <t xml:space="preserve">   Договор 5167418 от 07.09.21 Поставка технического спирта 20 дал</t>
  </si>
  <si>
    <t>MCHJ BEKKHER HEALTHCARE</t>
  </si>
  <si>
    <t xml:space="preserve">   Договор 5160704 от 27.08.21 Поставка спирт пищевой ЛЮКС 100 дал</t>
  </si>
  <si>
    <t xml:space="preserve">   Договор 5097392 от 01.07.21 спирт пищевой Люкс</t>
  </si>
  <si>
    <t xml:space="preserve">   Договор 5114598 от 16.07.21 договор за спирт пищевой</t>
  </si>
  <si>
    <t xml:space="preserve">   Договор 5131501 от 03.08.21 Поставка спирт пищевой люкс</t>
  </si>
  <si>
    <t xml:space="preserve">   Договор 5153272 от 23.08.21 Поставка спирт пищевой люкс</t>
  </si>
  <si>
    <t xml:space="preserve">   Договор 5178841 от 16.09.21 Поставка спирт пищевой люкс 100 дал</t>
  </si>
  <si>
    <t xml:space="preserve">   Договор 5108252 от 12.07.21 Поставка спирт пищевой</t>
  </si>
  <si>
    <t xml:space="preserve">   Договор 5100657 от 05.07.21 Поставка спирт пищевой</t>
  </si>
  <si>
    <t xml:space="preserve">   Договор 5130876 от 03.08.21 Поставка спирт пищевой ЛЮКС</t>
  </si>
  <si>
    <t xml:space="preserve">   Договор 5185388 от 22.09.21 Поставка спирт пищевой люкс 500 дал</t>
  </si>
  <si>
    <t>MChJ Bo`Stonliq Plasteks</t>
  </si>
  <si>
    <t xml:space="preserve">   Договор 5149241 от 18.08.21 Поставка технического спирта</t>
  </si>
  <si>
    <t>MCHJ BOG'IZOG'ON</t>
  </si>
  <si>
    <t xml:space="preserve">   Договор 5178840 от 16.09.21 Поставка спирт пищевой люкс 1180</t>
  </si>
  <si>
    <t xml:space="preserve">   Договор 5085069 от 22.06.21 спирт пищевой Люкс</t>
  </si>
  <si>
    <t xml:space="preserve">   Договор 5177354 от 15.09.21 Поставка спирт пищевой люкс 1400 дал</t>
  </si>
  <si>
    <t xml:space="preserve">   Договор 5101673 от 06.07.21 Поставка спирт пищевой</t>
  </si>
  <si>
    <t xml:space="preserve">   Договор 5132408 от 04.08.21 Поставка спирт пищевой люкс 200 дал</t>
  </si>
  <si>
    <t xml:space="preserve">   Договор 5155016 от 24.08.21 Поставка спирт пищевой люкс 200 дал</t>
  </si>
  <si>
    <t xml:space="preserve">   Договор 5178836 от 16.09.21 Поставка спирт пищевой люкс 200дал</t>
  </si>
  <si>
    <t xml:space="preserve">   Договор 134 от 10.02.21 Поставка спирт пищевой</t>
  </si>
  <si>
    <t xml:space="preserve">   Договор 235 от 07.04.21 Поставка спирт пищевой</t>
  </si>
  <si>
    <t>MChJ CREDO PRINT GROUP</t>
  </si>
  <si>
    <t xml:space="preserve">   Договор 5151600 от 20.08.21 Поставка технического спирта</t>
  </si>
  <si>
    <t xml:space="preserve">   Договор 5105126 от 08.07.21 спирт пищевой люкс</t>
  </si>
  <si>
    <t xml:space="preserve">   Договор 5122286 от 26.07.21 Поставка спирт пищевой люкс 100 дал</t>
  </si>
  <si>
    <t xml:space="preserve">   Договор 5129415 от 02.08.21 Поставка спирт пищевой люкс 50 дал</t>
  </si>
  <si>
    <t xml:space="preserve">   Договор 5098030 от 01.07.21 спирт пищевой люкс</t>
  </si>
  <si>
    <t xml:space="preserve">   Договор 5108253 от 12.07.21 Поставка спирт пищевой</t>
  </si>
  <si>
    <t xml:space="preserve">   Договор 5131500 от 03.08.21 Поставка спирт пищевой люкс</t>
  </si>
  <si>
    <t xml:space="preserve">   Договор 5158321 от 26.08.21 Поставка спирт пищевой люкс</t>
  </si>
  <si>
    <t xml:space="preserve">   Договор 5169081 от 08.09.21 Поставка спирт пищевой люкс 500 дал</t>
  </si>
  <si>
    <t xml:space="preserve">   Договор 5185390 от 22.09.21 Поставка спирт пищевой люкс 500 дал</t>
  </si>
  <si>
    <t>MCHJ DIKARD</t>
  </si>
  <si>
    <t xml:space="preserve">   Договор 5143610 от 13.08.21 Поставка спирт пищевой</t>
  </si>
  <si>
    <t>MChJ ECO GREEN WHITE</t>
  </si>
  <si>
    <t xml:space="preserve">   Договор 5118993 от 23.07.21 Поставка спирт пищевой люкс</t>
  </si>
  <si>
    <t xml:space="preserve">   Договор 5096374 от 30.06.21 спирт пищевой люкс</t>
  </si>
  <si>
    <t xml:space="preserve">   Договор 5101674 от 06.07.21 спирт пищевой люкс</t>
  </si>
  <si>
    <t xml:space="preserve">   Договор 5103422 от 07.07.21 спирт пищевой люкс</t>
  </si>
  <si>
    <t xml:space="preserve">   Договор 5118330 от 23.07.21 Поставка спирт пищевой люкс</t>
  </si>
  <si>
    <t xml:space="preserve">   Договор 5118990 от 23.07.21 Поставка спирт пищевой люкс</t>
  </si>
  <si>
    <t xml:space="preserve">   Договор 5129413 от 02.08.21 Поставка спирт пищевой люкс</t>
  </si>
  <si>
    <t xml:space="preserve">   Договор 5130874 от 03.08.21 Поставка спирт пищевой ЛЮКС</t>
  </si>
  <si>
    <t xml:space="preserve">   Договор 5132955 от 04.08.21 Поставка спирт пищевой люкс</t>
  </si>
  <si>
    <t xml:space="preserve">   Договор 5133778 от 05.08.21 Поставка спирт пищевой люкс</t>
  </si>
  <si>
    <t xml:space="preserve">   Договор 5143609 от 13.08.21 Поставка спирт пищевой люкс 1180 дал</t>
  </si>
  <si>
    <t xml:space="preserve">   Договор 5150082 от 19.08.21 Поставка спирт пищевой люкс</t>
  </si>
  <si>
    <t xml:space="preserve">   Договор 5156592 от 25.08.21 Поставка спирт пищевой люкс</t>
  </si>
  <si>
    <t xml:space="preserve">   Договор 5159999 от 27.08.21 Поставка спирт пищевой 1180 дал</t>
  </si>
  <si>
    <t xml:space="preserve">   Договор 5163721 от 31.08.21 Поставка спирт пищевой люкс 1180 дал</t>
  </si>
  <si>
    <t xml:space="preserve">   Договор 5178842 от 16.09.21 Поставка спирт пищевой люкс 1180 дал</t>
  </si>
  <si>
    <t xml:space="preserve">   Договор 5181932 от 20.09.21 Поставка спирт пищевой люкс</t>
  </si>
  <si>
    <t xml:space="preserve">   Договор 5184315 от 21.09.21 Поставка спирт пищевой 190 дал</t>
  </si>
  <si>
    <t xml:space="preserve">   Договор 5185392 от 22.09.21 Поставка спирт пищевой люкс 1180 дал</t>
  </si>
  <si>
    <t xml:space="preserve">   Договор 5187680 от 23.09.21 Поставка спирт пищевой люкс 970 дал</t>
  </si>
  <si>
    <t xml:space="preserve">   Договор 5187681 от 23.09.21 Поставка спирт пищевой люкс 210 дал</t>
  </si>
  <si>
    <t xml:space="preserve">   Договор 625 от 24.12.20 Поставка Пар товарный</t>
  </si>
  <si>
    <t>MCHJ ELEANOR</t>
  </si>
  <si>
    <t xml:space="preserve">   Договор 5130870 от 03.08.21 Поставка спирт пищевой ЛЮКС5130870</t>
  </si>
  <si>
    <t xml:space="preserve">   Договор 5144219 от 13.08.21 Поставка спирт пищевой альфа 190 дал</t>
  </si>
  <si>
    <t xml:space="preserve">   Договор 5101670 от 06.07.21 спирт пищевой Люкс</t>
  </si>
  <si>
    <t xml:space="preserve">   Договор 5112490 от 15.07.21 Поставка спирт пищевой</t>
  </si>
  <si>
    <t xml:space="preserve">   Договор 5123275 от 27.07.21 Поставка спирт пищевой люкс 1160 дал</t>
  </si>
  <si>
    <t xml:space="preserve">   Договор 5132405 от 04.08.21 Поставка спирт пищевой ЛЮКС 1160 ДАЛ</t>
  </si>
  <si>
    <t xml:space="preserve">   Договор 5101666 от 06.07.21 Поставка технического спирта</t>
  </si>
  <si>
    <t xml:space="preserve">   Договор 5177961 от 15.09.21 Поставка технического спирта 30 дал</t>
  </si>
  <si>
    <t xml:space="preserve">   Договор 5124891 от 28.07.21 Поставка технического спирта</t>
  </si>
  <si>
    <t xml:space="preserve">   Договор 5190895 от 27.09.21 Поставка технического спирта 100 дал</t>
  </si>
  <si>
    <t>MChJ EXXON GROUP</t>
  </si>
  <si>
    <t xml:space="preserve">   Договор 5111565 от 14.01.21 Поставка спирт пищевой ЛЮКС</t>
  </si>
  <si>
    <t>MCHJ Farm Lux Medical Invest</t>
  </si>
  <si>
    <t xml:space="preserve">   Договор 5142670 от 12.08.21 Поставка спирт пищевой-1180 дал</t>
  </si>
  <si>
    <t xml:space="preserve">   Договор 5158995 от 26.08.21 Поставка спирт пищевой ЛЮКС 1160 дал</t>
  </si>
  <si>
    <t xml:space="preserve">   Договор 5163727 от 31.08.21 Поставка спирт пищевой люкс 1180 дал</t>
  </si>
  <si>
    <t xml:space="preserve">   Договор 5181930 от 20.09.21 Поставка спирт пищевой люкс 1180</t>
  </si>
  <si>
    <t xml:space="preserve">   Договор 81 от 20.01.21 Поставка спирт пищевой</t>
  </si>
  <si>
    <t xml:space="preserve">   Договор 5105122 от 08.07.21 Поставка технического спирта</t>
  </si>
  <si>
    <t xml:space="preserve">   Договор 5109270 от 13.07.21 Поставка технического спирта</t>
  </si>
  <si>
    <t xml:space="preserve">   Договор 5121647 от 26.07.21 Поставка технического спирта</t>
  </si>
  <si>
    <t>MChJ FILATOFF 1868</t>
  </si>
  <si>
    <t xml:space="preserve">   Договор 5190923 от 27.09.21 Поставка спирт пищевой люкс 1230 дал</t>
  </si>
  <si>
    <t xml:space="preserve">   Договор 5153269 от 23.08.21 Поставка спирт пищевой люкс</t>
  </si>
  <si>
    <t>MChJ GOODNESS BUSINESS TRADE</t>
  </si>
  <si>
    <t xml:space="preserve">   Договор 5167430 от 07.09.21 Поставка спирт пищевой люкс 40 дал</t>
  </si>
  <si>
    <t>MCHJ HAMKOR-OSIYO</t>
  </si>
  <si>
    <t xml:space="preserve">   Договор 5150092 от 19.08.21 Поставка спирт пищевой люкс</t>
  </si>
  <si>
    <t xml:space="preserve">   Договор 5150803 от 19.08.21 Поставка спирт пищевой алфа</t>
  </si>
  <si>
    <t xml:space="preserve">   Договор 5181933 от 20.09.21 Поставка спирт пищевой алфа</t>
  </si>
  <si>
    <t xml:space="preserve">   Договор 5116687 от 19.07.21 Поставка Жидкой барды</t>
  </si>
  <si>
    <t xml:space="preserve">   Договор 5129497 от 02.08.21 Поставка Жидкой барды 300 тн</t>
  </si>
  <si>
    <t xml:space="preserve">   Договор 5146823 от 17.08.20 Поставка Жидкой барды 300 тн</t>
  </si>
  <si>
    <t xml:space="preserve">   Договор 5163840 от 31.08.21 Поставка Жидкой барды 200 тн</t>
  </si>
  <si>
    <t xml:space="preserve">   Договор 5179593 от 16.09.21 Поставка Жидкой барды 200 тн</t>
  </si>
  <si>
    <t xml:space="preserve">   Договор 5108250 от 12.07.21 Поставка спирт пищевой ЛЮКС</t>
  </si>
  <si>
    <t xml:space="preserve">   Договор 5134407 от 05.08.21 Поставка спирт пищевой люкс</t>
  </si>
  <si>
    <t xml:space="preserve">   Договор 5169083 от 08.09.21 Поставка спирт пищевой люкс</t>
  </si>
  <si>
    <t xml:space="preserve">   Договор 5188502 от 24.09.21 Поставка спирт пищевой 500 дал</t>
  </si>
  <si>
    <t>MChJ HILOL NASHR</t>
  </si>
  <si>
    <t xml:space="preserve">   Договор 5099347 от 02.07.21 Поставка технического спирта</t>
  </si>
  <si>
    <t xml:space="preserve">   Договор 5155648 от 24.08.21 Поставка технического спирта 200 дал</t>
  </si>
  <si>
    <t xml:space="preserve">   Договор 266 от 20.04.21 Поставка спирт пищевой</t>
  </si>
  <si>
    <t xml:space="preserve">   Договор 5098031 от 01.07.21 спирт пищевой Люкс</t>
  </si>
  <si>
    <t xml:space="preserve">   Договор 5120662 от 24.07.21 Поставка спирт пищевой люкс 200 далл</t>
  </si>
  <si>
    <t xml:space="preserve">   Договор 5143622 от 13.08.21 Поставка спирт пищевой альфа 500 дал</t>
  </si>
  <si>
    <t xml:space="preserve">   Договор 5180380 от 17.09.21 Поставка спирт пищевой люкс 720 дал</t>
  </si>
  <si>
    <t xml:space="preserve">   Договор 5181929 от 20.09.21 Поставка спирт пищевой люкс 80 дал</t>
  </si>
  <si>
    <t xml:space="preserve">   Договор 90 от 22.01.21 Поставка спирт пищевой</t>
  </si>
  <si>
    <t xml:space="preserve">   Договор 5131498 от 03.08.21 Поставка технического спирта</t>
  </si>
  <si>
    <t xml:space="preserve">   Договор 5166328 от 06.09.21 Поставка технического спирта 100 дал</t>
  </si>
  <si>
    <t>MCHJ INTER KAXRAMON YORQINNOY</t>
  </si>
  <si>
    <t xml:space="preserve">   Договор 5151617 от 20.08.21 Поставка спирт пищевой альфа</t>
  </si>
  <si>
    <t xml:space="preserve">   Договор 144 от 18.02.21 Поставка спирт пищевой</t>
  </si>
  <si>
    <t xml:space="preserve">   Договор 5163724 от 31.08.21 Поставка спирт пищевой ЛЮКС 20 дал</t>
  </si>
  <si>
    <t xml:space="preserve">   Договор 5129414 от 02.08.21 Поставка спирт пищевой люкс 150 дал</t>
  </si>
  <si>
    <t xml:space="preserve">   Договор 5153271 от 23.08.21 Поставка спирт пищевой люкс</t>
  </si>
  <si>
    <t xml:space="preserve">   Договор 5095535 от 30.06.21 спирт пищевой Люкс</t>
  </si>
  <si>
    <t xml:space="preserve">   Договор 5109280 от 13.07.21 спирт пищевой Люкс</t>
  </si>
  <si>
    <t xml:space="preserve">   Договор 5116598 от 19.07.21 ЛЮКС</t>
  </si>
  <si>
    <t xml:space="preserve">   Договор 5145065 от 16.08.21 Поставка спирт пищевой альфа 120 дал</t>
  </si>
  <si>
    <t xml:space="preserve">   Договор 5146705 от 17.08.21 Поставка спирт пищевой алфа</t>
  </si>
  <si>
    <t xml:space="preserve">   Договор 5170609 от 09.09.21 Поставка спирт пищевой люкс 200 дал</t>
  </si>
  <si>
    <t>MCHJ JOMBOY AGRO EKSPORT</t>
  </si>
  <si>
    <t xml:space="preserve">   Договор 5172099 от 10.09.21 Поставка технического спирта-30дал</t>
  </si>
  <si>
    <t xml:space="preserve">   Договор 5177960 от 15.09.21 Поставка технического спирта 20 дал</t>
  </si>
  <si>
    <t xml:space="preserve">   Договор 5175571 от 14.09.21 Поставка технического спирта 40 дал</t>
  </si>
  <si>
    <t>MCHJ KITOB NEMATI</t>
  </si>
  <si>
    <t xml:space="preserve">   Договор 5165605 от 06.09.21 Поставка спирт пищевой-4000 дал</t>
  </si>
  <si>
    <t xml:space="preserve">   Договор 5097388 от 01.07.21 Поставка технического спирта</t>
  </si>
  <si>
    <t xml:space="preserve">   Договор 5177962 от 15.09.21 Поставка технического спирта 30 дал</t>
  </si>
  <si>
    <t>MCHJ KOLONYA</t>
  </si>
  <si>
    <t xml:space="preserve">   Договор 5123271 от 27.07.21 Поставка технического спирта 100дал</t>
  </si>
  <si>
    <t xml:space="preserve">   Договор 5131499 от 03.08.21 Поставка технического спирта</t>
  </si>
  <si>
    <t xml:space="preserve">   Договор 5161709 от 30.08.21 Поставка спирт пищевой алфа 300</t>
  </si>
  <si>
    <t xml:space="preserve">   Договор 5091926 от 28.06.21 Поставка технического спирта</t>
  </si>
  <si>
    <t xml:space="preserve">   Договор 5114594 от 16.07.21 Поставка технического спирта</t>
  </si>
  <si>
    <t xml:space="preserve">   Договор 5115932 от 17.07.21 Поставка технического спирта</t>
  </si>
  <si>
    <t xml:space="preserve">   Договор 5117195 от 19.07.21 Поставка технического спирта</t>
  </si>
  <si>
    <t xml:space="preserve">   Договор 5139330 от 10.08.21 Поставка технического спирта</t>
  </si>
  <si>
    <t xml:space="preserve">   Договор 5142663 от 12.08.21 Поставка технического спирта</t>
  </si>
  <si>
    <t xml:space="preserve">   Договор 5165592 от 06.09.21 Поставка технического спирта 200 дал</t>
  </si>
  <si>
    <t xml:space="preserve">   Договор 5174540 от 13.09.21 Поставка технического спирта 400 ДАЛ</t>
  </si>
  <si>
    <t xml:space="preserve">   Договор 201 от 06.04.21г. Спирт пищевой</t>
  </si>
  <si>
    <t xml:space="preserve">   Договор 5138676 от 10.08.21 Поставка спирт пищевой люкс 2000 дал</t>
  </si>
  <si>
    <t xml:space="preserve">   Договор 5161706 от 30.08.21 Поставка спирт пищевой люкс 2000</t>
  </si>
  <si>
    <t xml:space="preserve">   Договор 5178844 от 16.09.21 Поставка спирт пищевой люкс 2320 дал</t>
  </si>
  <si>
    <t xml:space="preserve">   Договор 5180379 от 17.09.21 Поставка спирт пищевой люкс 1680 дал</t>
  </si>
  <si>
    <t xml:space="preserve">   Договор 7 от 06.01.21 г. Хим вода</t>
  </si>
  <si>
    <t xml:space="preserve">   Договор 5130871 от 03.08.21 Поставка спирт пищевой ЛЮКС</t>
  </si>
  <si>
    <t xml:space="preserve">   Договор 5156591 от 25.08.21 Поставка спирт пищевой люкс</t>
  </si>
  <si>
    <t xml:space="preserve">   Договор 5186024 от 22.09.21 Поставка спирт пищевой люкс 350 дал</t>
  </si>
  <si>
    <t xml:space="preserve">   Договор 38 от 11.01.21 Поставка Сивушное масло 1000 дал</t>
  </si>
  <si>
    <t xml:space="preserve">   Договор 5092692 от 28.06.21  спирт пищевой Люкс</t>
  </si>
  <si>
    <t xml:space="preserve">   Договор 5106677 от 09.07.21  спирт пищевой Люкс</t>
  </si>
  <si>
    <t xml:space="preserve">   Договор 5125564 от 28.07.21 Поставка спирт пищевой люкс</t>
  </si>
  <si>
    <t xml:space="preserve">   Договор 5140402 от 11.08.21 Поставка спирт пищевой люкс</t>
  </si>
  <si>
    <t xml:space="preserve">   Договор 5153275 от 23.08.21 Поставка спирт пищевой 480 дал</t>
  </si>
  <si>
    <t xml:space="preserve">   Договор 5155013 от 24.08.21 Поставка спирт пищевой 520 дал</t>
  </si>
  <si>
    <t xml:space="preserve">   Договор 5158324 от 26.08.21 Поставка спирт пищевой 500 дал</t>
  </si>
  <si>
    <t xml:space="preserve">   Договор 5106028  от 09.07.21 спирт пищевой люкс</t>
  </si>
  <si>
    <t xml:space="preserve">   Договор 5107566  от 12.07.21 спирт пищевой люкс</t>
  </si>
  <si>
    <t xml:space="preserve">   Договор 5111564  от 14.07.21 спирт пищевой люкс</t>
  </si>
  <si>
    <t xml:space="preserve">   Договор 5124896 от 28.07.21 Поставка спирт пищевой люкс 1000 дал</t>
  </si>
  <si>
    <t xml:space="preserve">   Договор 5130872 от 03.08.21 Поставка спирт пищевой ЛЮКС</t>
  </si>
  <si>
    <t xml:space="preserve">   Договор 5134405 от 05.08.21 Поставка спирт пищевой люкс</t>
  </si>
  <si>
    <t xml:space="preserve">   Договор 5136820 от 09.08.21 Поставка спирт пищевой люкс 170 дал</t>
  </si>
  <si>
    <t xml:space="preserve">   Договор 5158320 от 26.08.21 Поставка спирт пищевой люкс</t>
  </si>
  <si>
    <t xml:space="preserve">   Договор 5175596 от 14.09.21 Поставка спирт пищевой люкс 100 дал</t>
  </si>
  <si>
    <t xml:space="preserve">   Договор 5190922 от 27.09.21 Поставка спирт пищевой люкс 100 дал</t>
  </si>
  <si>
    <t xml:space="preserve">   Договор 5147579 от 17.08.21 Поставка технического спирта</t>
  </si>
  <si>
    <t xml:space="preserve">   Договор 5149242 от 18.08.21 Поставка технического спирта</t>
  </si>
  <si>
    <t xml:space="preserve">   Договор 5149243 от 18.08.21 Поставка технического спирта</t>
  </si>
  <si>
    <t>MChJ MED Kompleks</t>
  </si>
  <si>
    <t xml:space="preserve">   Договор 5177353 от 15.09.21 Поставка спирт пищевой люкс 30 дал</t>
  </si>
  <si>
    <t xml:space="preserve">   Договор 5095534 от 30.06.21  спирт пищевой Люкс</t>
  </si>
  <si>
    <t xml:space="preserve">   Договор 5103425 от 07.07.21  спирт пищевой Люкс</t>
  </si>
  <si>
    <t xml:space="preserve">   Договор 5108247 от 12.07.21  спирт пищевой Люкс</t>
  </si>
  <si>
    <t xml:space="preserve">   Договор 5111567 от 14.07.21 Поставка спирт пищевой пишвой</t>
  </si>
  <si>
    <t xml:space="preserve">   Договор 5114597 от 16.07.21 Поставка спирт пищевой ЛЮКС</t>
  </si>
  <si>
    <t xml:space="preserve">   Договор 5118329 от 23.07.21 Поставка спирт пищевой люкс</t>
  </si>
  <si>
    <t xml:space="preserve">   Договор 5118995 от 23.07.21 Поставка спирт пищевой люкс</t>
  </si>
  <si>
    <t xml:space="preserve">   Договор 5121653 от 26.07.21 Поставка спирт пищевой люкс 220 дал</t>
  </si>
  <si>
    <t xml:space="preserve">   Договор 5122291 от 26.07.21 Поставка спирт пищевой люкс 20 дал</t>
  </si>
  <si>
    <t xml:space="preserve">   Договор 5124897 от 28.07.21 Поставка спирт пищевой люкс 240 дал</t>
  </si>
  <si>
    <t xml:space="preserve">   Договор 5125562 от 28.07.21 Поставка спирт пищевой люкс 240 дал</t>
  </si>
  <si>
    <t xml:space="preserve">   Договор 5126418 от 29.07.21 Поставка спирт пищевой ЛЮКС</t>
  </si>
  <si>
    <t xml:space="preserve">   Договор 5127864 от 30.07.21 Поставка спирт пищевой люкс 240 дал</t>
  </si>
  <si>
    <t xml:space="preserve">   Договор 5130878 от 03.08.21 Поставка спирт пищевой ЛЮКС</t>
  </si>
  <si>
    <t xml:space="preserve">   Договор 5135854 от 06.08.21 Поставка спирт пищевой люкс</t>
  </si>
  <si>
    <t xml:space="preserve">   Договор 5135855 от 06.08.21 Поставка спирт пищевой 240 дал</t>
  </si>
  <si>
    <t xml:space="preserve">   Договор 5143623 от 13.08.21 Поставка спирт пищевой альфа 480 дал</t>
  </si>
  <si>
    <t xml:space="preserve">   Договор 5148550 от 18.08.21 Поставка спирт пищевой люкс</t>
  </si>
  <si>
    <t xml:space="preserve">   Договор 5153274 от 23.08.21 Поставка спирт пищевой люкс</t>
  </si>
  <si>
    <t xml:space="preserve">   Договор 5153276 от 23.08.21 Поставка спирт пищевой люкс</t>
  </si>
  <si>
    <t xml:space="preserve">   Договор 5156594 от 25.08.21 Поставка спирт пищевой люкс</t>
  </si>
  <si>
    <t xml:space="preserve">   Договор 5160705 от 27.08.21 Поставка спирт пищевой люкс 240 дал</t>
  </si>
  <si>
    <t xml:space="preserve">   Договор 5163723 от 31.08.21 Поставка спирт пищевой 240 дал</t>
  </si>
  <si>
    <t xml:space="preserve">   Договор 5165606 от 06.09.21 Поставка спирт пищевой люкс 240 дал</t>
  </si>
  <si>
    <t xml:space="preserve">   Договор 5165608 от 06.09.21 Поставка спирт пищевой люкс 240 дал</t>
  </si>
  <si>
    <t xml:space="preserve">   Договор 5169078 от 08.09.21 Поставка спирт пищевой 240 дал</t>
  </si>
  <si>
    <t xml:space="preserve">   Договор 5169084 от 08.09.21 Поставка спирт пищевой люкс 20 дал</t>
  </si>
  <si>
    <t xml:space="preserve">   Договор 5172111 от 10.09.21 Поставка спирт пищевой люкс 220 дал</t>
  </si>
  <si>
    <t xml:space="preserve">   Договор 5173835 от 13.09.21 Поставка спирт пищевой люкс 240 дал</t>
  </si>
  <si>
    <t xml:space="preserve">   Договор 5173837 от 13.09.21 Поставка спирт пищевой люкс 160 дал</t>
  </si>
  <si>
    <t xml:space="preserve">   Договор 5175598 от 14.09.21 Поставка спирт пищевой люкс 240 дал</t>
  </si>
  <si>
    <t xml:space="preserve">   Договор 5178839 от 16.09.21 Поставка спирт пищевой ЛЮКС 20 дал</t>
  </si>
  <si>
    <t xml:space="preserve">   Договор 5178843 от 16.09.21 Поставка спирт пищевой люкс 240 дал</t>
  </si>
  <si>
    <t xml:space="preserve">   Договор 5181931 от 20.09.21 Поставка спирт пищевой Люкс 240 дал</t>
  </si>
  <si>
    <t xml:space="preserve">   Договор 5185387 от 22.09.21 Поставка спирт пищевой люкс 240 дал</t>
  </si>
  <si>
    <t xml:space="preserve">   Договор 5185391 от 22.09.21 Поставка спирт пищевой люкс 240 дал</t>
  </si>
  <si>
    <t xml:space="preserve">   Договор 5186023 от 22.09.21 Поставка спирт пищевой люкс 240 дал</t>
  </si>
  <si>
    <t xml:space="preserve">   Договор 5186915 от 23.09.21 Поставка спирт пищевой люкс 240 дал</t>
  </si>
  <si>
    <t>MCHJ MEHNAT Agrofirmasi</t>
  </si>
  <si>
    <t xml:space="preserve">   Договор 5115387 от 17.07.21 Поставка спирт пищевой люкс</t>
  </si>
  <si>
    <t xml:space="preserve">   Договор 5148555 от 18.08.21 Поставка спирт пищевой алфа</t>
  </si>
  <si>
    <t xml:space="preserve">   Договор 5177357 от 15.09.21 Поставка спирт пищевой альфа 1590 дал</t>
  </si>
  <si>
    <t xml:space="preserve">   Договор 5145760 от 16.08.21 Поставка технического спирта</t>
  </si>
  <si>
    <t xml:space="preserve">   Договор 5112483 от 15.07.21 Поставка технического спирта 80 дал</t>
  </si>
  <si>
    <t>MChJ Muzaffar Kulol</t>
  </si>
  <si>
    <t xml:space="preserve">   Договор 5145762 от 16.08.21 Поставка технического спирта</t>
  </si>
  <si>
    <t xml:space="preserve">   Договор 5147577 от 17.08.21 Поставка технического спирта</t>
  </si>
  <si>
    <t>MChJ MАТОNАТ</t>
  </si>
  <si>
    <t xml:space="preserve">   Договор 5172110 от 10.09.21 Поставка спирт пищевой люкс 1200 дал</t>
  </si>
  <si>
    <t xml:space="preserve">   Договор 5181926 от 20.09.21 Поставка спирт пищевой Люкс 1100 дал</t>
  </si>
  <si>
    <t>MChJ NATUREX</t>
  </si>
  <si>
    <t xml:space="preserve">   Договор 5180377 от 17.09.21 Поставка спирт пищевой люкс 200 дал</t>
  </si>
  <si>
    <t>MChJ NAZEEF</t>
  </si>
  <si>
    <t xml:space="preserve">   Договор 5108254 от 12.07.21 Поставка спирт пищевой</t>
  </si>
  <si>
    <t xml:space="preserve">   Договор 5184310 от 21.09.21 Поставка технического спирта 10 дал</t>
  </si>
  <si>
    <t xml:space="preserve">   Договор 5101665 от 06.07.21 Поставка спирт пищевой</t>
  </si>
  <si>
    <t xml:space="preserve">   Договор 5142666 от 12.08.21 Поставка технического спирта</t>
  </si>
  <si>
    <t xml:space="preserve">   Договор 5117260 от 19.07.21 Поставка Жидкой барды</t>
  </si>
  <si>
    <t xml:space="preserve">   Договор 5127970 от 30.07.21 Поставка Жидкой барды 100 тн</t>
  </si>
  <si>
    <t xml:space="preserve">   Договор 5132500 от 04.08.21 Поставка Жидкой барды</t>
  </si>
  <si>
    <t xml:space="preserve">   Договор 5143752 от 13.08.21 Поставка Жидкой барды 100 тн</t>
  </si>
  <si>
    <t xml:space="preserve">   Договор 5153441 от 23.08.21 Поставка Жидкой барды 100 тн</t>
  </si>
  <si>
    <t xml:space="preserve">   Договор 5160145 от 27.08.21 Поставка Жидкой барды 100 тн</t>
  </si>
  <si>
    <t xml:space="preserve">   Договор 5164524 от 31.08.21 Поставка Жидкой барды 100 тн</t>
  </si>
  <si>
    <t xml:space="preserve">   Договор 5167571 от 07.09.21 Поставка Жидкой барды 100 тн</t>
  </si>
  <si>
    <t xml:space="preserve">   Договор 5179005 от 16.09.21 Поставка Жидкой барды 100 тн</t>
  </si>
  <si>
    <t xml:space="preserve">   Договор 5183802 от 21.09.21 Поставка Жидкой барды 100 тн</t>
  </si>
  <si>
    <t xml:space="preserve">   Договор 5094435 от 29.06.21 спирт пищевой Альфа</t>
  </si>
  <si>
    <t xml:space="preserve">   Договор 5133785 от 05.08.21 Поставка спирт пищевой люкс</t>
  </si>
  <si>
    <t xml:space="preserve">   Договор 5163719 от 31.08.21 Поставка спирт пищевой люкс 600 дал</t>
  </si>
  <si>
    <t xml:space="preserve">   Договор 5150230 от 19.08.21 Поставка Жидкой барды 200 тн</t>
  </si>
  <si>
    <t xml:space="preserve">   Договор 5165756 от 06.09.21 Поставка Жидкой барды 200 тн</t>
  </si>
  <si>
    <t>MCHJ OREBET</t>
  </si>
  <si>
    <t xml:space="preserve">   Договор 5148548 от 18.08.21 Поставка спирт пищевой люкс</t>
  </si>
  <si>
    <t xml:space="preserve">   Договор 5123395 от 27.07.21 Поставка Жидкой барды 100 тн</t>
  </si>
  <si>
    <t xml:space="preserve">   Договор 5135398 от 06.08.21 Поставка Жидкой барды 100 тн</t>
  </si>
  <si>
    <t xml:space="preserve">   Договор 5142129 от 12.08.21 Поставка Жидкой барды 100 тн</t>
  </si>
  <si>
    <t xml:space="preserve">   Договор 5158449 от 26.08.21 Поставка Жидкой барды 100 тн</t>
  </si>
  <si>
    <t xml:space="preserve">   Договор 5165755 от 06.09.21 Поставка Жидкой барды 100 тн</t>
  </si>
  <si>
    <t xml:space="preserve">   Договор 5172254 от 10.09.21 Поставка Жидкой барды 100 тн</t>
  </si>
  <si>
    <t xml:space="preserve">   Договор 5182712 от 20.09.21 Поставка Жидкой барды 100 тн</t>
  </si>
  <si>
    <t xml:space="preserve">   Договор 5100102 от 05.07.21 Поставка спирт пищевой</t>
  </si>
  <si>
    <t xml:space="preserve">   Договор 5118992 от 23.07.21 Поставка спирт пищевой люкс</t>
  </si>
  <si>
    <t xml:space="preserve">   Договор 5130873 от 03.08.21 Поставка спирт пищевой ЛЮКС</t>
  </si>
  <si>
    <t xml:space="preserve">   Договор 5163720 от 31.08.21 Поставка спирт пищевой люкс 500 дал</t>
  </si>
  <si>
    <t xml:space="preserve">   Договор 5184316 от 21.09.21 Поставка спирт пищевой люкс 300 дал</t>
  </si>
  <si>
    <t xml:space="preserve">   Договор 5188500 от 24.09.21 Поставка спирт пищевой люкс 300 дал</t>
  </si>
  <si>
    <t>MCHJ OZENERGOSOZLASH</t>
  </si>
  <si>
    <t xml:space="preserve">   Договор 5152255 от 20.08.21 Поставка технического спирта</t>
  </si>
  <si>
    <t xml:space="preserve">   Договор 5136814 от 09.08.21 Поставка технического спирта</t>
  </si>
  <si>
    <t xml:space="preserve">   Договор 5142665 от 12.08.21 Поставка технического спирта</t>
  </si>
  <si>
    <t xml:space="preserve">   Договор 5182632 от 20.09.21 Поставка спирт пищевой люкс 660 дал</t>
  </si>
  <si>
    <t xml:space="preserve">   Договор 5183651 от 21.09.21 Поставка спирт пищевой люкс 1600</t>
  </si>
  <si>
    <t xml:space="preserve">   Договор 5183652 от 21.09.21 Поставка спирт пищевой люкс 1200</t>
  </si>
  <si>
    <t xml:space="preserve">   Договор 5183653 от 21.09.21 Поставка спирт пищевой люкс 1600дал</t>
  </si>
  <si>
    <t>MChJ POLIGRAF EXTRA</t>
  </si>
  <si>
    <t xml:space="preserve">   Договор 5095530 от 30.06.21 Поставка технического спирта</t>
  </si>
  <si>
    <t xml:space="preserve">   Договор 5114006 от 16.07.21 Поставка спирт пищевой люкс</t>
  </si>
  <si>
    <t xml:space="preserve">   Договор 5160000 от 27.08.21 Поставка спирт пищевой ЛЮКС</t>
  </si>
  <si>
    <t xml:space="preserve">   Договор 5149245 от 18.08.21 Поставка технического спирта</t>
  </si>
  <si>
    <t xml:space="preserve">   Договор 5120660 от 24.07.21 Поставка технического спирта</t>
  </si>
  <si>
    <t xml:space="preserve">   Договор 5160697 от 27.08.21 Поставка спирт пищевой 90 дал</t>
  </si>
  <si>
    <t xml:space="preserve">   Договор 5171185 от 09.09.21 Поставка технического спирта 50 дал</t>
  </si>
  <si>
    <t xml:space="preserve">   Договор 5097394 от 01.07.21  спирт пищевой Люкс</t>
  </si>
  <si>
    <t xml:space="preserve">   Договор 5115388 от 17.07.21 Поставка спирт пищевой люкс</t>
  </si>
  <si>
    <t xml:space="preserve">   Договор 5127866 от 30.07.21 Поставка спирт пищевой люкс 1000 дал</t>
  </si>
  <si>
    <t xml:space="preserve">   Договор 5129417 от 02.08.21 Спирт пищев. Люкс</t>
  </si>
  <si>
    <t xml:space="preserve">   Договор 5143627 от 13.08.21 Поставка спирт пищевой альфа 450 дал</t>
  </si>
  <si>
    <t xml:space="preserve">   Договор 5144220 от 13.08.21 Поставка спирт пищевой альфа 1050 дал</t>
  </si>
  <si>
    <t xml:space="preserve">   Договор 5190222 от 27.09.21 Поставка спирт пищевой люкс 1000 дал</t>
  </si>
  <si>
    <t xml:space="preserve">   Договор 5118991 от 23.07.21 Поставка спирт пищевой люкс</t>
  </si>
  <si>
    <t xml:space="preserve">   Договор 5120085 от 24.07.21 Поставка спирт пищевой альфа 3200 далл</t>
  </si>
  <si>
    <t xml:space="preserve">   Договор 5143626 от 13.08.21 Поставка спирт пищевой альфа 3200 дал</t>
  </si>
  <si>
    <t xml:space="preserve">   Договор 5144221 от 13.08.21 Поставка спирт пищевой альфа 1840 дал</t>
  </si>
  <si>
    <t xml:space="preserve">   Договор 5145064 от 16.08.21 Поставка спирт пищевой альфа 4560 дал</t>
  </si>
  <si>
    <t xml:space="preserve">   Договор 5151618 от 20.08.21 Поставка спирт пищевой альфа</t>
  </si>
  <si>
    <t xml:space="preserve">   Договор 5161710 от 30.08.21 Поставка спирт пищевой алфа 3100 дал</t>
  </si>
  <si>
    <t xml:space="preserve">   Договор 5163729 от 31.08.21 Поставка спирт пищевой алфа 3180 дал</t>
  </si>
  <si>
    <t xml:space="preserve">   Договор 5172115 от 10.09.21 Поставка спирт пищевой АЛЬФА 3190 дал</t>
  </si>
  <si>
    <t xml:space="preserve">   Договор 5173838 от 13.09.21 Поставка спирт пищевой АЛЬФА 3190 дал</t>
  </si>
  <si>
    <t xml:space="preserve">   Договор 5177358 от 15.09.21 Поставка спирт пищевой алфа 1600 дал</t>
  </si>
  <si>
    <t xml:space="preserve">   Договор 5177968 от 15.09.21 Поставка спирт пищевой алфа 1590 дал</t>
  </si>
  <si>
    <t xml:space="preserve">   Договор 5186917 от 23.09.21 Поставка спирт пищевой алфа 3190 дал</t>
  </si>
  <si>
    <t xml:space="preserve">   Договор 5188503 от 24.09.21 Поставка спирт пищевой алфа 3190 дал</t>
  </si>
  <si>
    <t xml:space="preserve">   Договор 5190226 от 27.09.21 Поставка спирт пищевой алфа 3190 дал</t>
  </si>
  <si>
    <t xml:space="preserve">   Договор 5195111 от 30.09.21 Поставка спирт пищевой алфа</t>
  </si>
  <si>
    <t xml:space="preserve">   Договор 5101671 от 06.07.21 Поставка спирт пищевой</t>
  </si>
  <si>
    <t xml:space="preserve">   Договор 5146696 от 17.08.21 Поставка спирт пищевой люкс</t>
  </si>
  <si>
    <t xml:space="preserve">   Договор 5192605 от 28.09.21 Поставка спирт пищевой люкс 300 дал</t>
  </si>
  <si>
    <t xml:space="preserve">   Договор 5132407 от 04.08.21 Поставка спирт пищевой люкс 3100 дал</t>
  </si>
  <si>
    <t xml:space="preserve">   Договор 5170608 от 09.09.21 Поставка спирт пищевой люкс 3200 дал</t>
  </si>
  <si>
    <t>MChJ QK GROTEKS</t>
  </si>
  <si>
    <t xml:space="preserve">   Договор 5169050 от 08.09.21 Поставка технического спирта</t>
  </si>
  <si>
    <t>MChJ QK Remedy Group</t>
  </si>
  <si>
    <t xml:space="preserve">   Договор 5129969 от 02.08.21 Поставка спирт пищевой люкс</t>
  </si>
  <si>
    <t xml:space="preserve">   Договор 5145062 от 16.08.21 Поставка спирт пищевой альфа 70 дал</t>
  </si>
  <si>
    <t xml:space="preserve">   Договор 5163726 от 31.08.21 Поставка спирт пищевой люкс 70 дал</t>
  </si>
  <si>
    <t xml:space="preserve">   Договор 5185384 от 22.09.21 Поставка спирт пищевой люкс 70 дал</t>
  </si>
  <si>
    <t xml:space="preserve">   Договор 5132409 от 04.08.21 Поставка спирт пищевой люкс 440 дал</t>
  </si>
  <si>
    <t xml:space="preserve">   Договор 5132954 от 04.08.21 Поставка спирт пищевой люкс</t>
  </si>
  <si>
    <t xml:space="preserve">   Договор 5185389 от 22.09.21 Поставка спирт пищевой люкс 500 дал</t>
  </si>
  <si>
    <t xml:space="preserve">   Договор 5181033 от 17.09.21 Поставка технического спирта 30 дал</t>
  </si>
  <si>
    <t>MCHJ RUHSHONA MED FARM</t>
  </si>
  <si>
    <t xml:space="preserve">   Договор 5120079 от 24.07.21 Поставка спирт пищевой Люкс 20дал</t>
  </si>
  <si>
    <t xml:space="preserve">   Договор 5121652 от 26.07.21 Поставка спирт пищевой люкс 180 дал</t>
  </si>
  <si>
    <t xml:space="preserve">   Договор 5144218 от 13.08.21 Поставка спирт пищевой альфа 120 дал</t>
  </si>
  <si>
    <t xml:space="preserve">   Договор 5184318 от 21.09.21 Поставка спирт пищевой ЛЮКС 70 дал</t>
  </si>
  <si>
    <t xml:space="preserve">   Договор 5186022 от 22.09.21 Поставка спирт пищевой 30 дал</t>
  </si>
  <si>
    <t xml:space="preserve">   Договор 5191920 от 28.09.21 Поставка спирт пищевой люкс 100 дал</t>
  </si>
  <si>
    <t xml:space="preserve">   Договор 5193495 от 29.09.21 Поставка спирт пищевой люкс 150 дал</t>
  </si>
  <si>
    <t xml:space="preserve">   Договор 5140395 от 11.08.21 Поставка технического спирта</t>
  </si>
  <si>
    <t xml:space="preserve">   Договор 5138677 от 10.08.21 Поставка спирт пищевой люкс 470 дал</t>
  </si>
  <si>
    <t xml:space="preserve">   Договор 5140399 от 11.08.21 Поставка спирт пищевой люкс 3030 дал</t>
  </si>
  <si>
    <t>MChJ SANDI CARE</t>
  </si>
  <si>
    <t xml:space="preserve">   Договор 5134403 от 05.08.21 Поставка спирт пищевой люкс</t>
  </si>
  <si>
    <t xml:space="preserve">   Договор 5156589 от 25.08.21 Поставка спирт пищевой люкс</t>
  </si>
  <si>
    <t xml:space="preserve">   Договор 5162531 от 30.08.21 Поставка спирт пищевой люкс 100 дал</t>
  </si>
  <si>
    <t xml:space="preserve">   Договор 5172113 от 10.09.21 Поставка спирт пищевой люкс 200 дал</t>
  </si>
  <si>
    <t xml:space="preserve">   Договор 5174545 от 13.09.21 Поставка спирт пищевой люкс 100 дал</t>
  </si>
  <si>
    <t xml:space="preserve">   Договор 163 от 10.03.21 Поставка технического спирта</t>
  </si>
  <si>
    <t xml:space="preserve">   Договор 5110897 от 14.07.21 Поставка спирт пищевой ТЕНИЧЕСКИЙ</t>
  </si>
  <si>
    <t xml:space="preserve">   Договор 5116594 от 19.07.21 Поставка технического спирта</t>
  </si>
  <si>
    <t xml:space="preserve">   Договор 5174541 от 13.09.21 Поставка технического спирта 200 ДАЛ</t>
  </si>
  <si>
    <t xml:space="preserve">   Договор 5096375 от 30.06.21 Поставка спирт пищевой люкс</t>
  </si>
  <si>
    <t xml:space="preserve">   Договор 5143608 от 13.08.21 Поставка спирт пищевой люкс 50 дал</t>
  </si>
  <si>
    <t xml:space="preserve">   Договор 125 от 08.02.21 Поставка спирт пищевой</t>
  </si>
  <si>
    <t xml:space="preserve">   Договор 5156588 от 25.08.21 Поставка спирт пищевой люкс</t>
  </si>
  <si>
    <t>MChJ ShXK LOMAN STAR</t>
  </si>
  <si>
    <t xml:space="preserve">   Договор 5162517 от 30.08.21 Поставка технического спирта 300 дал</t>
  </si>
  <si>
    <t xml:space="preserve">   Договор 5137606 от 09.08.21 Поставка спирт пищевой люкс</t>
  </si>
  <si>
    <t xml:space="preserve">   Договор 5175597 от 14.09.21 Поставка спирт пищевой люкс 140 дал</t>
  </si>
  <si>
    <t xml:space="preserve">   Договор 5109963 от 13.07.21 Поставка спирт пищевой ЛЮКС</t>
  </si>
  <si>
    <t xml:space="preserve">   Договор 5113140 от 15.07.21 Поставка спирт пищевой ЛЮКС</t>
  </si>
  <si>
    <t xml:space="preserve">   Договор 5118328 от 23.07.21 Поставка спирт пищевой люкс</t>
  </si>
  <si>
    <t xml:space="preserve">   Договор 5121651 от 26.07.21 Поставка спирт пищевой люкс 3600 дал</t>
  </si>
  <si>
    <t xml:space="preserve">   Договор 5161707 от 30.08.21 Поставка спирт пищевой люкс 2350 дал</t>
  </si>
  <si>
    <t xml:space="preserve">   Договор 5162532 от 30.08.21 Поставка спирт пищевой 1140 дал</t>
  </si>
  <si>
    <t xml:space="preserve">   Договор 5175600 от 14.09.21 Поставка спирт пищевой люкс 3550</t>
  </si>
  <si>
    <t xml:space="preserve">   Договор 5195105 от 30.09.21 Поставка спирт пищевой люкс 3550 дал</t>
  </si>
  <si>
    <t xml:space="preserve">   Договор 5170605 от 09.09.21 Поставка спирт пищевой люкс 300 дал</t>
  </si>
  <si>
    <t>MCHJ Tanamos Productions</t>
  </si>
  <si>
    <t xml:space="preserve">   Договор 5152254 от 20.08.21 Поставка спирт пищевой</t>
  </si>
  <si>
    <t xml:space="preserve">   Договор 5100105 от 05.07.21 Поставка спирт пищевой</t>
  </si>
  <si>
    <t xml:space="preserve">   Договор 5116600 от 19.07.21 Поставка спирт пищевой ЛЮКС</t>
  </si>
  <si>
    <t xml:space="preserve">   Договор 5140400 от 11.08.21 Поставка спирт пищевой 1600 дал</t>
  </si>
  <si>
    <t xml:space="preserve">   Договор 5169082 от 08.09.21 Поставка спирт пищевой люкс 1600 дал</t>
  </si>
  <si>
    <t>MChJ TEMUR MED FARM</t>
  </si>
  <si>
    <t xml:space="preserve">   Договор 5131502 от 03.08.21 Поставка спирт пищевой люкс</t>
  </si>
  <si>
    <t>MCHJ TEXNOPARK</t>
  </si>
  <si>
    <t xml:space="preserve">   Договор 5187675 от 23.09.21 Поставка спирт пищевой-20дал</t>
  </si>
  <si>
    <t xml:space="preserve">   Договор 5129404 от 02.08.21 Поставка спирт пищевой люск</t>
  </si>
  <si>
    <t xml:space="preserve">   Договор 5130073 от 02.08.21 Поставка Жидкой барды 100 тн</t>
  </si>
  <si>
    <t xml:space="preserve">   Договор 5145199 от 16.08.21 Поставка Жидкой барды 100 тн</t>
  </si>
  <si>
    <t xml:space="preserve">   Договор 5167570 от 07.09.21 Поставка Жидкой барды100 тн</t>
  </si>
  <si>
    <t>MChJ TOSHKENT TUZ</t>
  </si>
  <si>
    <t xml:space="preserve">   Договор 5103421 от 07.07.21 договор за спирт пищевой</t>
  </si>
  <si>
    <t xml:space="preserve">   Договор 5106675 от 09.07.21 Поставка спирт пищевой</t>
  </si>
  <si>
    <t xml:space="preserve">   Договор 5108251 от 12.07.21 Поставка спирт пищевой Люкс</t>
  </si>
  <si>
    <t xml:space="preserve">   Договор 5170607 от 09.09.21 Поставка спирт пищевой люкс 100 дал</t>
  </si>
  <si>
    <t xml:space="preserve">   Договор 181 от 26.03.21 Поставка спирт пищевой</t>
  </si>
  <si>
    <t xml:space="preserve">   Договор 5116599 от 19.07.21 Поставка спирт пищевой ЛЮКС</t>
  </si>
  <si>
    <t xml:space="preserve">   Договор 5133777 от 05.08.21 Поставка спирт пищевой люкс</t>
  </si>
  <si>
    <t xml:space="preserve">   Договор 5167432 от 07.09.21 Поставка спирт пищевой люкс 300 дал</t>
  </si>
  <si>
    <t xml:space="preserve">   Договор 5129412 от 02.08.21 Поставка спирт пищевой люкс</t>
  </si>
  <si>
    <t xml:space="preserve">   Договор 5158323 от 26.08.21 Поставка спирт пищевой люкс</t>
  </si>
  <si>
    <t xml:space="preserve">   Договор 5178837 от 16.09.21 Поставка спирт пищевой люкс 200 дал</t>
  </si>
  <si>
    <t xml:space="preserve">   Договор 5185385 от 22.09.21 Поставка спирт пищевой люкс 200 дал</t>
  </si>
  <si>
    <t xml:space="preserve">   Договор 5148549 от 18.08.21 Поставка спирт пищевой люкс</t>
  </si>
  <si>
    <t xml:space="preserve">   Договор 5160696 от 27.08.21 Поставка технического спирта</t>
  </si>
  <si>
    <t xml:space="preserve">   Договор 5109269 от 13.07.21 Поставка технического спирта</t>
  </si>
  <si>
    <t xml:space="preserve">   Договор 5123272 от 27.07.21 Поставка технического спирта</t>
  </si>
  <si>
    <t xml:space="preserve">   Договор 5142664 от 12.08.21 Поставка технического спирта</t>
  </si>
  <si>
    <t xml:space="preserve">   Договор 5157328 от 28.08.21 Поставка технического спирта</t>
  </si>
  <si>
    <t xml:space="preserve">   Договор 5177963 от 15.09.21 Поставка технического спирта 50 дал</t>
  </si>
  <si>
    <t>MCHJ Yunon Pharm</t>
  </si>
  <si>
    <t xml:space="preserve">   Договор 5111566 от 14.07.21 договор за спирт пищевой</t>
  </si>
  <si>
    <t xml:space="preserve">   Договор 5126419 от 29.07.21 Поставка спирт пищевой ЛЮКС</t>
  </si>
  <si>
    <t xml:space="preserve">   Договор 5120073 от 24.07.21 Поставка технического спирта</t>
  </si>
  <si>
    <t>O`zbekiston Respublikasi Moliya Vazirligi AHM DUK</t>
  </si>
  <si>
    <t xml:space="preserve">   Договор 5112484 от 15.07.21 Поставка технического спирта</t>
  </si>
  <si>
    <t xml:space="preserve">   Договор 5107564 от 12.07.21 Поставка спирт пищевой ЛЮЛС</t>
  </si>
  <si>
    <t xml:space="preserve">   Договор 5122290 от 26.07.21 Поставка спирт пищевой люкс 100 дал</t>
  </si>
  <si>
    <t xml:space="preserve">   Договор 5134406 от 05.08.21 Поставка спирт пищевой люкс</t>
  </si>
  <si>
    <t xml:space="preserve">   Договор 5084122 от 21.06.21 Поставка Жидкой барды</t>
  </si>
  <si>
    <t xml:space="preserve">   Договор 5117261 от 19.07.21 Поставка Жидкой барды</t>
  </si>
  <si>
    <t xml:space="preserve">   Договор 5135399 от 06.08.21 Поставка Жидкой барды 400 тн</t>
  </si>
  <si>
    <t xml:space="preserve">   Договор 5145200 от 16.08.21 Поставка Жидкой барды 400 тн</t>
  </si>
  <si>
    <t xml:space="preserve">   Договор 5158450 от 26.08.21 Поставка Жидкой барды 600 тн</t>
  </si>
  <si>
    <t xml:space="preserve">   Договор 5171242 от 09.09.21 Поставка Жидкой барды 600 тн</t>
  </si>
  <si>
    <t xml:space="preserve">   Договор 5187050 от 23.09.21 Поставка Жидкой барды 400 тн</t>
  </si>
  <si>
    <t xml:space="preserve">   Договор 5097389 от 01.07.21 Поставка технического спирта</t>
  </si>
  <si>
    <t xml:space="preserve">   Договор 5129405 от 02.08.21 Поставка спирт пищевой люкс</t>
  </si>
  <si>
    <t xml:space="preserve">   Договор 5170591 от 09.09.21 Поставка технического спирта 40 дал</t>
  </si>
  <si>
    <t xml:space="preserve">   Договор 5123979 от 27.07.21 Поставка технического спирта 100 дал</t>
  </si>
  <si>
    <t xml:space="preserve">   Договор 5126417 от 29.07.21 Поставка спир</t>
  </si>
  <si>
    <t xml:space="preserve">   Договор 5135850 от 06.08.21 Поставка Поставка технического спирта</t>
  </si>
  <si>
    <t xml:space="preserve">   Договор 5176300 от 14.09.21 Поставка технического спирта 250 дал</t>
  </si>
  <si>
    <t xml:space="preserve">   Договор 5097391 от 01.07.21  спирт пищевой Люкс</t>
  </si>
  <si>
    <t xml:space="preserve">   Договор 5099351 от 02.07.21  спирт пищевой Люкс</t>
  </si>
  <si>
    <t xml:space="preserve">   Договор 5100655 от 05.07.21 Поставка спирт пищевой</t>
  </si>
  <si>
    <t xml:space="preserve">   Договор 5129970 от 02.08.21 Поставка спирт пищевой люкс</t>
  </si>
  <si>
    <t xml:space="preserve">   Договор 5130875 от 03.08.21 Поставка спирт пищевой ЛЮКС</t>
  </si>
  <si>
    <t xml:space="preserve">   Договор 5133776 от 05.08.21 Поставка спирт пищевой люкс</t>
  </si>
  <si>
    <t xml:space="preserve">   Договор 5153277 от 23.08.21 Поставка спирт пищевой люкс</t>
  </si>
  <si>
    <t xml:space="preserve">   Договор 5155014 от 24.08.21 Поставка спирт пищевой люкс 2660 дал</t>
  </si>
  <si>
    <t xml:space="preserve">   Договор 5160001 от 27.08.21 Поставка спирт пищевой ЛЮКС</t>
  </si>
  <si>
    <t xml:space="preserve">   Договор 5160706 от 27.08.21 Поставка спирт пищевой люкс</t>
  </si>
  <si>
    <t xml:space="preserve">   Договор 5167433 от 07.09.21 Поставка спирт пищевой люкс 3280 дал</t>
  </si>
  <si>
    <t xml:space="preserve">   Договор 5169080 от 08.09.21 Поставка спирт пищевой люкс 3220 дал</t>
  </si>
  <si>
    <t xml:space="preserve">   Договор 5191921 от 28.09.21 Поставка спирт пищевой люкс 3250 дал</t>
  </si>
  <si>
    <t xml:space="preserve">   Договор 5192606 от 28.09.21 Поставка спирт пищевой люкс 550 дал</t>
  </si>
  <si>
    <t xml:space="preserve">   Договор 5192610 от 28.09.21 Поставка спирт пищевой люкс 2700 дал</t>
  </si>
  <si>
    <t xml:space="preserve">   Договор 5150091 от 19.08.21Поставка спирт пищевой альфа</t>
  </si>
  <si>
    <t>Q.K. MCHJ LOTOS GOLD</t>
  </si>
  <si>
    <t xml:space="preserve">   Договор 5181032 от 17.09.21 Поставка технического спирта 100 дал</t>
  </si>
  <si>
    <t xml:space="preserve">   Договор 5112482 от 15.07.21 Поставка технического спирта</t>
  </si>
  <si>
    <t xml:space="preserve">   Договор 5113998 от 16.07.21  Поставка технического спирта</t>
  </si>
  <si>
    <t xml:space="preserve">   Договор 5145761 от 16.08.21 Поставка технического спирта</t>
  </si>
  <si>
    <t xml:space="preserve">   Договор 5178814 от 16.09.21 Поставка технического спирта 80 дал</t>
  </si>
  <si>
    <t>QK BONU GALDIN</t>
  </si>
  <si>
    <t xml:space="preserve">   Договор 5146695 от 17.08.21 Поставка спирт пищевой 3200 дал</t>
  </si>
  <si>
    <t xml:space="preserve">   Договор 5135286 от 06.08.21 Поставка спирт пищевой ЛЮКС</t>
  </si>
  <si>
    <t xml:space="preserve">   Договор 5161705 от 30.08.21 Поставка спирт пищевой люкс 1150 дал</t>
  </si>
  <si>
    <t xml:space="preserve">   Договор 5186914 от 23.09.21 Поставка спирт пищевой люкс 1160 дал</t>
  </si>
  <si>
    <t xml:space="preserve">   Договор 5118989 от 23.07.21 Поставка спирт пищевой люкс</t>
  </si>
  <si>
    <t xml:space="preserve">   Договор 5156596 от 25.08.21 Поставка спирт пищевой люкс</t>
  </si>
  <si>
    <t xml:space="preserve">   Договор 267 от 20.04.21 Поставка технического спирта</t>
  </si>
  <si>
    <t xml:space="preserve">   Договор 58 от 13.01.21 Поставка Сивушное масло</t>
  </si>
  <si>
    <t xml:space="preserve">   Договор 61 от 14.01.21 Поставка спирт пищевой</t>
  </si>
  <si>
    <t xml:space="preserve">   Договор 5102248 от 06.07.21 Поставка спирт пищевой</t>
  </si>
  <si>
    <t xml:space="preserve">   Договор 5118994 от 23.07.21 Поставка спирт пищевой люкс</t>
  </si>
  <si>
    <t xml:space="preserve">   Договор 5124899 от 28.07.21 Поставка спирт пищевой люкс 200 дал</t>
  </si>
  <si>
    <t xml:space="preserve">   Договор 5140401 от 11.08.21 Поставка спирт пищевой люкс</t>
  </si>
  <si>
    <t xml:space="preserve">   Договор 5153270 от 23.08.21 Поставка спирт пищевой люкс</t>
  </si>
  <si>
    <t xml:space="preserve">   Договор 5163722 от 31.08.21 Поставка спирт пищевой люкс 100 дал</t>
  </si>
  <si>
    <t xml:space="preserve">   Договор 5184317 от 21.09.21 Поставка спирт пищевой люкс 100 дал</t>
  </si>
  <si>
    <t xml:space="preserve">   Договор 5190223 от 27.09.21 Поставка спирт пищевой люкс 100 дал</t>
  </si>
  <si>
    <t xml:space="preserve">   Договор 5116688 от 19.07.21 Поставка Жидкой барды</t>
  </si>
  <si>
    <t xml:space="preserve">   Договор 5117262 от 19.07.21 Поставка Жидкой барды</t>
  </si>
  <si>
    <t xml:space="preserve">   Договор 5118424 от 23.07.21 Поставка Жидкой барды</t>
  </si>
  <si>
    <t xml:space="preserve">   Договор 5120225 от 24.07.21 Поставка Жидкой барды</t>
  </si>
  <si>
    <t xml:space="preserve">   Договор 5121788 от 26.07.21 Поставка Жидкой барды</t>
  </si>
  <si>
    <t xml:space="preserve">   Договор 5123398 от 27.07.21 Поставка Жидкой барды</t>
  </si>
  <si>
    <t xml:space="preserve">   Договор 5125013 от 28.07.21 Поставка Жидкой барды</t>
  </si>
  <si>
    <t xml:space="preserve">   Договор 5126520 от 29.07.21 Поставка Жидкой барды</t>
  </si>
  <si>
    <t xml:space="preserve">   Договор 5127116 от 29.07.21 Поставка Жидкой барды 1000 тн</t>
  </si>
  <si>
    <t xml:space="preserve">   Договор 5130074 от 02.08.21 Поставка Жидкой барды 200 тн</t>
  </si>
  <si>
    <t xml:space="preserve">   Договор 5130995 от 03.08.21 Поставка Жидкой барды 600 тн</t>
  </si>
  <si>
    <t xml:space="preserve">   Договор 5132501 от 04.08.21 Поставка Жидкой барды 300 тн</t>
  </si>
  <si>
    <t xml:space="preserve">   Договор 5133899 от 05.08.21 Поставка Жидкой барды 400 тн</t>
  </si>
  <si>
    <t xml:space="preserve">   Договор 5135400 от 06.08.21 Поставка Жидкой барды 200 тн</t>
  </si>
  <si>
    <t xml:space="preserve">   Договор 5136971 от 09.08.21 Поставка Жидкой барды 400 тн</t>
  </si>
  <si>
    <t xml:space="preserve">   Договор 5139410 от 10.08.21 Поставка Жидкой барды 600 тн</t>
  </si>
  <si>
    <t xml:space="preserve">   Договор 5140524 от 11.08.21 Поставка Жидкой барды</t>
  </si>
  <si>
    <t xml:space="preserve">   Договор 5142130 от 12.08.21 Поставка Жидкой барды 500 тн</t>
  </si>
  <si>
    <t xml:space="preserve">   Договор 5143754 от 13.08.21 Поставка Жидкой барды 100 тн</t>
  </si>
  <si>
    <t xml:space="preserve">   Договор 5145201 от 16.08.21 Поставка Жидкой барды 100 тн</t>
  </si>
  <si>
    <t xml:space="preserve">   Договор 5146824 от 17.08.21 Поставка Жидкой барды 300 тн</t>
  </si>
  <si>
    <t xml:space="preserve">   Договор 5148690 от 18.08.21 Поставка Жидкой барды 600 тн</t>
  </si>
  <si>
    <t xml:space="preserve">   Договор 5150232 от 19.08.21 Поставка Жидкой барды 300 тн</t>
  </si>
  <si>
    <t xml:space="preserve">   Договор 5151733 от 20.08.21 Поставка Жидкой барды 600 тн</t>
  </si>
  <si>
    <t xml:space="preserve">   Договор 5153442 от 23.08.21 Поставка Жидкой барды 500 тн</t>
  </si>
  <si>
    <t xml:space="preserve">   Договор 5155138 от 24.08.21 Поставка Жидкой барды 600 тн</t>
  </si>
  <si>
    <t xml:space="preserve">   Договор 5156714 от 25.08.21 Поставка Жидкой барды 400 тн</t>
  </si>
  <si>
    <t xml:space="preserve">   Договор 5158451 от 26.08.21 Поставка Жидкой барды 100 тн</t>
  </si>
  <si>
    <t xml:space="preserve">   Договор 5159091 от 26.08.21 Поставка Жидкой барды 600 тн</t>
  </si>
  <si>
    <t xml:space="preserve">   Договор 5160147 от 27.08.21 Поставка Жидкой барды 400 тн</t>
  </si>
  <si>
    <t xml:space="preserve">   Договор 5161846 от 30.08.21 Поставка Жидкой барды 400 тн</t>
  </si>
  <si>
    <t xml:space="preserve">   Договор 5162612 от 30.08.21 Поставка Жидкой барды 600 тн</t>
  </si>
  <si>
    <t xml:space="preserve">   Договор 5163841 от 31.08.21 Поставка Жидкой барды 400 тн</t>
  </si>
  <si>
    <t xml:space="preserve">   Договор 5164525 от 31.08.21 Поставка Жидкой барды 400 тн</t>
  </si>
  <si>
    <t xml:space="preserve">   Договор 5166426 от 06.09.21 Поставка Жидкой барды 100 тн</t>
  </si>
  <si>
    <t xml:space="preserve">   Договор 5167572 от 07.09.21 Поставка Жидкой барды 100 тн</t>
  </si>
  <si>
    <t xml:space="preserve">   Договор 5168179 от 07.09.21 Поставка Жидкой барды 200 тн</t>
  </si>
  <si>
    <t xml:space="preserve">   Договор 5169204 от 08.09.21 Поставка Жидкой барды 200 тн</t>
  </si>
  <si>
    <t xml:space="preserve">   Договор 5169793 от 08.09.21 Поставка Жидкой барды 200 тн</t>
  </si>
  <si>
    <t xml:space="preserve">   Договор 5170748 от 09.09.21 Поставка Жидкой барды 200 тн</t>
  </si>
  <si>
    <t xml:space="preserve">   Договор 5172255 от 10.09.21 Поставка Жидкой барды 300 тн</t>
  </si>
  <si>
    <t xml:space="preserve">   Договор 5172875 от 10.09.21 Поставка Жидкой барды 200 тн</t>
  </si>
  <si>
    <t xml:space="preserve">   Договор 5173983 от 13.09.21 Поставка Жидкой барды 300 тн</t>
  </si>
  <si>
    <t xml:space="preserve">   Договор 5174643 от 13.09.21 Поставка Жидкой барды 400 тн</t>
  </si>
  <si>
    <t xml:space="preserve">   Договор 5176420 от 14.09.21 Поставка Жидкой барды 200 тн</t>
  </si>
  <si>
    <t xml:space="preserve">   Договор 5177498 от 15.09.21 Поставка Жидкой барды 200 тн</t>
  </si>
  <si>
    <t xml:space="preserve">   Договор 5178039 от 15.09.21 Поставка Жидкой барды 400 тн</t>
  </si>
  <si>
    <t xml:space="preserve">   Договор 5179006 от 16.09.21 Поставка Жидкой барды 100 тн</t>
  </si>
  <si>
    <t xml:space="preserve">   Договор 5179594 от 16.09.21 Поставка Жидкой барды 200 тн</t>
  </si>
  <si>
    <t xml:space="preserve">   Договор 5181105 от 17.09.21 Поставка Жидкой барды 400 тн</t>
  </si>
  <si>
    <t xml:space="preserve">   Договор 5182060 от 20.09.21 Поставка Жидкой барды 400 тн</t>
  </si>
  <si>
    <t xml:space="preserve">   Договор 5182713 от 20.09.21 Поставка Жидкой барды 300 тн</t>
  </si>
  <si>
    <t xml:space="preserve">   Договор 5183804 от 21.09.21 Поставка Жидкой барды 100 тн</t>
  </si>
  <si>
    <t xml:space="preserve">   Договор 5184401 от 21.09.21 Поставка Жидкой барды 200 тн</t>
  </si>
  <si>
    <t xml:space="preserve">   Договор 5187790 от 23.09.21 Поставка Жидкой барды 400 тн</t>
  </si>
  <si>
    <t xml:space="preserve">   Договор 5189351 от 24.09.21 Поставка Жидкой барды 1100 тн</t>
  </si>
  <si>
    <t xml:space="preserve">   Договор 5191034 от 27.09.21 Поставка Жидкой барды 700 тн</t>
  </si>
  <si>
    <t xml:space="preserve">   Договор 5193630 от 29.09.21 Поставка Жидкой барды 600 тн</t>
  </si>
  <si>
    <t xml:space="preserve">   Договор 5195231 от 30.09.21 Поставка Жидкой барды 900 тн</t>
  </si>
  <si>
    <t xml:space="preserve">   Договор 5195875 от 30.09.21 Поставка Жидкой барды 800 тн</t>
  </si>
  <si>
    <t>XK BIOMED PHARMSANOAT</t>
  </si>
  <si>
    <t xml:space="preserve">   Договор 5134404 от 05.08.21 Поставка спирт пищевой люкс</t>
  </si>
  <si>
    <t xml:space="preserve">   Договор 5185383 от 22.09.21 Поставка спирт пищевой люкс 200дал</t>
  </si>
  <si>
    <t xml:space="preserve">   Договор 5108249 от 12.07.21 Поставка спирт пищевой ЛЮКС</t>
  </si>
  <si>
    <t xml:space="preserve">   Договор 5151613 от 20.08.21 Поставка спирт пищевой люкс</t>
  </si>
  <si>
    <t>XK DECUSERO</t>
  </si>
  <si>
    <t xml:space="preserve">   Договор 5143611 от 13.08.21 Поставка спирт пищевой</t>
  </si>
  <si>
    <t xml:space="preserve">   Договор 5150083 от 19.08.21 Поставка спирт пищевой люкс</t>
  </si>
  <si>
    <t xml:space="preserve">   Договор 5163725 от 31.08.21 Поставка спирт пищевой люкс 20 дал</t>
  </si>
  <si>
    <t xml:space="preserve">   Договор 5169079 от 08.09.21 Поставка спирт пищевой Люкс 20 дал</t>
  </si>
  <si>
    <t xml:space="preserve">   Договор 5181927 от 20.09.21 Поставка спирт пищевой 10 тн</t>
  </si>
  <si>
    <t xml:space="preserve">   Договор 5191922 от 28.09.21 Поставка спирт пищевой люкс 20 дал</t>
  </si>
  <si>
    <t xml:space="preserve">   Договор 234 от 07.04.21 Поставка спирт пищевой</t>
  </si>
  <si>
    <t xml:space="preserve">   Договор 5156590 от 25.08.21 Поставка спирт пищевой люкс 50 дал</t>
  </si>
  <si>
    <t xml:space="preserve">   Договор 5158322 от 26.08.21 Поставка спирт пищевой люкс 50 lfk</t>
  </si>
  <si>
    <t xml:space="preserve">   Договор 62 от 14.01.21 Поставка спирт пищевой</t>
  </si>
  <si>
    <t xml:space="preserve">   Договор 5122288 от 26.07.21 Поставка спирт пищевой люкс 300 дал</t>
  </si>
  <si>
    <t xml:space="preserve">   Договор 5190924 от 27.09.21 Поставка спирт пищевой люкс 300 дал</t>
  </si>
  <si>
    <t>XK MUROD</t>
  </si>
  <si>
    <t xml:space="preserve">   Договор 635 от 02.08.21 Поставка эфир вторичного 200 дал</t>
  </si>
  <si>
    <t>XK PROTECTION COSMETICS</t>
  </si>
  <si>
    <t xml:space="preserve">   Договор 5094434 от 29.06.21 спирт пищевой Люкс</t>
  </si>
  <si>
    <t>XK SARA FARM 25</t>
  </si>
  <si>
    <t xml:space="preserve">   Договор 5122285 от 26.07.21 Поставка спирт пищевой люкс 60 дал</t>
  </si>
  <si>
    <t>XK SKY PRINT</t>
  </si>
  <si>
    <t xml:space="preserve">   Договор 5118986 от 23.07.21 Поставка технического спирта</t>
  </si>
  <si>
    <t>XK TRAST MED-FARM</t>
  </si>
  <si>
    <t xml:space="preserve">   Договор 5160703 от 27.08.21 Поставка спирт пищевой-1000 дал</t>
  </si>
  <si>
    <t xml:space="preserve">   Договор 5181928 от 20.09.21 Поставка спирт пищевой люкс</t>
  </si>
  <si>
    <t>XK TURK SHANAY BIZNES</t>
  </si>
  <si>
    <t xml:space="preserve">   Договор 5120078 от 24.07.21 Поставка спирт пищевой люкс 100 дал</t>
  </si>
  <si>
    <t xml:space="preserve">   Договор 5124898 от 28.07.21 Поставка спирт пищевой люкс 100 дал</t>
  </si>
  <si>
    <t xml:space="preserve">   Договор 5190221 от 27.09.21 Поставка спирт пищевой люкс 30 дал</t>
  </si>
  <si>
    <t xml:space="preserve">   Договор 5099353 от 02.07.21 спирт пищевой Люкс</t>
  </si>
  <si>
    <t xml:space="preserve">   Договор 5114007 от 16.07.21 Поставка спирт пищевой ЛЮКС</t>
  </si>
  <si>
    <t xml:space="preserve">   Договор 5130877 от 03.08.21 Поставка спирт пищевой ЛЮКС</t>
  </si>
  <si>
    <t xml:space="preserve">   Договор 5145063 от 16.08.21 Поставка спирт пищевой альфа 250 дал</t>
  </si>
  <si>
    <t xml:space="preserve">   Договор 5185386 от 22.09.21 Поставка спирт пищевой люкс 250 дал</t>
  </si>
  <si>
    <t xml:space="preserve">   Договор 5186026 от 22.09.21 Поставка спирт пищевой люкс  250 дал</t>
  </si>
  <si>
    <t xml:space="preserve">   Договор 5186027 от 22.09.21 Поставка спирт пищевой 250 тн</t>
  </si>
  <si>
    <t xml:space="preserve">   Договор 5192607 от 28.09.21 Поставка спирт пищевой люкс 250 дал</t>
  </si>
  <si>
    <t xml:space="preserve">   Договор 5192608 от 28.09.21 Поставка спирт пищевой люкс 250 дал</t>
  </si>
  <si>
    <t xml:space="preserve">   Договор 5108248 от 12.07.21 Поставка спирт пищевой ЛЮКС</t>
  </si>
  <si>
    <t xml:space="preserve">   Договор 5140403 от 11.08.21 Поставка спирт пищевой люкс</t>
  </si>
  <si>
    <t xml:space="preserve">   Договор 5141066 от 11.08.21 Поставка спирт пищевой люкс</t>
  </si>
  <si>
    <t xml:space="preserve">   Договор 5142002 от 12.08.21 Поставка спирт пищевой люкс 3100 дал</t>
  </si>
  <si>
    <t xml:space="preserve">   Договор 627 от 24.12.20 Поставка Пар товарный</t>
  </si>
  <si>
    <t xml:space="preserve">   Договор 5101672 от 06.07.21 спирт пищевой Люкс</t>
  </si>
  <si>
    <t xml:space="preserve">   Договор 5105127 от 08.07.21 спирт пищевой Люкс</t>
  </si>
  <si>
    <t xml:space="preserve">   Договор 5106673 от 09.07.21 спирт пищевой Люкс</t>
  </si>
  <si>
    <t xml:space="preserve">   Договор 5109961 от 13.07.21 Поставка спирт пищевой ЛЮКС</t>
  </si>
  <si>
    <t xml:space="preserve">   Договор 5109962 от 13.07.21 Поставка спирт пищевой ЛЮКС</t>
  </si>
  <si>
    <t xml:space="preserve">   Договор 5114596 от 16.07.21 Поставка спирт пищевой ЛЮКС</t>
  </si>
  <si>
    <t xml:space="preserve">   Договор 5122287 от 26.07.21 Поставка спирт пищевой люкс 4300 дал</t>
  </si>
  <si>
    <t xml:space="preserve">   Договор 5143624 от 13.08.21 Поставка спирт пищевой альфа 1520 дал</t>
  </si>
  <si>
    <t xml:space="preserve">   Договор 5146694 от 17.08.21 Поставка спирт пищевой люкс</t>
  </si>
  <si>
    <t xml:space="preserve">   Договор 5148546 от 18.08.21 Поставка спирт пищевой люкс</t>
  </si>
  <si>
    <t xml:space="preserve">   Договор 5150084 от 19.08.21 Поставка спирт пищевой люкс</t>
  </si>
  <si>
    <t xml:space="preserve">   Договор 5155015 от 24.08.21 Поставка спирт пищевой люкс 1540 дал</t>
  </si>
  <si>
    <t xml:space="preserve">   Договор 5158996 от 26.08.21 Поставка спирт пищевой ЛЮКС</t>
  </si>
  <si>
    <t>ФХ Обид-ота</t>
  </si>
  <si>
    <t xml:space="preserve">   Договор 5167569 от 07.09.21 Поставка Жидкой барды 100 тн</t>
  </si>
  <si>
    <t xml:space="preserve">   Договор 5089419 от 24.06.21 Поставка Жидкой барды</t>
  </si>
  <si>
    <t xml:space="preserve">   Договор 5098097 от 01.07.21 Поставка Жидкой барды</t>
  </si>
  <si>
    <t xml:space="preserve">   Договор 5116685 от 19.07.21 Поставка Жидкой барды</t>
  </si>
  <si>
    <t xml:space="preserve">   Договор 5116686 от 19.07.21 Поставка Жидкой барды</t>
  </si>
  <si>
    <t xml:space="preserve">   Договор 5123396 от 27.07.21 Поставка Жидкой барды 200 тн</t>
  </si>
  <si>
    <t xml:space="preserve">   Договор 5130994 от 03.08.21 Поставка Жидкой барды 200 тн</t>
  </si>
  <si>
    <t xml:space="preserve">   Договор 5136970 от 09.08.21 Поставка Жидкой барды 200 тн</t>
  </si>
  <si>
    <t xml:space="preserve">   Договор 5143753 от 13.08.21 Поставка Жидкой барды 200 тн</t>
  </si>
  <si>
    <t xml:space="preserve">   Договор 5156712 от 25.08.21 Поставка Жидкой барды 200 тн</t>
  </si>
  <si>
    <t xml:space="preserve">   Договор 5156713 от 25.08.21 Поставка Жидкой барды 200 тн</t>
  </si>
  <si>
    <t xml:space="preserve">   Договор 5165757 от 06.09.21 Поставка Жидкой барды 100 тн</t>
  </si>
  <si>
    <t xml:space="preserve">   Договор 5166424 от 06.09.21 Поставка Жидкой барды 100 тн</t>
  </si>
  <si>
    <t xml:space="preserve">   Договор 5166425 от 06.09.21 Поставка Жидкой барды 200 тн</t>
  </si>
  <si>
    <t xml:space="preserve">   Договор 5181103 от 17.09.21 Поставка Жидкой барды 200 тн</t>
  </si>
  <si>
    <t xml:space="preserve">   Договор 5181104 от 17.09.21 Поставка Жидкой барды 200 тн</t>
  </si>
  <si>
    <t>2021 йил тўққиз ойлик  давомида</t>
  </si>
  <si>
    <t>AL-MUAXXIR-SERVIS xususiy korxonasi</t>
  </si>
  <si>
    <t xml:space="preserve">   Договор 35 от 15.06.21 Перезарядка и покраска огнетушителей 195 шт</t>
  </si>
  <si>
    <t>APEX INSURANCE mas‘uliyati cheklangan jamiyati</t>
  </si>
  <si>
    <t xml:space="preserve">   Договор 0276/1412/1/2105418 от 16,08,21 декларация договора страхования</t>
  </si>
  <si>
    <t xml:space="preserve">   Договор 0276/8914/1/2105417 от 16,08,21 договор страхования имущество</t>
  </si>
  <si>
    <t>RB ASIA mas‘uliyati cheklangan jamiyati</t>
  </si>
  <si>
    <t xml:space="preserve">   Договор RBI-01 от 05.04.21 Финаудит</t>
  </si>
  <si>
    <t xml:space="preserve">   Договор Т-2690 от 03.08.21г. Услуги по затариванию</t>
  </si>
  <si>
    <t>AJ O'ZTEMIRYOLKONTEYNER</t>
  </si>
  <si>
    <t xml:space="preserve">   Договор 20 от 22.06.21 поверка весов</t>
  </si>
  <si>
    <t>DAVLAT XIZMATLARI AGENTLIGI davlat muassasasi</t>
  </si>
  <si>
    <t xml:space="preserve">   Заявка через ЕПИГУ 32766616 от 16.07.21</t>
  </si>
  <si>
    <t xml:space="preserve">   Заявка через ЕПИГУ 342447592 от 26.07.21 Приемка эксп.барда</t>
  </si>
  <si>
    <t xml:space="preserve">   Заявка через ЕПИГУ 34592611 от 03.08.21 Тех.усл.3-линии эл.энергии</t>
  </si>
  <si>
    <t xml:space="preserve">   Договор 2021-031553-478-юрс от 08.09.21 Поверка СИ</t>
  </si>
  <si>
    <t xml:space="preserve">   Договор 182-139юрс от 25.03.20 Качественный анализ пшеницы</t>
  </si>
  <si>
    <t>DUK ISLOM KARIMOV NOMIDAGI TOSHKENT XALQARO AEROPORTI</t>
  </si>
  <si>
    <t xml:space="preserve">   Договор 3707 от 05,08,21 обработка</t>
  </si>
  <si>
    <t xml:space="preserve">   Договор ЭКС-819/1 от 07.06.21 Экспертиза техзадания</t>
  </si>
  <si>
    <t>DUK Toshvildavekoekspertiza markazi</t>
  </si>
  <si>
    <t xml:space="preserve">   Договор 419юрс</t>
  </si>
  <si>
    <t>Hududgaz Toshkent</t>
  </si>
  <si>
    <t xml:space="preserve">   Договор 31 от 12.07.21 Ревизия ГРП</t>
  </si>
  <si>
    <t>Maxsus bojxona kompleksi "TOSHKENT AERO"</t>
  </si>
  <si>
    <t xml:space="preserve">   Договор 606 от 13.08.21 Таможенные платежи</t>
  </si>
  <si>
    <t>MChJ "MOHINUR-IJTIMOIY SAVDO"</t>
  </si>
  <si>
    <t xml:space="preserve">   Договор 7 433 юрс от 04,08,2021 услуги перевозка грузов</t>
  </si>
  <si>
    <t xml:space="preserve">   Договор 135-21 СО от 22.09.21 Компрессор</t>
  </si>
  <si>
    <t xml:space="preserve">   Договор 30 от 17.09.21 Автоуслуги</t>
  </si>
  <si>
    <t>MCHJ Bahor Travel</t>
  </si>
  <si>
    <t xml:space="preserve">   Договор 9 от 13.08.21 Деклорирование товара</t>
  </si>
  <si>
    <t>MChJ BARAKA ISHONCH FAYZ SERVIS</t>
  </si>
  <si>
    <t xml:space="preserve">   Договор 32 от 14.07.21 Кап. ремонт эл. двигателя ВАСО</t>
  </si>
  <si>
    <t>MChJ BIOTEXMED</t>
  </si>
  <si>
    <t xml:space="preserve">   Договор 2718376 от 02.07.21 Разработка проекта ЗВОС силосов</t>
  </si>
  <si>
    <t xml:space="preserve">   Договор 2718377 от 02.07.21 Разработка проекта ЗВОС склад пищевой</t>
  </si>
  <si>
    <t xml:space="preserve">   Договор 2718378 от 02.07.21 Разработка проекта ЗВОС автогаража</t>
  </si>
  <si>
    <t xml:space="preserve">   Договор 2718379 от 02.07.21 Разработка проекта ЗВОС столовой</t>
  </si>
  <si>
    <t>MChJ BLKTB MEVASABZAVOT</t>
  </si>
  <si>
    <t xml:space="preserve">   Договор 2734681 от 07.07.21 Калибр.контрольн.спиртоизмеряющ.снарядов</t>
  </si>
  <si>
    <t>MChJ ENOLOGIYA LABORATORIYASI</t>
  </si>
  <si>
    <t xml:space="preserve">   Договор 42-294юрс от 06.01.20 Дегустация</t>
  </si>
  <si>
    <t>MChJ Grand Motors</t>
  </si>
  <si>
    <t xml:space="preserve">   Договор 223-458юрс от 19.08.21 Тех.обслуживания,ремонт автотран.средств</t>
  </si>
  <si>
    <t>MCHJ KONTINENT IMKON BAHO</t>
  </si>
  <si>
    <t xml:space="preserve">   Договор 294 466-юрс от 23,08,21</t>
  </si>
  <si>
    <t xml:space="preserve">   Договор 344 от 23.09.21 оценка автотранспортных средств</t>
  </si>
  <si>
    <t xml:space="preserve">   Договор 309-467юрс от 26.08.21 Оценка по рыноч.стоимости Автотранспорта</t>
  </si>
  <si>
    <t>MChJ METROLOGIYA ILMIY MARKAZI</t>
  </si>
  <si>
    <t xml:space="preserve">   Договор 1/U-2020-17юрс от 09.01.20 Модемная связь газового счетчика</t>
  </si>
  <si>
    <t>MCHJ ME'YOR</t>
  </si>
  <si>
    <t xml:space="preserve">   Договор Т406/21-09-493юрс от 15.09.21 Сертификац.испытание</t>
  </si>
  <si>
    <t xml:space="preserve">   Договор 1734202 от 11.08.21 Автоуслуги пшеницы</t>
  </si>
  <si>
    <t xml:space="preserve">   Договор 1736075 от 12.08.21 Автоуслуги пшеницы</t>
  </si>
  <si>
    <t xml:space="preserve">   Договор 1737608 от 13.08.21 Автоуслуги пшеницы</t>
  </si>
  <si>
    <t xml:space="preserve">   Договор 2816701 от 31.07.21 Автоуслуги пшеницы</t>
  </si>
  <si>
    <t xml:space="preserve">   Договор 2830459 от 05.08.21 Автоуслуги пшеницы</t>
  </si>
  <si>
    <t xml:space="preserve">   Договор 2834463 от 06.08.21 Автоуслуги пшеницы</t>
  </si>
  <si>
    <t xml:space="preserve">   Договор 2838903 от 07.08.21 Автоуслуги пшеницы</t>
  </si>
  <si>
    <t xml:space="preserve">   Договор 2838904 от 07.08.21 Автоуслуги пшеницы</t>
  </si>
  <si>
    <t xml:space="preserve">   Договор 2846830 от 09.08.21 Автоуслуги пшеницы</t>
  </si>
  <si>
    <t xml:space="preserve">   Договор 2853622 от 11.08.21 Автоуслуги пшеницы</t>
  </si>
  <si>
    <t xml:space="preserve">   Договор 2857670 от 12.08.21 Автоуслуги пшеницы</t>
  </si>
  <si>
    <t xml:space="preserve">   Договор 5М-457юрс от 18.08.21 Автоуслуги пшеницы</t>
  </si>
  <si>
    <t>O`ZBEKISTON KO'ZI OJIZLAR JAMIYATINING YANGIYO'L SHAHAR BO'LIMI</t>
  </si>
  <si>
    <t xml:space="preserve">   протокол №14 от 09.04.21 и письмо №14 от 15.03.21г.благотворительная помощь</t>
  </si>
  <si>
    <t>O'zbekiston nogironlari jamiyatining Yangiyo'l shahar bo'limi</t>
  </si>
  <si>
    <t xml:space="preserve">   Протокол 17 от 28.05.21 и письмо 8 от 11.04.21г. благотворительная помощь</t>
  </si>
  <si>
    <t>Toshkent vil.TABIATNI MUXOFAZA QILISH qo'mitasi</t>
  </si>
  <si>
    <t xml:space="preserve">   Письмо №44</t>
  </si>
  <si>
    <t xml:space="preserve">   Договор 243-460 юрс от 23.08.21 обучение МЧС 20 чел</t>
  </si>
  <si>
    <t>XK DOSTON SHUHROB SAVDO</t>
  </si>
  <si>
    <t xml:space="preserve">   Договор 14275 от 07,09,21 тендер савдоларига иштирок этиш учун</t>
  </si>
  <si>
    <t xml:space="preserve">   Договор 2735519 от 08.07.21 Автоуслуги ЭАФ Андижан</t>
  </si>
  <si>
    <t xml:space="preserve">   Договор №11 от 20.09.21 Автоуслуги ЭАФ</t>
  </si>
  <si>
    <t xml:space="preserve">   Договор 45-CS-01081/45-483юрс от 09.09.21 Консультационные услуги</t>
  </si>
  <si>
    <t>Минздрав РУз</t>
  </si>
  <si>
    <t xml:space="preserve">   Рапорт №12 от 05.05.21 Рассмотр.заявки на лиценз.прекурсоров</t>
  </si>
  <si>
    <t>Редакция газеты "Янгийул"</t>
  </si>
  <si>
    <t xml:space="preserve">   Договор 34-476юрс от 07.09.21 Обьявление об изм.цены пара</t>
  </si>
  <si>
    <t>СО ООО ALFA INVEST</t>
  </si>
  <si>
    <t xml:space="preserve">   Страховой полис №05/08-09-00/0355-2021 от 09.09.21 для залог.обеспечения</t>
  </si>
  <si>
    <t xml:space="preserve">   Страховой полис №05/14-00-00/0318-2021 от 09.09.21 для страхование кредита</t>
  </si>
  <si>
    <t>ТГФ АКБ Капиталбанк</t>
  </si>
  <si>
    <t xml:space="preserve">   Дог.№00129657 от 04,01,20 о комплекс.банковским обслуж.юр.лицом</t>
  </si>
  <si>
    <t>УГТК Руз.Ташобласти</t>
  </si>
  <si>
    <t xml:space="preserve">   Счет № 27016 от 26.03.20 Таможенные услуги</t>
  </si>
  <si>
    <t>Узбекистон почтаси Гульбахор ПАБ</t>
  </si>
  <si>
    <t xml:space="preserve">   Договор 30-462юрс от 23.08.21 почтовые расходы</t>
  </si>
  <si>
    <t xml:space="preserve">   Договор 13-ОСГО-058-21-487юрс от 13.09.21 Страхование автотранспорта</t>
  </si>
  <si>
    <t>Янгиюль УПС</t>
  </si>
  <si>
    <t xml:space="preserve">   Договор 112</t>
  </si>
  <si>
    <t xml:space="preserve">   Договор 2735015 от 08.07.21 Тех. обслуга  АИИСКУЭ  типа  Альфа</t>
  </si>
  <si>
    <t xml:space="preserve">   Договор 33-33 от 06.02.20 заправка катриджа</t>
  </si>
  <si>
    <t>за  2021 год  девять месяцев</t>
  </si>
  <si>
    <t>проект Заявление о воздействие на окружающую среду
Экологический проект ЗВОС</t>
  </si>
  <si>
    <t>Гидроксид натрия (сода каустическая)
Каустическая сода</t>
  </si>
  <si>
    <t>Калибровка
ВКА-2, ВКА-2М, КС-70</t>
  </si>
  <si>
    <t>Papaverine hydrochloride* - Раствор для инъекций 20 мг/мл
Папаверина r/x MR 2% 2мл №10</t>
  </si>
  <si>
    <t>Metamizole sodium - Таблетки 500 мг
Анальгин таб. 500мг №10</t>
  </si>
  <si>
    <t>Metamizole sodium - Раствор для инъекций 500 мг/мл 2 мл
Анальгин амп 50% 2мл №10</t>
  </si>
  <si>
    <t>Sodium thiosulfate - Раствор для инъекций 30%
Натрий Тиосульфат амп. 30% 10мл №10</t>
  </si>
  <si>
    <t>Sodium chloride* - Раствор для внутривенного введения 0,9%
Натрия хлорид р-р.инф.0.9%.100мл№1</t>
  </si>
  <si>
    <t>Furosemide - Раствор 1%
Фуросемид р-р д/ин. 1% 2мл №10</t>
  </si>
  <si>
    <t>Magnesium sulfate - Раствор для инъекций 250 мг/мл
Магния сульфат амп. 25% 5мл №10</t>
  </si>
  <si>
    <t>Azithromycin - Таблетки, покрытые оболочкой 500 мг
Азитромицин (Вези-500) таб. 500мг №3</t>
  </si>
  <si>
    <t>Comb.drug (Amoxicillin, clavulanate potassium) - Таблетки, покрытые пленочной оболочкой по 625 мг
Амоксиклав таб. 625мг №15</t>
  </si>
  <si>
    <t>Техническое обслуживание средств измерений
АльфаЦЕНТР</t>
  </si>
  <si>
    <t>Выполнение перевозки опасных грузов.
Перевозка ЗАФ автоцистернами</t>
  </si>
  <si>
    <t>Карбид кальция
Карбид кальция Фракция 25 - 80мм</t>
  </si>
  <si>
    <t>Аккумулятор
Аккумулятор 12V 100 Ah 800A</t>
  </si>
  <si>
    <t>Аккумулятор
Аккумулятор MUTLU 12 V 60 Ah 650A SAE</t>
  </si>
  <si>
    <t>Электрод
Электрод МР-3 Д-4 мм ВИСТЕК</t>
  </si>
  <si>
    <t>Электрод
Электроды ОЗЛ-6 Плазма Д-4,0 мм МОНОЛИТ</t>
  </si>
  <si>
    <t>Электрод
Электроды ОЗЛ-6 Плазма Д-3,0 мм</t>
  </si>
  <si>
    <t>Сварочный аппарат
Сварочный аппарат EPA TIG-250L 250A</t>
  </si>
  <si>
    <t>Перфоратор
Перфоратор INGCO</t>
  </si>
  <si>
    <t>Дрель
Аккумуляторная дрель-шуруповерт Makita 36 v</t>
  </si>
  <si>
    <t>Угловая шлифовальная машинка
Угловая шлифовальная машина INGCO AG24008 INDUSTRIAL</t>
  </si>
  <si>
    <t>Транспортерные ролики
Чугун</t>
  </si>
  <si>
    <t>Стакан
Стакан одноразовый прозрачный</t>
  </si>
  <si>
    <t>Оценка активов
Отчет об оценке</t>
  </si>
  <si>
    <t>Услуга по перевозка груза
автомашина HOWO</t>
  </si>
  <si>
    <t>натрий гипохлорид (NaClO)
Гипохлорит натрия</t>
  </si>
  <si>
    <t>Источник бесперебойного питания
SNR-UPS-LID-1500</t>
  </si>
  <si>
    <t>Диван
Диван раздвижной</t>
  </si>
  <si>
    <t>Диаграммная бумага
Диаграммная бумага разный</t>
  </si>
  <si>
    <t>Детектор пожарной сигнализации
ГАММА</t>
  </si>
  <si>
    <t>Погрузчик
Lonking LG833N</t>
  </si>
  <si>
    <t>Диск отрезной
SMIRDEX размер 230х6х22,23 мм</t>
  </si>
  <si>
    <t>Направляющий элемент
Сталь</t>
  </si>
  <si>
    <t>Аккумулятор
ГЕЛИВИЙ</t>
  </si>
  <si>
    <t>Пленка полиэтиленовая
Пленка полиэтиленовая</t>
  </si>
  <si>
    <t>Доска обрезная
Доска обрезная 30мм</t>
  </si>
  <si>
    <t>Доска обрезная
Доска обрезная толщина 40мм</t>
  </si>
  <si>
    <t>Источник бесперебойного питания
UPS AVT 6KVA Online with internal battery 20 pcs 9a/h</t>
  </si>
  <si>
    <t>Масло
Meguin</t>
  </si>
  <si>
    <t>Проволока
проволока вязальная 1,5мм</t>
  </si>
  <si>
    <t>Гвоздь
гвозди 80мм</t>
  </si>
  <si>
    <t>Гвоздь
гвозди 100мм</t>
  </si>
  <si>
    <t>Гвоздь
гвозди 150мм</t>
  </si>
  <si>
    <t>Вибраторы
Электровибратор ИВ 02-50</t>
  </si>
  <si>
    <t>Оптические нивелиры
Оптический нивелир Bosch GOL 32 D Professional 0.601.068.500 в комплекте</t>
  </si>
  <si>
    <t>Авто шины
Алтай</t>
  </si>
  <si>
    <t>Авто шины
КАМА</t>
  </si>
  <si>
    <t>Автосамосвал
YC4D130-33</t>
  </si>
  <si>
    <t>за  2021 год девять месяцев</t>
  </si>
  <si>
    <t>360 000 USD</t>
  </si>
  <si>
    <t>356 275 USD</t>
  </si>
  <si>
    <t>Ремонт</t>
  </si>
  <si>
    <t>ЧП "ЛУБНЫМАШ"</t>
  </si>
  <si>
    <t>Оборудование для хранения</t>
  </si>
  <si>
    <t>ООО BARAKA ISHONCH FAYZ SERVIS</t>
  </si>
  <si>
    <t>ЗРУ-684, 61-статья</t>
  </si>
  <si>
    <t>E-milliy (ЭЛ.миллий дукон)</t>
  </si>
  <si>
    <t>Огнезащитная обработка деревянных конструкции чердачных помещений
Огнезащитная обработка деревянных конструкции чердачных помещений</t>
  </si>
  <si>
    <t>Капитальный ремонт электроснабжения
Капитальный ремонт электродвигателей М280 200 кВт 1500 об/мин. со сменой обмотки</t>
  </si>
  <si>
    <t>Капитальный ремонт электро двигателя
Капитальный ремонт электродвигателей 45 кВт 1500 об/мин на напряжение 0,4 кВ со сменой обмотки</t>
  </si>
  <si>
    <t>Капитальный ремонт электро двигателя
Капитальный ремонт электродвигателей М280 200 кВт 1500 об/мин.</t>
  </si>
  <si>
    <t>Услуга по перевозка груза
Автомашина HOWO</t>
  </si>
  <si>
    <t>Шлакоблок
Шлакоблок Размер 16*16*33 см.</t>
  </si>
  <si>
    <t>Услуги</t>
  </si>
  <si>
    <t>XK "RUSTAMBEK NIYAT"</t>
  </si>
  <si>
    <t>№368</t>
  </si>
  <si>
    <t>OOO "GREEN ECO ENGINEERING"</t>
  </si>
  <si>
    <t>№29</t>
  </si>
  <si>
    <t>ООО "TEXNO DROB INVEST"</t>
  </si>
  <si>
    <t>№5М</t>
  </si>
  <si>
    <t>19.07.2021</t>
  </si>
  <si>
    <t>ООО SPRING MEGA HOLD</t>
  </si>
  <si>
    <t>307129655</t>
  </si>
  <si>
    <t>Дизельное топливо массовая доля серы 0,487 OOO Spring Mega Hold</t>
  </si>
  <si>
    <t>29.07.2021</t>
  </si>
  <si>
    <t>"OHANGARONSEMENT" АЖ</t>
  </si>
  <si>
    <t>200463344</t>
  </si>
  <si>
    <t>05.08.2021</t>
  </si>
  <si>
    <t>ООО WHEAT EXPORTS-INVEST</t>
  </si>
  <si>
    <t>305874673</t>
  </si>
  <si>
    <t>Пшеница продовольственная мягких сортов 3 класса OOO WHEAT EXMPORTS-INVEST</t>
  </si>
  <si>
    <t>06.08.2021</t>
  </si>
  <si>
    <t>09.08.2021</t>
  </si>
  <si>
    <t>16.08.2021</t>
  </si>
  <si>
    <t>30.08.2021</t>
  </si>
  <si>
    <t>OZBEKISTON-METALLURGIYA KOMBINATI AJ</t>
  </si>
  <si>
    <t>200460222</t>
  </si>
  <si>
    <t>Арматура 25 - 35ГС мерной длины АО "Узметкомбинат"</t>
  </si>
  <si>
    <t>06.09.2021</t>
  </si>
  <si>
    <t>Пшеница продовольственная мягких сортов 4 класса OOO WHEAT EXMPORTS-INVEST</t>
  </si>
  <si>
    <t>ООО Tehno-Drob-Stroy</t>
  </si>
  <si>
    <t>301770047</t>
  </si>
  <si>
    <t>Смеси бетонные тяжелые марки М350 БСТ В25 ООО TEXNO DROB STROY</t>
  </si>
  <si>
    <t>Арматура 10 - 35ГС мерной длины АО "Узметкомбинат"</t>
  </si>
  <si>
    <t>Арматура 22 - 35ГС мерной длины АО "Узметкомбинат"</t>
  </si>
  <si>
    <t>08.09.2021</t>
  </si>
  <si>
    <t>09.09.2021</t>
  </si>
  <si>
    <t>Соль озерная самосадочная ООО SALT MINING</t>
  </si>
  <si>
    <t>10.09.2021</t>
  </si>
  <si>
    <t>13.09.2021</t>
  </si>
  <si>
    <t>Арматура 14 - 35ГС мерной длины АО "Узметкомбинат"</t>
  </si>
  <si>
    <t>14.09.2021</t>
  </si>
  <si>
    <t>15.09.2021</t>
  </si>
  <si>
    <t>16.09.2021</t>
  </si>
  <si>
    <t>22.09.2021</t>
  </si>
  <si>
    <t>23.09.2021</t>
  </si>
  <si>
    <t>29.09.2021</t>
  </si>
  <si>
    <t>30.09.2021</t>
  </si>
  <si>
    <t>Арма</t>
  </si>
  <si>
    <t>смес</t>
  </si>
  <si>
    <t>за  9 месяцев 2021 года</t>
  </si>
  <si>
    <t>01.07.2021</t>
  </si>
  <si>
    <t>KITOBDORNASHR MCHJ</t>
  </si>
  <si>
    <t>305177528</t>
  </si>
  <si>
    <t>СП PRINTING  HOUSE</t>
  </si>
  <si>
    <t>306245118</t>
  </si>
  <si>
    <t>АО Узбекистон Шампани</t>
  </si>
  <si>
    <t>200547738</t>
  </si>
  <si>
    <t>Sirdaryo vino AJ</t>
  </si>
  <si>
    <t>201290655</t>
  </si>
  <si>
    <t>"AVISENNA" mas`uliyati cheklangan jamiyati</t>
  </si>
  <si>
    <t>203682885</t>
  </si>
  <si>
    <t>02.07.2021</t>
  </si>
  <si>
    <t>"HILOL NASHR" masuliyati cheklangan jamiyati</t>
  </si>
  <si>
    <t>207105174</t>
  </si>
  <si>
    <t>05.07.2021</t>
  </si>
  <si>
    <t>"SOF FARM SANOAT" MChJ</t>
  </si>
  <si>
    <t>304598874</t>
  </si>
  <si>
    <t>Навоий Дори Дармон</t>
  </si>
  <si>
    <t>200000034</t>
  </si>
  <si>
    <t>TASHKENT POLYMER SINTEZ MCHJ</t>
  </si>
  <si>
    <t>306107913</t>
  </si>
  <si>
    <t>"ALVIERO" MCHJ</t>
  </si>
  <si>
    <t>ООО BIOMEDLIFE</t>
  </si>
  <si>
    <t>307122586</t>
  </si>
  <si>
    <t>АО Нукус винзаводи</t>
  </si>
  <si>
    <t>200349571</t>
  </si>
  <si>
    <t>06.07.2021</t>
  </si>
  <si>
    <t>"ODIL PARER" masuliyati cheklangan jamiyati</t>
  </si>
  <si>
    <t>302686363</t>
  </si>
  <si>
    <t>ООО ENRICO LINE</t>
  </si>
  <si>
    <t>306170347</t>
  </si>
  <si>
    <t>АО Каракалпак дари-дармак</t>
  </si>
  <si>
    <t>200349896</t>
  </si>
  <si>
    <t>Buxoro Dori-darmon MChJ</t>
  </si>
  <si>
    <t>200851700</t>
  </si>
  <si>
    <t>Sirdaryo Issiqlik Elektr Stansiyasi AJ</t>
  </si>
  <si>
    <t>201169179</t>
  </si>
  <si>
    <t>"SHAHRISABZ VINO-AROQ" aksiyadorlik jamiyati</t>
  </si>
  <si>
    <t>200672734</t>
  </si>
  <si>
    <t>ЧМП Акташ</t>
  </si>
  <si>
    <t>200649104</t>
  </si>
  <si>
    <t>07.07.2021</t>
  </si>
  <si>
    <t>"Toshkent tuz" MChJ</t>
  </si>
  <si>
    <t>300826180</t>
  </si>
  <si>
    <t>08.07.2021</t>
  </si>
  <si>
    <t>"G`.G`ULOM" NOMIDAGI NASHRIYOT-MATBAA IJODIY UYI</t>
  </si>
  <si>
    <t>200935397</t>
  </si>
  <si>
    <t>09.07.2021</t>
  </si>
  <si>
    <t>ООО TRADE EQUIPMENT</t>
  </si>
  <si>
    <t>305680425</t>
  </si>
  <si>
    <t>12.07.2021</t>
  </si>
  <si>
    <t>СП FRAGRANCE PARFUMS</t>
  </si>
  <si>
    <t>308269315</t>
  </si>
  <si>
    <t>"Ховренко номидаги Самарканд вино комбинати" ОАЖ</t>
  </si>
  <si>
    <t>201538312</t>
  </si>
  <si>
    <t>ООО HILAL COSMETICS</t>
  </si>
  <si>
    <t>303933205</t>
  </si>
  <si>
    <t>ООО NAZEEF</t>
  </si>
  <si>
    <t>305125464</t>
  </si>
  <si>
    <t>13.07.2021</t>
  </si>
  <si>
    <t>AKADEMTAMINOT  ДУК</t>
  </si>
  <si>
    <t>202017176</t>
  </si>
  <si>
    <t>14.07.2021</t>
  </si>
  <si>
    <t>ООО Sano-Standart</t>
  </si>
  <si>
    <t>204349394</t>
  </si>
  <si>
    <t>ООО "YUNON PHARM"</t>
  </si>
  <si>
    <t>306510151</t>
  </si>
  <si>
    <t>15.07.2021</t>
  </si>
  <si>
    <t>"INDORAMA KOKAND TEXTILE" aksiyadorlik jamiyati</t>
  </si>
  <si>
    <t>207080209</t>
  </si>
  <si>
    <t>ООО MURAD PRINT</t>
  </si>
  <si>
    <t>305769351</t>
  </si>
  <si>
    <t>Уз Молийа Вазирлиги АХМ</t>
  </si>
  <si>
    <t>201059101</t>
  </si>
  <si>
    <t>Таш обл. Дори-Дармон</t>
  </si>
  <si>
    <t>200625846</t>
  </si>
  <si>
    <t>16.07.2021</t>
  </si>
  <si>
    <t>17.07.2021</t>
  </si>
  <si>
    <t>INNOVATSION TEXNOLOGIYA PRINT</t>
  </si>
  <si>
    <t>305471907</t>
  </si>
  <si>
    <t>MCHJ shaklidagi MEHNAT agrofirmasi</t>
  </si>
  <si>
    <t>200579089</t>
  </si>
  <si>
    <t>23.07.2021</t>
  </si>
  <si>
    <t>ЧП SKY PRINT</t>
  </si>
  <si>
    <t>305521258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</si>
  <si>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</si>
  <si>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</si>
  <si>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</si>
  <si>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</si>
  <si>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ООО ECO GREEN WHITE</t>
  </si>
  <si>
    <t>304428737</t>
  </si>
  <si>
    <t>24.07.2021</t>
  </si>
  <si>
    <t>OOO "YUQORICHIRCHIQ ENERGY SYSTEMS"</t>
  </si>
  <si>
    <t>302093073</t>
  </si>
  <si>
    <t>TURK SHANAY BIZNES  X/K</t>
  </si>
  <si>
    <t>301837744</t>
  </si>
  <si>
    <t>ООО RUHSHONA MED FARM</t>
  </si>
  <si>
    <t>303411388</t>
  </si>
  <si>
    <t>PRINTUZ MCHJ</t>
  </si>
  <si>
    <t>304788646</t>
  </si>
  <si>
    <t>26.07.2021</t>
  </si>
  <si>
    <t>ЧП SARA FARM-25</t>
  </si>
  <si>
    <t>306016243</t>
  </si>
  <si>
    <t>XK "MUQADDAM-SERVIS"</t>
  </si>
  <si>
    <t>204254292</t>
  </si>
  <si>
    <t>AROMA PARADISE  MCHJ</t>
  </si>
  <si>
    <t>300251029</t>
  </si>
  <si>
    <t>27.07.2021</t>
  </si>
  <si>
    <t>KOLONYA MCHJ</t>
  </si>
  <si>
    <t>307509672</t>
  </si>
  <si>
    <t>ООО SH O K I R  ASL CHORVADOR</t>
  </si>
  <si>
    <t>308566190</t>
  </si>
  <si>
    <t>АО Чирчик Трансформатор Заводи</t>
  </si>
  <si>
    <t>200941525</t>
  </si>
  <si>
    <t>"OZBEKISTON" NASHRIYOT MATBAA IJODIY UYI" MCHJ</t>
  </si>
  <si>
    <t>205188294</t>
  </si>
  <si>
    <t>28.07.2021</t>
  </si>
  <si>
    <t>"Euroasia print" masuliyati cheklangan jamiyati</t>
  </si>
  <si>
    <t>302630551</t>
  </si>
  <si>
    <t>STANDARD POLIGRAF SERVICE МЧЖ</t>
  </si>
  <si>
    <t>207063624</t>
  </si>
  <si>
    <t>30.07.2021</t>
  </si>
  <si>
    <t>АЖ SHARQ</t>
  </si>
  <si>
    <t>201051699</t>
  </si>
  <si>
    <t>02.08.2021</t>
  </si>
  <si>
    <t>"TEZKOR-MATBAA" MCHJ</t>
  </si>
  <si>
    <t>300889966</t>
  </si>
  <si>
    <t>ООО WORLD TRADE SOLUTIONS TASHKENT</t>
  </si>
  <si>
    <t>306448949</t>
  </si>
  <si>
    <t>JIZZAX DORI - DARMON MCHJ</t>
  </si>
  <si>
    <t>200344484</t>
  </si>
  <si>
    <t xml:space="preserve">СП ООО "REMEDY GROUP" </t>
  </si>
  <si>
    <t>206985269</t>
  </si>
  <si>
    <t>03.08.2021</t>
  </si>
  <si>
    <t>ООО ELEANOR</t>
  </si>
  <si>
    <t>307132843</t>
  </si>
  <si>
    <t>"LAFZ" MChJ</t>
  </si>
  <si>
    <t>300069238</t>
  </si>
  <si>
    <t>"TEMUR MED FARM" mas`uliyati cheklangan jamiyati</t>
  </si>
  <si>
    <t>301298751</t>
  </si>
  <si>
    <t>04.08.2021</t>
  </si>
  <si>
    <t>СП Afsar Company LTD</t>
  </si>
  <si>
    <t>202645582</t>
  </si>
  <si>
    <t>ООО SANDI CARE</t>
  </si>
  <si>
    <t>306234534</t>
  </si>
  <si>
    <t>ЧП BIOMED PHARMSANOAT</t>
  </si>
  <si>
    <t>304553915</t>
  </si>
  <si>
    <t>ООО "Bux-Tel"</t>
  </si>
  <si>
    <t>202954024</t>
  </si>
  <si>
    <t>Самарканд Дори-Дармон ОАЖ</t>
  </si>
  <si>
    <t>200610747</t>
  </si>
  <si>
    <t>Сирдарё Дори Дармон МЧЖ</t>
  </si>
  <si>
    <t>200322259</t>
  </si>
  <si>
    <t>10.08.2021</t>
  </si>
  <si>
    <t>"KOMSAR" mas`uliyati cheklangan jamiyati</t>
  </si>
  <si>
    <t>200452983</t>
  </si>
  <si>
    <t>"Самарканд-Жомбой Шароб" МЧЖ</t>
  </si>
  <si>
    <t>203740235</t>
  </si>
  <si>
    <t>11.08.2021</t>
  </si>
  <si>
    <t>ANGREN ISSIQLIK ELEKTR STANSIYASI  AJ</t>
  </si>
  <si>
    <t>200595949</t>
  </si>
  <si>
    <t>MCHJ "SAG AGRO"</t>
  </si>
  <si>
    <t>304489170</t>
  </si>
  <si>
    <t>АО Алмалыкский ГМК</t>
  </si>
  <si>
    <t>202328794</t>
  </si>
  <si>
    <t>12.08.2021</t>
  </si>
  <si>
    <t xml:space="preserve">OOO"PERFECT PARTNER PRINT" </t>
  </si>
  <si>
    <t>302860194</t>
  </si>
  <si>
    <t>ООО FARM LUX MEDICAL INVEST</t>
  </si>
  <si>
    <t>307960620</t>
  </si>
  <si>
    <t>13.08.2021</t>
  </si>
  <si>
    <t>DIKARD MCHJ</t>
  </si>
  <si>
    <t>306932609</t>
  </si>
  <si>
    <t>ЧП DECUSERO</t>
  </si>
  <si>
    <t>307744904</t>
  </si>
  <si>
    <t>"QORA-QAMISH DORIXONALARI" masuliyati cheklangan jamiyati</t>
  </si>
  <si>
    <t>200655453</t>
  </si>
  <si>
    <t>"MERRYMED FARM" MChJ</t>
  </si>
  <si>
    <t>207057504</t>
  </si>
  <si>
    <t>Музаффар кулол МЧЖ</t>
  </si>
  <si>
    <t>205394214</t>
  </si>
  <si>
    <t>17.08.2021</t>
  </si>
  <si>
    <t>"BONU GALDIN" маъсулияти чекланган жамият шаклидаги кушма корхонаси</t>
  </si>
  <si>
    <t>203174647</t>
  </si>
  <si>
    <t>"MAX MASTER PRINT" mas`uliyati cheklangan jamiyati</t>
  </si>
  <si>
    <t>302825577</t>
  </si>
  <si>
    <t>18.08.2021</t>
  </si>
  <si>
    <t>ООО OREBET</t>
  </si>
  <si>
    <t>304972648</t>
  </si>
  <si>
    <t>"XORAZM DORI-DARMON" МЧЖ</t>
  </si>
  <si>
    <t>201018072</t>
  </si>
  <si>
    <t>BO`STONLIQ - PLASTEKS МЧЖ</t>
  </si>
  <si>
    <t>200439372</t>
  </si>
  <si>
    <t>"Когон ёг-экстракция заводи" АЖ КК</t>
  </si>
  <si>
    <t>201108388</t>
  </si>
  <si>
    <t>19.08.2021</t>
  </si>
  <si>
    <t>ХК "CLEAN CHEMICALS"</t>
  </si>
  <si>
    <t>303088386</t>
  </si>
  <si>
    <t>Mas`uliyati cheklangan jamiyati shaklidagi "DINA PARFUM" Ozbekiston-Xitoy qoshma korxonasi</t>
  </si>
  <si>
    <t>301794562</t>
  </si>
  <si>
    <t>"HAMKOR-OSIYO" mas`uliyati cheklangan jamiyati</t>
  </si>
  <si>
    <t>203391852</t>
  </si>
  <si>
    <t>20.08.2021</t>
  </si>
  <si>
    <t>"CREDO PRINT GROUP" mas`uliyati cheklangan jamiyati</t>
  </si>
  <si>
    <t>204695568</t>
  </si>
  <si>
    <t>Интер Кахрамон Ёркиной МЧЖ</t>
  </si>
  <si>
    <t>301211812</t>
  </si>
  <si>
    <t>"TANAMOS PRODUCTIONS" mas`uliyati cheklangan jamiyati</t>
  </si>
  <si>
    <t>302605462</t>
  </si>
  <si>
    <t>Узэнергосозлаш МЧЖ</t>
  </si>
  <si>
    <t>200796738</t>
  </si>
  <si>
    <t>23.08.2021</t>
  </si>
  <si>
    <t>"GALENIKA INVEST" mas`uliyati cheklangan jamiyati</t>
  </si>
  <si>
    <t>207129610</t>
  </si>
  <si>
    <t>24.08.2021</t>
  </si>
  <si>
    <t>"GULDON SHARQ-INDUSTRIAL" masuliyati cheklangan jamiyati</t>
  </si>
  <si>
    <t>301241926</t>
  </si>
  <si>
    <t>25.08.2021</t>
  </si>
  <si>
    <t>МЧЖ шаклидаги GULISTON MED TEXNIKA КК</t>
  </si>
  <si>
    <t>207079279</t>
  </si>
  <si>
    <t>KLIN - KOSMETIKA  ДП</t>
  </si>
  <si>
    <t>300644789</t>
  </si>
  <si>
    <t>"AFSONA SHAROB" Масъулияти чекланган жамияти</t>
  </si>
  <si>
    <t>302315143</t>
  </si>
  <si>
    <t>26.08.2021</t>
  </si>
  <si>
    <t>27.08.2021</t>
  </si>
  <si>
    <t>ЧП TRAST MED-FARM</t>
  </si>
  <si>
    <t>306893744</t>
  </si>
  <si>
    <t>ООО "BEKKHER HEALTHCARE"</t>
  </si>
  <si>
    <t>307592461</t>
  </si>
  <si>
    <t>LOMAN STAR   MCHJ  X/K</t>
  </si>
  <si>
    <t>300377069</t>
  </si>
  <si>
    <t>31.08.2021</t>
  </si>
  <si>
    <t>"KITOB NEMATI" mas`uliyati cheklangan jamiyati</t>
  </si>
  <si>
    <t>302998584</t>
  </si>
  <si>
    <t>"OQITUVCHI MATBAA UYI" DUK</t>
  </si>
  <si>
    <t>205190974</t>
  </si>
  <si>
    <t>07.09.2021</t>
  </si>
  <si>
    <t>ДП Редакция Журнала Авто-Олам</t>
  </si>
  <si>
    <t>202091672</t>
  </si>
  <si>
    <t>НПО Картография</t>
  </si>
  <si>
    <t>200523364</t>
  </si>
  <si>
    <t>ООО GOODNESS BUSINESS TRADE</t>
  </si>
  <si>
    <t>304962668</t>
  </si>
  <si>
    <t xml:space="preserve">ф/х Обид-Ота </t>
  </si>
  <si>
    <t>201497870</t>
  </si>
  <si>
    <t>Masuliyati cheklangan jamiyat "GROTEKS" Ozbekiston-Amerika Qoshma korxonasi</t>
  </si>
  <si>
    <t>202354945</t>
  </si>
  <si>
    <t>ООО PRINTWELL</t>
  </si>
  <si>
    <t>307897026</t>
  </si>
  <si>
    <t>ООО JOMBOY AGRO EKSPORT</t>
  </si>
  <si>
    <t>303977965</t>
  </si>
  <si>
    <t>"МATONAT" mas`uliyati cheklangan jamiyati</t>
  </si>
  <si>
    <t>202419411</t>
  </si>
  <si>
    <t>Спирт этиловый ректификованный пищевой Люкс АО Biokimyo аннул.объем</t>
  </si>
  <si>
    <t>ООО KHANTEX-GROUP</t>
  </si>
  <si>
    <t>303691832</t>
  </si>
  <si>
    <t>"AKFA EXTRUSIONS" MCHJ</t>
  </si>
  <si>
    <t>206211534</t>
  </si>
  <si>
    <t>"MED KOMPLEKS" mas`uliyati cheklangan jamiyati</t>
  </si>
  <si>
    <t>303211534</t>
  </si>
  <si>
    <t>BUNYOD GOLD MCHJ</t>
  </si>
  <si>
    <t>201291281</t>
  </si>
  <si>
    <t>"KATRANT" masuliyati cheklangan jamiyati</t>
  </si>
  <si>
    <t>200628873</t>
  </si>
  <si>
    <t>Спирт этиловый ректификованный пищевой Альфа АО Biokimyo аннул.объем</t>
  </si>
  <si>
    <t>ООО "BOG`IZOG`ON"</t>
  </si>
  <si>
    <t>200961517</t>
  </si>
  <si>
    <t>17.09.2021</t>
  </si>
  <si>
    <t>ООО NATUREX</t>
  </si>
  <si>
    <t>305039871</t>
  </si>
  <si>
    <t>MChJ  "LOTOS  GOLD" QK</t>
  </si>
  <si>
    <t>207134241</t>
  </si>
  <si>
    <t>ООО RICH WORLD COSMETIC</t>
  </si>
  <si>
    <t>304994920</t>
  </si>
  <si>
    <t>20.09.2021</t>
  </si>
  <si>
    <t>"POKSON TOSHKENT" MChJ</t>
  </si>
  <si>
    <t>205825364</t>
  </si>
  <si>
    <t>21.09.2021</t>
  </si>
  <si>
    <t>ООО NOVACRAFT</t>
  </si>
  <si>
    <t>306873911</t>
  </si>
  <si>
    <t>ANTEY ULGURJI SAVDO МЧЖ</t>
  </si>
  <si>
    <t>304600974</t>
  </si>
  <si>
    <t>ООО TEXNOPARK</t>
  </si>
  <si>
    <t>306493973</t>
  </si>
  <si>
    <t>АJ TOSHKENT ISSIQLIKELEKTRMARKAZI</t>
  </si>
  <si>
    <t>200624673</t>
  </si>
  <si>
    <t>24.09.2021</t>
  </si>
  <si>
    <t>"AIR TIME" mas`uliyati cheklangan jamiyati</t>
  </si>
  <si>
    <t>302919159</t>
  </si>
  <si>
    <t xml:space="preserve">ООО STEKLOPLASTIK  </t>
  </si>
  <si>
    <t>200972559</t>
  </si>
  <si>
    <t>27.09.2021</t>
  </si>
  <si>
    <t>"ATSETAT BIZNES" MChJ</t>
  </si>
  <si>
    <t>301929012</t>
  </si>
  <si>
    <t>Спирт этиловый ректификованный технический АО Biokimyo аннул.объем</t>
  </si>
  <si>
    <t>"FILATOFF 1868" MCHJ</t>
  </si>
  <si>
    <t>301772320</t>
  </si>
  <si>
    <t>28.09.2021</t>
  </si>
  <si>
    <t>ООО PHARMACOM MEDICINE</t>
  </si>
  <si>
    <t>304443008</t>
  </si>
  <si>
    <t>XS MChJ Kombi Vostok</t>
  </si>
  <si>
    <t>205230228</t>
  </si>
  <si>
    <t>OOO RISE SERVICE</t>
  </si>
  <si>
    <t>302374593</t>
  </si>
  <si>
    <t>KAFOLAT REZINA</t>
  </si>
  <si>
    <t>прокладка резиновая к теплообменнику Н1</t>
  </si>
  <si>
    <t>Подшипник 11209</t>
  </si>
  <si>
    <t>Подшипник 11212</t>
  </si>
  <si>
    <t>Агрегат электронасосный СЦЛ 20/24 с эл.двигателем 15/1500</t>
  </si>
  <si>
    <t>Питьевая вода для кулера в капсулах 18,9 л</t>
  </si>
  <si>
    <t>COLD FIRE MCHJ</t>
  </si>
  <si>
    <t>Пенообразователь для пожаротушения ПО6 СОН-У цена указана с НДС</t>
  </si>
  <si>
    <t>ООО PISKENT HAMKOR SAVDO</t>
  </si>
  <si>
    <t>рукавицы брезентовые</t>
  </si>
  <si>
    <t>Сивушное масло с массовой концентрацией -2 mg, уксусный альдегид с массовой концентрацией -2 mg в 1 dm3 б/с</t>
  </si>
  <si>
    <t xml:space="preserve">Лицевая гигиеническая маска  (1уп х 10шт) </t>
  </si>
  <si>
    <t>Натрий гидроокись "чда"</t>
  </si>
  <si>
    <t>Подшипник 180313</t>
  </si>
  <si>
    <t>Подшипник 180316</t>
  </si>
  <si>
    <t>Кондиционер 18</t>
  </si>
  <si>
    <t>Миллий</t>
  </si>
  <si>
    <t>Соль озерная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</si>
</sst>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;[Red]\-#,##0.00"/>
    <numFmt numFmtId="166" formatCode="#,##0.00_ ;[Red]\-#,##0.00\ "/>
  </numFmts>
  <fonts count="29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ahoma"/>
      <family val="2"/>
      <charset val="204"/>
    </font>
    <font>
      <b/>
      <sz val="15"/>
      <color rgb="FF000000"/>
      <name val="Tahoma"/>
      <family val="2"/>
      <charset val="204"/>
    </font>
    <font>
      <b/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7" fillId="0" borderId="0"/>
  </cellStyleXfs>
  <cellXfs count="227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/>
    <xf numFmtId="4" fontId="2" fillId="0" borderId="1" xfId="0" applyNumberFormat="1" applyFont="1" applyBorder="1" applyAlignment="1"/>
    <xf numFmtId="0" fontId="3" fillId="0" borderId="1" xfId="0" applyFont="1" applyBorder="1" applyAlignment="1"/>
    <xf numFmtId="4" fontId="3" fillId="0" borderId="1" xfId="0" applyNumberFormat="1" applyFont="1" applyBorder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6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166" fontId="5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vertical="top"/>
    </xf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0" fontId="0" fillId="0" borderId="0" xfId="0" applyFont="1" applyAlignment="1">
      <alignment vertical="top" wrapText="1"/>
    </xf>
    <xf numFmtId="0" fontId="14" fillId="0" borderId="0" xfId="0" applyFont="1" applyAlignment="1">
      <alignment horizontal="centerContinuous" vertical="top" wrapText="1"/>
    </xf>
    <xf numFmtId="0" fontId="14" fillId="2" borderId="1" xfId="0" applyFont="1" applyFill="1" applyBorder="1" applyAlignment="1">
      <alignment horizontal="centerContinuous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top"/>
    </xf>
    <xf numFmtId="4" fontId="5" fillId="0" borderId="0" xfId="0" applyNumberFormat="1" applyFont="1" applyBorder="1" applyAlignment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15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0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22" fontId="13" fillId="0" borderId="1" xfId="0" applyNumberFormat="1" applyFont="1" applyBorder="1" applyAlignment="1">
      <alignment wrapText="1"/>
    </xf>
    <xf numFmtId="3" fontId="13" fillId="0" borderId="1" xfId="0" applyNumberFormat="1" applyFont="1" applyBorder="1" applyAlignment="1">
      <alignment wrapText="1"/>
    </xf>
    <xf numFmtId="0" fontId="0" fillId="0" borderId="0" xfId="0" applyAlignment="1">
      <alignment vertical="top" wrapText="1"/>
    </xf>
    <xf numFmtId="4" fontId="4" fillId="2" borderId="1" xfId="0" applyNumberFormat="1" applyFont="1" applyFill="1" applyBorder="1"/>
    <xf numFmtId="0" fontId="16" fillId="0" borderId="0" xfId="0" applyFont="1"/>
    <xf numFmtId="0" fontId="17" fillId="0" borderId="0" xfId="2"/>
    <xf numFmtId="4" fontId="17" fillId="0" borderId="0" xfId="2" applyNumberFormat="1"/>
    <xf numFmtId="4" fontId="0" fillId="3" borderId="1" xfId="0" applyNumberFormat="1" applyFill="1" applyBorder="1"/>
    <xf numFmtId="0" fontId="17" fillId="0" borderId="0" xfId="2" applyAlignment="1">
      <alignment wrapText="1"/>
    </xf>
    <xf numFmtId="166" fontId="6" fillId="0" borderId="1" xfId="0" applyNumberFormat="1" applyFont="1" applyBorder="1" applyAlignment="1"/>
    <xf numFmtId="4" fontId="22" fillId="0" borderId="0" xfId="0" applyNumberFormat="1" applyFont="1" applyAlignment="1"/>
    <xf numFmtId="0" fontId="17" fillId="2" borderId="1" xfId="2" applyFill="1" applyBorder="1" applyAlignment="1">
      <alignment wrapText="1"/>
    </xf>
    <xf numFmtId="0" fontId="17" fillId="2" borderId="1" xfId="2" applyFill="1" applyBorder="1"/>
    <xf numFmtId="4" fontId="17" fillId="2" borderId="1" xfId="2" applyNumberFormat="1" applyFill="1" applyBorder="1"/>
    <xf numFmtId="0" fontId="23" fillId="2" borderId="1" xfId="2" applyFont="1" applyFill="1" applyBorder="1"/>
    <xf numFmtId="0" fontId="23" fillId="2" borderId="1" xfId="2" applyFont="1" applyFill="1" applyBorder="1" applyAlignment="1">
      <alignment wrapText="1"/>
    </xf>
    <xf numFmtId="4" fontId="23" fillId="2" borderId="1" xfId="2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wrapText="1"/>
    </xf>
    <xf numFmtId="0" fontId="16" fillId="0" borderId="0" xfId="0" applyFont="1" applyAlignment="1">
      <alignment horizontal="right" vertical="top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/>
    <xf numFmtId="4" fontId="4" fillId="5" borderId="1" xfId="0" applyNumberFormat="1" applyFont="1" applyFill="1" applyBorder="1" applyAlignment="1"/>
    <xf numFmtId="0" fontId="4" fillId="5" borderId="1" xfId="0" applyFont="1" applyFill="1" applyBorder="1" applyAlignment="1">
      <alignment vertical="top"/>
    </xf>
    <xf numFmtId="4" fontId="24" fillId="0" borderId="0" xfId="2" applyNumberFormat="1" applyFont="1"/>
    <xf numFmtId="4" fontId="24" fillId="0" borderId="0" xfId="2" applyNumberFormat="1" applyFont="1" applyAlignment="1">
      <alignment vertical="top"/>
    </xf>
    <xf numFmtId="3" fontId="23" fillId="2" borderId="1" xfId="2" applyNumberFormat="1" applyFont="1" applyFill="1" applyBorder="1"/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6" fillId="0" borderId="1" xfId="1" applyNumberFormat="1" applyFont="1" applyBorder="1" applyAlignment="1"/>
    <xf numFmtId="3" fontId="4" fillId="2" borderId="1" xfId="0" applyNumberFormat="1" applyFont="1" applyFill="1" applyBorder="1"/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wrapText="1"/>
    </xf>
    <xf numFmtId="0" fontId="16" fillId="0" borderId="0" xfId="0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7" fillId="4" borderId="3" xfId="2" applyFill="1" applyBorder="1"/>
    <xf numFmtId="0" fontId="17" fillId="4" borderId="3" xfId="2" applyFill="1" applyBorder="1" applyAlignment="1">
      <alignment wrapText="1"/>
    </xf>
    <xf numFmtId="4" fontId="17" fillId="4" borderId="3" xfId="2" applyNumberForma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/>
    <xf numFmtId="4" fontId="25" fillId="0" borderId="1" xfId="0" applyNumberFormat="1" applyFont="1" applyBorder="1" applyAlignment="1">
      <alignment horizontal="center" vertical="center"/>
    </xf>
    <xf numFmtId="4" fontId="25" fillId="0" borderId="1" xfId="1" applyNumberFormat="1" applyFont="1" applyBorder="1"/>
    <xf numFmtId="4" fontId="25" fillId="0" borderId="0" xfId="0" applyNumberFormat="1" applyFont="1"/>
    <xf numFmtId="14" fontId="0" fillId="0" borderId="0" xfId="0" applyNumberFormat="1" applyAlignment="1">
      <alignment vertical="top"/>
    </xf>
    <xf numFmtId="0" fontId="26" fillId="0" borderId="0" xfId="0" applyFont="1" applyAlignment="1"/>
    <xf numFmtId="4" fontId="2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vertical="top" wrapText="1"/>
    </xf>
    <xf numFmtId="4" fontId="0" fillId="0" borderId="1" xfId="0" applyNumberFormat="1" applyBorder="1" applyAlignment="1">
      <alignment horizontal="center" vertical="center"/>
    </xf>
    <xf numFmtId="164" fontId="6" fillId="0" borderId="1" xfId="1" applyFont="1" applyFill="1" applyBorder="1" applyAlignment="1">
      <alignment horizontal="right"/>
    </xf>
    <xf numFmtId="165" fontId="6" fillId="0" borderId="1" xfId="0" applyNumberFormat="1" applyFont="1" applyFill="1" applyBorder="1" applyAlignment="1"/>
    <xf numFmtId="0" fontId="0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/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/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" fontId="0" fillId="0" borderId="1" xfId="0" applyNumberForma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" xfId="0" applyNumberFormat="1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13" fillId="0" borderId="2" xfId="0" applyFont="1" applyBorder="1" applyAlignment="1">
      <alignment wrapText="1"/>
    </xf>
    <xf numFmtId="14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wrapText="1"/>
    </xf>
    <xf numFmtId="4" fontId="13" fillId="0" borderId="2" xfId="0" applyNumberFormat="1" applyFont="1" applyBorder="1" applyAlignment="1">
      <alignment wrapText="1"/>
    </xf>
    <xf numFmtId="4" fontId="23" fillId="0" borderId="0" xfId="2" applyNumberFormat="1" applyFont="1"/>
    <xf numFmtId="4" fontId="17" fillId="0" borderId="1" xfId="2" applyNumberFormat="1" applyFont="1" applyFill="1" applyBorder="1"/>
    <xf numFmtId="0" fontId="17" fillId="0" borderId="1" xfId="2" applyFont="1" applyFill="1" applyBorder="1"/>
    <xf numFmtId="0" fontId="17" fillId="0" borderId="1" xfId="2" applyFont="1" applyFill="1" applyBorder="1" applyAlignment="1">
      <alignment wrapText="1"/>
    </xf>
    <xf numFmtId="0" fontId="17" fillId="0" borderId="0" xfId="2" applyFont="1" applyFill="1"/>
    <xf numFmtId="3" fontId="17" fillId="0" borderId="1" xfId="2" applyNumberFormat="1" applyFont="1" applyFill="1" applyBorder="1"/>
    <xf numFmtId="0" fontId="17" fillId="0" borderId="1" xfId="2" applyBorder="1"/>
    <xf numFmtId="0" fontId="17" fillId="0" borderId="1" xfId="2" applyBorder="1" applyAlignment="1">
      <alignment wrapText="1"/>
    </xf>
    <xf numFmtId="4" fontId="17" fillId="0" borderId="1" xfId="2" applyNumberFormat="1" applyBorder="1"/>
    <xf numFmtId="4" fontId="16" fillId="0" borderId="0" xfId="0" applyNumberFormat="1" applyFont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22" fontId="0" fillId="5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7" fillId="0" borderId="0" xfId="0" applyFont="1" applyFill="1" applyAlignment="1"/>
    <xf numFmtId="0" fontId="3" fillId="0" borderId="0" xfId="0" applyFont="1" applyFill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top"/>
    </xf>
    <xf numFmtId="0" fontId="6" fillId="2" borderId="1" xfId="0" applyFont="1" applyFill="1" applyBorder="1" applyAlignment="1">
      <alignment horizontal="center"/>
    </xf>
    <xf numFmtId="4" fontId="28" fillId="0" borderId="0" xfId="0" applyNumberFormat="1" applyFont="1" applyAlignment="1">
      <alignment horizontal="centerContinuous"/>
    </xf>
    <xf numFmtId="0" fontId="28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/>
    <xf numFmtId="0" fontId="0" fillId="0" borderId="1" xfId="0" applyFont="1" applyBorder="1" applyAlignment="1">
      <alignment vertical="top"/>
    </xf>
    <xf numFmtId="165" fontId="4" fillId="0" borderId="1" xfId="0" applyNumberFormat="1" applyFont="1" applyBorder="1" applyAlignment="1"/>
    <xf numFmtId="0" fontId="0" fillId="0" borderId="1" xfId="0" applyFont="1" applyFill="1" applyBorder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0" fillId="5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16" fillId="5" borderId="1" xfId="0" applyNumberFormat="1" applyFont="1" applyFill="1" applyBorder="1" applyAlignment="1">
      <alignment vertical="top"/>
    </xf>
    <xf numFmtId="0" fontId="0" fillId="5" borderId="4" xfId="0" applyFill="1" applyBorder="1"/>
    <xf numFmtId="0" fontId="4" fillId="5" borderId="4" xfId="0" applyFont="1" applyFill="1" applyBorder="1" applyAlignment="1">
      <alignment vertical="top"/>
    </xf>
    <xf numFmtId="3" fontId="16" fillId="5" borderId="4" xfId="0" applyNumberFormat="1" applyFont="1" applyFill="1" applyBorder="1"/>
    <xf numFmtId="0" fontId="17" fillId="0" borderId="0" xfId="2" applyAlignment="1">
      <alignment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6" fillId="5" borderId="1" xfId="0" applyFont="1" applyFill="1" applyBorder="1"/>
    <xf numFmtId="4" fontId="16" fillId="5" borderId="1" xfId="0" applyNumberFormat="1" applyFont="1" applyFill="1" applyBorder="1"/>
    <xf numFmtId="0" fontId="16" fillId="5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76200</xdr:rowOff>
    </xdr:from>
    <xdr:to>
      <xdr:col>10</xdr:col>
      <xdr:colOff>1234275</xdr:colOff>
      <xdr:row>73</xdr:row>
      <xdr:rowOff>151950</xdr:rowOff>
    </xdr:to>
    <xdr:pic>
      <xdr:nvPicPr>
        <xdr:cNvPr id="15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1988000" cy="674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1648213</xdr:colOff>
      <xdr:row>3</xdr:row>
      <xdr:rowOff>142972</xdr:rowOff>
    </xdr:to>
    <xdr:pic>
      <xdr:nvPicPr>
        <xdr:cNvPr id="3" name="Рисунок 2" descr="Снимок coope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2781688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27"/>
  <sheetViews>
    <sheetView workbookViewId="0">
      <pane ySplit="5" topLeftCell="A893" activePane="bottomLeft" state="frozen"/>
      <selection pane="bottomLeft" activeCell="E925" sqref="E925"/>
    </sheetView>
  </sheetViews>
  <sheetFormatPr defaultRowHeight="12"/>
  <cols>
    <col min="1" max="1" width="63.5703125" style="35" customWidth="1"/>
    <col min="2" max="2" width="24.28515625" style="36" customWidth="1"/>
    <col min="3" max="5" width="9.140625" style="36"/>
    <col min="6" max="6" width="13.42578125" style="36" bestFit="1" customWidth="1"/>
    <col min="7" max="16384" width="9.140625" style="36"/>
  </cols>
  <sheetData>
    <row r="1" spans="1:2">
      <c r="B1" s="198" t="s">
        <v>78</v>
      </c>
    </row>
    <row r="2" spans="1:2">
      <c r="A2" s="199" t="s">
        <v>0</v>
      </c>
      <c r="B2" s="52"/>
    </row>
    <row r="3" spans="1:2">
      <c r="A3" s="53" t="s">
        <v>1908</v>
      </c>
      <c r="B3" s="52"/>
    </row>
    <row r="4" spans="1:2">
      <c r="A4" s="53"/>
      <c r="B4" s="52"/>
    </row>
    <row r="5" spans="1:2">
      <c r="A5" s="200" t="s">
        <v>1</v>
      </c>
      <c r="B5" s="201" t="s">
        <v>2</v>
      </c>
    </row>
    <row r="6" spans="1:2">
      <c r="A6" s="43" t="s">
        <v>217</v>
      </c>
      <c r="B6" s="44">
        <v>26829200</v>
      </c>
    </row>
    <row r="7" spans="1:2">
      <c r="A7" s="38" t="s">
        <v>659</v>
      </c>
      <c r="B7" s="39">
        <v>3359600</v>
      </c>
    </row>
    <row r="8" spans="1:2" s="40" customFormat="1">
      <c r="A8" s="38" t="s">
        <v>660</v>
      </c>
      <c r="B8" s="39">
        <v>4065600</v>
      </c>
    </row>
    <row r="9" spans="1:2">
      <c r="A9" s="38" t="s">
        <v>1028</v>
      </c>
      <c r="B9" s="39">
        <v>4065600</v>
      </c>
    </row>
    <row r="10" spans="1:2" s="40" customFormat="1">
      <c r="A10" s="38" t="s">
        <v>1029</v>
      </c>
      <c r="B10" s="39">
        <v>4065600</v>
      </c>
    </row>
    <row r="11" spans="1:2">
      <c r="A11" s="38" t="s">
        <v>1030</v>
      </c>
      <c r="B11" s="39">
        <v>4065600</v>
      </c>
    </row>
    <row r="12" spans="1:2" s="40" customFormat="1">
      <c r="A12" s="38" t="s">
        <v>1909</v>
      </c>
      <c r="B12" s="39">
        <v>4065600</v>
      </c>
    </row>
    <row r="13" spans="1:2">
      <c r="A13" s="38" t="s">
        <v>1910</v>
      </c>
      <c r="B13" s="39">
        <v>3141600</v>
      </c>
    </row>
    <row r="14" spans="1:2" s="40" customFormat="1">
      <c r="A14" s="43" t="s">
        <v>661</v>
      </c>
      <c r="B14" s="44">
        <v>56587403.810000002</v>
      </c>
    </row>
    <row r="15" spans="1:2">
      <c r="A15" s="38" t="s">
        <v>662</v>
      </c>
      <c r="B15" s="39">
        <v>56587403.810000002</v>
      </c>
    </row>
    <row r="16" spans="1:2">
      <c r="A16" s="43" t="s">
        <v>663</v>
      </c>
      <c r="B16" s="44">
        <v>32390000</v>
      </c>
    </row>
    <row r="17" spans="1:2">
      <c r="A17" s="38" t="s">
        <v>664</v>
      </c>
      <c r="B17" s="39">
        <v>23700000</v>
      </c>
    </row>
    <row r="18" spans="1:2">
      <c r="A18" s="38" t="s">
        <v>665</v>
      </c>
      <c r="B18" s="39">
        <v>8690000</v>
      </c>
    </row>
    <row r="19" spans="1:2">
      <c r="A19" s="43" t="s">
        <v>1031</v>
      </c>
      <c r="B19" s="44">
        <v>17340004</v>
      </c>
    </row>
    <row r="20" spans="1:2" s="40" customFormat="1">
      <c r="A20" s="38" t="s">
        <v>1032</v>
      </c>
      <c r="B20" s="39">
        <v>17340004</v>
      </c>
    </row>
    <row r="21" spans="1:2">
      <c r="A21" s="43" t="s">
        <v>1035</v>
      </c>
      <c r="B21" s="44">
        <v>65463586.560000002</v>
      </c>
    </row>
    <row r="22" spans="1:2" s="40" customFormat="1">
      <c r="A22" s="38" t="s">
        <v>1036</v>
      </c>
      <c r="B22" s="39">
        <v>65463586.560000002</v>
      </c>
    </row>
    <row r="23" spans="1:2">
      <c r="A23" s="43" t="s">
        <v>1037</v>
      </c>
      <c r="B23" s="44">
        <v>1610000</v>
      </c>
    </row>
    <row r="24" spans="1:2" s="40" customFormat="1">
      <c r="A24" s="38" t="s">
        <v>1038</v>
      </c>
      <c r="B24" s="39">
        <v>1610000</v>
      </c>
    </row>
    <row r="25" spans="1:2">
      <c r="A25" s="43" t="s">
        <v>1039</v>
      </c>
      <c r="B25" s="44">
        <v>2475000</v>
      </c>
    </row>
    <row r="26" spans="1:2" s="40" customFormat="1">
      <c r="A26" s="38" t="s">
        <v>1040</v>
      </c>
      <c r="B26" s="39">
        <v>2475000</v>
      </c>
    </row>
    <row r="27" spans="1:2">
      <c r="A27" s="43" t="s">
        <v>666</v>
      </c>
      <c r="B27" s="44">
        <v>504000</v>
      </c>
    </row>
    <row r="28" spans="1:2" s="40" customFormat="1">
      <c r="A28" s="38" t="s">
        <v>667</v>
      </c>
      <c r="B28" s="39">
        <v>504000</v>
      </c>
    </row>
    <row r="29" spans="1:2">
      <c r="A29" s="43" t="s">
        <v>1041</v>
      </c>
      <c r="B29" s="44">
        <v>2005700</v>
      </c>
    </row>
    <row r="30" spans="1:2">
      <c r="A30" s="38" t="s">
        <v>1042</v>
      </c>
      <c r="B30" s="39">
        <v>2005700</v>
      </c>
    </row>
    <row r="31" spans="1:2" s="40" customFormat="1" ht="24">
      <c r="A31" s="43" t="s">
        <v>1043</v>
      </c>
      <c r="B31" s="44">
        <v>25599000</v>
      </c>
    </row>
    <row r="32" spans="1:2">
      <c r="A32" s="38" t="s">
        <v>1044</v>
      </c>
      <c r="B32" s="39">
        <v>10350000</v>
      </c>
    </row>
    <row r="33" spans="1:2" s="40" customFormat="1">
      <c r="A33" s="38" t="s">
        <v>1045</v>
      </c>
      <c r="B33" s="39">
        <v>15249000</v>
      </c>
    </row>
    <row r="34" spans="1:2">
      <c r="A34" s="43" t="s">
        <v>1046</v>
      </c>
      <c r="B34" s="44">
        <v>4800000</v>
      </c>
    </row>
    <row r="35" spans="1:2">
      <c r="A35" s="38" t="s">
        <v>1047</v>
      </c>
      <c r="B35" s="39">
        <v>4800000</v>
      </c>
    </row>
    <row r="36" spans="1:2" s="40" customFormat="1">
      <c r="A36" s="43" t="s">
        <v>668</v>
      </c>
      <c r="B36" s="44">
        <v>26680000</v>
      </c>
    </row>
    <row r="37" spans="1:2">
      <c r="A37" s="38" t="s">
        <v>669</v>
      </c>
      <c r="B37" s="39">
        <v>26680000</v>
      </c>
    </row>
    <row r="38" spans="1:2" ht="16.5" customHeight="1">
      <c r="A38" s="43" t="s">
        <v>1048</v>
      </c>
      <c r="B38" s="44">
        <v>2935500</v>
      </c>
    </row>
    <row r="39" spans="1:2" s="40" customFormat="1">
      <c r="A39" s="38" t="s">
        <v>1049</v>
      </c>
      <c r="B39" s="39">
        <v>2935500</v>
      </c>
    </row>
    <row r="40" spans="1:2">
      <c r="A40" s="43" t="s">
        <v>1050</v>
      </c>
      <c r="B40" s="44">
        <v>1299960</v>
      </c>
    </row>
    <row r="41" spans="1:2" s="40" customFormat="1">
      <c r="A41" s="38" t="s">
        <v>1051</v>
      </c>
      <c r="B41" s="39">
        <v>1299960</v>
      </c>
    </row>
    <row r="42" spans="1:2">
      <c r="A42" s="43" t="s">
        <v>670</v>
      </c>
      <c r="B42" s="44">
        <v>4715000</v>
      </c>
    </row>
    <row r="43" spans="1:2" s="40" customFormat="1">
      <c r="A43" s="38" t="s">
        <v>671</v>
      </c>
      <c r="B43" s="39">
        <v>4715000</v>
      </c>
    </row>
    <row r="44" spans="1:2">
      <c r="A44" s="43" t="s">
        <v>1052</v>
      </c>
      <c r="B44" s="44">
        <v>2838080</v>
      </c>
    </row>
    <row r="45" spans="1:2" s="40" customFormat="1">
      <c r="A45" s="38" t="s">
        <v>1053</v>
      </c>
      <c r="B45" s="39">
        <v>2838080</v>
      </c>
    </row>
    <row r="46" spans="1:2">
      <c r="A46" s="43" t="s">
        <v>1911</v>
      </c>
      <c r="B46" s="44">
        <v>850000</v>
      </c>
    </row>
    <row r="47" spans="1:2" s="40" customFormat="1">
      <c r="A47" s="38" t="s">
        <v>1912</v>
      </c>
      <c r="B47" s="39">
        <v>850000</v>
      </c>
    </row>
    <row r="48" spans="1:2">
      <c r="A48" s="43" t="s">
        <v>672</v>
      </c>
      <c r="B48" s="44">
        <v>8847490</v>
      </c>
    </row>
    <row r="49" spans="1:2" s="40" customFormat="1">
      <c r="A49" s="38" t="s">
        <v>673</v>
      </c>
      <c r="B49" s="39">
        <v>973890</v>
      </c>
    </row>
    <row r="50" spans="1:2">
      <c r="A50" s="38" t="s">
        <v>674</v>
      </c>
      <c r="B50" s="39">
        <v>5339200</v>
      </c>
    </row>
    <row r="51" spans="1:2" s="40" customFormat="1">
      <c r="A51" s="38" t="s">
        <v>675</v>
      </c>
      <c r="B51" s="39">
        <v>2534400</v>
      </c>
    </row>
    <row r="52" spans="1:2">
      <c r="A52" s="43" t="s">
        <v>1054</v>
      </c>
      <c r="B52" s="44">
        <v>6929000</v>
      </c>
    </row>
    <row r="53" spans="1:2" s="40" customFormat="1">
      <c r="A53" s="38" t="s">
        <v>1055</v>
      </c>
      <c r="B53" s="39">
        <v>257100</v>
      </c>
    </row>
    <row r="54" spans="1:2">
      <c r="A54" s="38" t="s">
        <v>1056</v>
      </c>
      <c r="B54" s="39">
        <v>779100</v>
      </c>
    </row>
    <row r="55" spans="1:2" s="40" customFormat="1">
      <c r="A55" s="38" t="s">
        <v>1913</v>
      </c>
      <c r="B55" s="39">
        <v>534000</v>
      </c>
    </row>
    <row r="56" spans="1:2">
      <c r="A56" s="38" t="s">
        <v>1914</v>
      </c>
      <c r="B56" s="39">
        <v>5358800</v>
      </c>
    </row>
    <row r="57" spans="1:2" s="40" customFormat="1">
      <c r="A57" s="43" t="s">
        <v>1057</v>
      </c>
      <c r="B57" s="44">
        <v>2940000</v>
      </c>
    </row>
    <row r="58" spans="1:2">
      <c r="A58" s="38" t="s">
        <v>1058</v>
      </c>
      <c r="B58" s="39">
        <v>2940000</v>
      </c>
    </row>
    <row r="59" spans="1:2">
      <c r="A59" s="43" t="s">
        <v>676</v>
      </c>
      <c r="B59" s="44">
        <v>2989000</v>
      </c>
    </row>
    <row r="60" spans="1:2">
      <c r="A60" s="38" t="s">
        <v>677</v>
      </c>
      <c r="B60" s="39">
        <v>2989000</v>
      </c>
    </row>
    <row r="61" spans="1:2">
      <c r="A61" s="43" t="s">
        <v>1915</v>
      </c>
      <c r="B61" s="44">
        <v>2978000</v>
      </c>
    </row>
    <row r="62" spans="1:2">
      <c r="A62" s="38" t="s">
        <v>1916</v>
      </c>
      <c r="B62" s="39">
        <v>2978000</v>
      </c>
    </row>
    <row r="63" spans="1:2">
      <c r="A63" s="43" t="s">
        <v>678</v>
      </c>
      <c r="B63" s="44">
        <v>120000</v>
      </c>
    </row>
    <row r="64" spans="1:2">
      <c r="A64" s="38" t="s">
        <v>679</v>
      </c>
      <c r="B64" s="39">
        <v>120000</v>
      </c>
    </row>
    <row r="65" spans="1:2">
      <c r="A65" s="43" t="s">
        <v>1059</v>
      </c>
      <c r="B65" s="44">
        <v>1657500</v>
      </c>
    </row>
    <row r="66" spans="1:2">
      <c r="A66" s="38" t="s">
        <v>1060</v>
      </c>
      <c r="B66" s="39">
        <v>1657500</v>
      </c>
    </row>
    <row r="67" spans="1:2">
      <c r="A67" s="43" t="s">
        <v>1061</v>
      </c>
      <c r="B67" s="44">
        <v>8173200</v>
      </c>
    </row>
    <row r="68" spans="1:2">
      <c r="A68" s="38" t="s">
        <v>1062</v>
      </c>
      <c r="B68" s="39">
        <v>8173200</v>
      </c>
    </row>
    <row r="69" spans="1:2" s="40" customFormat="1">
      <c r="A69" s="43" t="s">
        <v>1063</v>
      </c>
      <c r="B69" s="44">
        <v>110000</v>
      </c>
    </row>
    <row r="70" spans="1:2">
      <c r="A70" s="38" t="s">
        <v>1064</v>
      </c>
      <c r="B70" s="39">
        <v>110000</v>
      </c>
    </row>
    <row r="71" spans="1:2" s="40" customFormat="1">
      <c r="A71" s="43" t="s">
        <v>1065</v>
      </c>
      <c r="B71" s="44">
        <v>565570</v>
      </c>
    </row>
    <row r="72" spans="1:2">
      <c r="A72" s="38" t="s">
        <v>1066</v>
      </c>
      <c r="B72" s="39">
        <v>565570</v>
      </c>
    </row>
    <row r="73" spans="1:2" s="40" customFormat="1">
      <c r="A73" s="43" t="s">
        <v>680</v>
      </c>
      <c r="B73" s="44">
        <v>1197000</v>
      </c>
    </row>
    <row r="74" spans="1:2">
      <c r="A74" s="38" t="s">
        <v>681</v>
      </c>
      <c r="B74" s="39">
        <v>612000</v>
      </c>
    </row>
    <row r="75" spans="1:2">
      <c r="A75" s="38" t="s">
        <v>682</v>
      </c>
      <c r="B75" s="39">
        <v>585000</v>
      </c>
    </row>
    <row r="76" spans="1:2">
      <c r="A76" s="43" t="s">
        <v>1067</v>
      </c>
      <c r="B76" s="44">
        <v>10750000</v>
      </c>
    </row>
    <row r="77" spans="1:2" s="40" customFormat="1">
      <c r="A77" s="38" t="s">
        <v>1068</v>
      </c>
      <c r="B77" s="39">
        <v>10750000</v>
      </c>
    </row>
    <row r="78" spans="1:2">
      <c r="A78" s="43" t="s">
        <v>1069</v>
      </c>
      <c r="B78" s="44">
        <v>9253467.7200000007</v>
      </c>
    </row>
    <row r="79" spans="1:2" s="40" customFormat="1">
      <c r="A79" s="38" t="s">
        <v>1070</v>
      </c>
      <c r="B79" s="39">
        <v>9253467.7200000007</v>
      </c>
    </row>
    <row r="80" spans="1:2">
      <c r="A80" s="43" t="s">
        <v>1917</v>
      </c>
      <c r="B80" s="44">
        <v>4947300</v>
      </c>
    </row>
    <row r="81" spans="1:2" s="40" customFormat="1">
      <c r="A81" s="38" t="s">
        <v>1918</v>
      </c>
      <c r="B81" s="39">
        <v>4947300</v>
      </c>
    </row>
    <row r="82" spans="1:2">
      <c r="A82" s="43" t="s">
        <v>1071</v>
      </c>
      <c r="B82" s="44">
        <v>5884700</v>
      </c>
    </row>
    <row r="83" spans="1:2" s="40" customFormat="1">
      <c r="A83" s="38" t="s">
        <v>1072</v>
      </c>
      <c r="B83" s="39">
        <v>2396000</v>
      </c>
    </row>
    <row r="84" spans="1:2">
      <c r="A84" s="38" t="s">
        <v>1919</v>
      </c>
      <c r="B84" s="39">
        <v>899000</v>
      </c>
    </row>
    <row r="85" spans="1:2">
      <c r="A85" s="38" t="s">
        <v>1920</v>
      </c>
      <c r="B85" s="39">
        <v>689900</v>
      </c>
    </row>
    <row r="86" spans="1:2" s="40" customFormat="1">
      <c r="A86" s="38" t="s">
        <v>1921</v>
      </c>
      <c r="B86" s="39">
        <v>1899800</v>
      </c>
    </row>
    <row r="87" spans="1:2">
      <c r="A87" s="43" t="s">
        <v>683</v>
      </c>
      <c r="B87" s="44">
        <v>327791</v>
      </c>
    </row>
    <row r="88" spans="1:2" s="40" customFormat="1">
      <c r="A88" s="38" t="s">
        <v>684</v>
      </c>
      <c r="B88" s="39">
        <v>327791</v>
      </c>
    </row>
    <row r="89" spans="1:2">
      <c r="A89" s="43" t="s">
        <v>1073</v>
      </c>
      <c r="B89" s="44">
        <v>2200920.7999999998</v>
      </c>
    </row>
    <row r="90" spans="1:2">
      <c r="A90" s="38" t="s">
        <v>1074</v>
      </c>
      <c r="B90" s="39">
        <v>1305820.8</v>
      </c>
    </row>
    <row r="91" spans="1:2" s="40" customFormat="1">
      <c r="A91" s="38" t="s">
        <v>1075</v>
      </c>
      <c r="B91" s="39">
        <v>64100</v>
      </c>
    </row>
    <row r="92" spans="1:2">
      <c r="A92" s="38" t="s">
        <v>1076</v>
      </c>
      <c r="B92" s="39">
        <v>90000</v>
      </c>
    </row>
    <row r="93" spans="1:2" s="40" customFormat="1">
      <c r="A93" s="38" t="s">
        <v>1922</v>
      </c>
      <c r="B93" s="39">
        <v>27500</v>
      </c>
    </row>
    <row r="94" spans="1:2">
      <c r="A94" s="38" t="s">
        <v>1923</v>
      </c>
      <c r="B94" s="39">
        <v>36000</v>
      </c>
    </row>
    <row r="95" spans="1:2">
      <c r="A95" s="38" t="s">
        <v>1924</v>
      </c>
      <c r="B95" s="39">
        <v>70000</v>
      </c>
    </row>
    <row r="96" spans="1:2">
      <c r="A96" s="38" t="s">
        <v>1925</v>
      </c>
      <c r="B96" s="39">
        <v>35000</v>
      </c>
    </row>
    <row r="97" spans="1:2" s="40" customFormat="1">
      <c r="A97" s="38" t="s">
        <v>1926</v>
      </c>
      <c r="B97" s="39">
        <v>20000</v>
      </c>
    </row>
    <row r="98" spans="1:2">
      <c r="A98" s="38" t="s">
        <v>1927</v>
      </c>
      <c r="B98" s="39">
        <v>22500</v>
      </c>
    </row>
    <row r="99" spans="1:2" s="40" customFormat="1">
      <c r="A99" s="38" t="s">
        <v>1928</v>
      </c>
      <c r="B99" s="39">
        <v>45000</v>
      </c>
    </row>
    <row r="100" spans="1:2">
      <c r="A100" s="38" t="s">
        <v>1929</v>
      </c>
      <c r="B100" s="39">
        <v>140000</v>
      </c>
    </row>
    <row r="101" spans="1:2" s="40" customFormat="1">
      <c r="A101" s="38" t="s">
        <v>1930</v>
      </c>
      <c r="B101" s="39">
        <v>345000</v>
      </c>
    </row>
    <row r="102" spans="1:2">
      <c r="A102" s="43" t="s">
        <v>685</v>
      </c>
      <c r="B102" s="44">
        <v>27000896</v>
      </c>
    </row>
    <row r="103" spans="1:2">
      <c r="A103" s="38" t="s">
        <v>686</v>
      </c>
      <c r="B103" s="39">
        <v>27000896</v>
      </c>
    </row>
    <row r="104" spans="1:2" s="40" customFormat="1">
      <c r="A104" s="43" t="s">
        <v>687</v>
      </c>
      <c r="B104" s="44">
        <v>1657505</v>
      </c>
    </row>
    <row r="105" spans="1:2">
      <c r="A105" s="38" t="s">
        <v>688</v>
      </c>
      <c r="B105" s="39">
        <v>1657505</v>
      </c>
    </row>
    <row r="106" spans="1:2" s="40" customFormat="1">
      <c r="A106" s="43" t="s">
        <v>1077</v>
      </c>
      <c r="B106" s="44">
        <v>5053152</v>
      </c>
    </row>
    <row r="107" spans="1:2">
      <c r="A107" s="38" t="s">
        <v>1078</v>
      </c>
      <c r="B107" s="39">
        <v>5053152</v>
      </c>
    </row>
    <row r="108" spans="1:2">
      <c r="A108" s="43" t="s">
        <v>1931</v>
      </c>
      <c r="B108" s="44">
        <v>3420000</v>
      </c>
    </row>
    <row r="109" spans="1:2" s="40" customFormat="1">
      <c r="A109" s="38" t="s">
        <v>1932</v>
      </c>
      <c r="B109" s="39">
        <v>3420000</v>
      </c>
    </row>
    <row r="110" spans="1:2">
      <c r="A110" s="43" t="s">
        <v>1079</v>
      </c>
      <c r="B110" s="44">
        <v>28800000</v>
      </c>
    </row>
    <row r="111" spans="1:2">
      <c r="A111" s="38" t="s">
        <v>1080</v>
      </c>
      <c r="B111" s="39">
        <v>28800000</v>
      </c>
    </row>
    <row r="112" spans="1:2">
      <c r="A112" s="43" t="s">
        <v>689</v>
      </c>
      <c r="B112" s="44">
        <v>40500000</v>
      </c>
    </row>
    <row r="113" spans="1:2">
      <c r="A113" s="38" t="s">
        <v>690</v>
      </c>
      <c r="B113" s="39">
        <v>7500000</v>
      </c>
    </row>
    <row r="114" spans="1:2" s="40" customFormat="1">
      <c r="A114" s="38" t="s">
        <v>1081</v>
      </c>
      <c r="B114" s="39">
        <v>16500000</v>
      </c>
    </row>
    <row r="115" spans="1:2">
      <c r="A115" s="38" t="s">
        <v>1933</v>
      </c>
      <c r="B115" s="39">
        <v>16500000</v>
      </c>
    </row>
    <row r="116" spans="1:2">
      <c r="A116" s="43" t="s">
        <v>1082</v>
      </c>
      <c r="B116" s="44">
        <v>10070000</v>
      </c>
    </row>
    <row r="117" spans="1:2" s="40" customFormat="1">
      <c r="A117" s="38" t="s">
        <v>1083</v>
      </c>
      <c r="B117" s="39">
        <v>10070000</v>
      </c>
    </row>
    <row r="118" spans="1:2">
      <c r="A118" s="43" t="s">
        <v>691</v>
      </c>
      <c r="B118" s="44">
        <v>17088000</v>
      </c>
    </row>
    <row r="119" spans="1:2" ht="24">
      <c r="A119" s="38" t="s">
        <v>692</v>
      </c>
      <c r="B119" s="39">
        <v>17088000</v>
      </c>
    </row>
    <row r="120" spans="1:2" s="40" customFormat="1">
      <c r="A120" s="43" t="s">
        <v>1934</v>
      </c>
      <c r="B120" s="44">
        <v>35976400</v>
      </c>
    </row>
    <row r="121" spans="1:2">
      <c r="A121" s="38" t="s">
        <v>1935</v>
      </c>
      <c r="B121" s="39">
        <v>35976400</v>
      </c>
    </row>
    <row r="122" spans="1:2">
      <c r="A122" s="43" t="s">
        <v>693</v>
      </c>
      <c r="B122" s="44">
        <v>18208920</v>
      </c>
    </row>
    <row r="123" spans="1:2">
      <c r="A123" s="38" t="s">
        <v>694</v>
      </c>
      <c r="B123" s="39">
        <v>18208920</v>
      </c>
    </row>
    <row r="124" spans="1:2" s="40" customFormat="1">
      <c r="A124" s="43" t="s">
        <v>1936</v>
      </c>
      <c r="B124" s="44">
        <v>20656300000</v>
      </c>
    </row>
    <row r="125" spans="1:2">
      <c r="A125" s="38" t="s">
        <v>1937</v>
      </c>
      <c r="B125" s="39">
        <v>2950900000</v>
      </c>
    </row>
    <row r="126" spans="1:2">
      <c r="A126" s="38" t="s">
        <v>1938</v>
      </c>
      <c r="B126" s="39">
        <v>5901800000</v>
      </c>
    </row>
    <row r="127" spans="1:2" s="40" customFormat="1">
      <c r="A127" s="38" t="s">
        <v>1939</v>
      </c>
      <c r="B127" s="39">
        <v>5901800000</v>
      </c>
    </row>
    <row r="128" spans="1:2">
      <c r="A128" s="38" t="s">
        <v>1940</v>
      </c>
      <c r="B128" s="39">
        <v>5901800000</v>
      </c>
    </row>
    <row r="129" spans="1:2">
      <c r="A129" s="43" t="s">
        <v>695</v>
      </c>
      <c r="B129" s="44">
        <v>1950000</v>
      </c>
    </row>
    <row r="130" spans="1:2">
      <c r="A130" s="38" t="s">
        <v>696</v>
      </c>
      <c r="B130" s="39">
        <v>1950000</v>
      </c>
    </row>
    <row r="131" spans="1:2" s="40" customFormat="1">
      <c r="A131" s="43" t="s">
        <v>1084</v>
      </c>
      <c r="B131" s="44">
        <v>1398360</v>
      </c>
    </row>
    <row r="132" spans="1:2">
      <c r="A132" s="38" t="s">
        <v>1085</v>
      </c>
      <c r="B132" s="39">
        <v>1398360</v>
      </c>
    </row>
    <row r="133" spans="1:2" s="40" customFormat="1">
      <c r="A133" s="43" t="s">
        <v>1086</v>
      </c>
      <c r="B133" s="44">
        <v>5291264</v>
      </c>
    </row>
    <row r="134" spans="1:2">
      <c r="A134" s="38" t="s">
        <v>1087</v>
      </c>
      <c r="B134" s="39">
        <v>5291264</v>
      </c>
    </row>
    <row r="135" spans="1:2" s="40" customFormat="1">
      <c r="A135" s="43" t="s">
        <v>1088</v>
      </c>
      <c r="B135" s="44">
        <v>1861000</v>
      </c>
    </row>
    <row r="136" spans="1:2">
      <c r="A136" s="38" t="s">
        <v>1089</v>
      </c>
      <c r="B136" s="39">
        <v>1861000</v>
      </c>
    </row>
    <row r="137" spans="1:2">
      <c r="A137" s="43" t="s">
        <v>697</v>
      </c>
      <c r="B137" s="44">
        <v>111891977.2</v>
      </c>
    </row>
    <row r="138" spans="1:2" s="40" customFormat="1">
      <c r="A138" s="38" t="s">
        <v>698</v>
      </c>
      <c r="B138" s="39">
        <v>26563916.399999999</v>
      </c>
    </row>
    <row r="139" spans="1:2">
      <c r="A139" s="38" t="s">
        <v>1090</v>
      </c>
      <c r="B139" s="39">
        <v>7538800</v>
      </c>
    </row>
    <row r="140" spans="1:2" s="40" customFormat="1">
      <c r="A140" s="38" t="s">
        <v>1091</v>
      </c>
      <c r="B140" s="39">
        <v>15545625.6</v>
      </c>
    </row>
    <row r="141" spans="1:2">
      <c r="A141" s="38" t="s">
        <v>1092</v>
      </c>
      <c r="B141" s="39">
        <v>56960832</v>
      </c>
    </row>
    <row r="142" spans="1:2">
      <c r="A142" s="38" t="s">
        <v>1093</v>
      </c>
      <c r="B142" s="39">
        <v>5282803.2</v>
      </c>
    </row>
    <row r="143" spans="1:2" s="40" customFormat="1">
      <c r="A143" s="43" t="s">
        <v>1094</v>
      </c>
      <c r="B143" s="44">
        <v>2599980</v>
      </c>
    </row>
    <row r="144" spans="1:2">
      <c r="A144" s="38" t="s">
        <v>1095</v>
      </c>
      <c r="B144" s="39">
        <v>2599980</v>
      </c>
    </row>
    <row r="145" spans="1:2" s="40" customFormat="1">
      <c r="A145" s="43" t="s">
        <v>155</v>
      </c>
      <c r="B145" s="44">
        <v>1173856612</v>
      </c>
    </row>
    <row r="146" spans="1:2">
      <c r="A146" s="38" t="s">
        <v>1096</v>
      </c>
      <c r="B146" s="39">
        <v>234059557.5</v>
      </c>
    </row>
    <row r="147" spans="1:2">
      <c r="A147" s="38" t="s">
        <v>1941</v>
      </c>
      <c r="B147" s="39">
        <v>467910303.75</v>
      </c>
    </row>
    <row r="148" spans="1:2">
      <c r="A148" s="38" t="s">
        <v>699</v>
      </c>
      <c r="B148" s="39">
        <v>471886750.75</v>
      </c>
    </row>
    <row r="149" spans="1:2">
      <c r="A149" s="43" t="s">
        <v>89</v>
      </c>
      <c r="B149" s="44">
        <v>21009104773.200001</v>
      </c>
    </row>
    <row r="150" spans="1:2" s="40" customFormat="1">
      <c r="A150" s="38" t="s">
        <v>406</v>
      </c>
      <c r="B150" s="39">
        <v>48475729.200000003</v>
      </c>
    </row>
    <row r="151" spans="1:2">
      <c r="A151" s="38" t="s">
        <v>700</v>
      </c>
      <c r="B151" s="39">
        <v>61384620</v>
      </c>
    </row>
    <row r="152" spans="1:2">
      <c r="A152" s="38" t="s">
        <v>701</v>
      </c>
      <c r="B152" s="39">
        <v>139040505</v>
      </c>
    </row>
    <row r="153" spans="1:2">
      <c r="A153" s="38" t="s">
        <v>702</v>
      </c>
      <c r="B153" s="39">
        <v>75969700</v>
      </c>
    </row>
    <row r="154" spans="1:2">
      <c r="A154" s="38" t="s">
        <v>703</v>
      </c>
      <c r="B154" s="39">
        <v>73674912</v>
      </c>
    </row>
    <row r="155" spans="1:2">
      <c r="A155" s="38" t="s">
        <v>704</v>
      </c>
      <c r="B155" s="39">
        <v>231235768</v>
      </c>
    </row>
    <row r="156" spans="1:2">
      <c r="A156" s="38" t="s">
        <v>705</v>
      </c>
      <c r="B156" s="39">
        <v>264843648</v>
      </c>
    </row>
    <row r="157" spans="1:2" s="40" customFormat="1">
      <c r="A157" s="38" t="s">
        <v>706</v>
      </c>
      <c r="B157" s="39">
        <v>199787888</v>
      </c>
    </row>
    <row r="158" spans="1:2">
      <c r="A158" s="38" t="s">
        <v>707</v>
      </c>
      <c r="B158" s="39">
        <v>274443648</v>
      </c>
    </row>
    <row r="159" spans="1:2" s="40" customFormat="1">
      <c r="A159" s="38" t="s">
        <v>708</v>
      </c>
      <c r="B159" s="39">
        <v>260950176</v>
      </c>
    </row>
    <row r="160" spans="1:2">
      <c r="A160" s="38" t="s">
        <v>709</v>
      </c>
      <c r="B160" s="39">
        <v>263158176</v>
      </c>
    </row>
    <row r="161" spans="1:2" s="40" customFormat="1">
      <c r="A161" s="38" t="s">
        <v>710</v>
      </c>
      <c r="B161" s="39">
        <v>235384635</v>
      </c>
    </row>
    <row r="162" spans="1:2">
      <c r="A162" s="38" t="s">
        <v>711</v>
      </c>
      <c r="B162" s="39">
        <v>268829860</v>
      </c>
    </row>
    <row r="163" spans="1:2" s="40" customFormat="1">
      <c r="A163" s="38" t="s">
        <v>712</v>
      </c>
      <c r="B163" s="39">
        <v>245205866</v>
      </c>
    </row>
    <row r="164" spans="1:2">
      <c r="A164" s="38" t="s">
        <v>713</v>
      </c>
      <c r="B164" s="39">
        <v>28482310</v>
      </c>
    </row>
    <row r="165" spans="1:2" s="40" customFormat="1">
      <c r="A165" s="38" t="s">
        <v>714</v>
      </c>
      <c r="B165" s="39">
        <v>175693860</v>
      </c>
    </row>
    <row r="166" spans="1:2">
      <c r="A166" s="38" t="s">
        <v>715</v>
      </c>
      <c r="B166" s="39">
        <v>353067720</v>
      </c>
    </row>
    <row r="167" spans="1:2" s="40" customFormat="1">
      <c r="A167" s="38" t="s">
        <v>716</v>
      </c>
      <c r="B167" s="39">
        <v>357387720</v>
      </c>
    </row>
    <row r="168" spans="1:2">
      <c r="A168" s="38" t="s">
        <v>717</v>
      </c>
      <c r="B168" s="39">
        <v>344307720</v>
      </c>
    </row>
    <row r="169" spans="1:2" s="40" customFormat="1">
      <c r="A169" s="38" t="s">
        <v>718</v>
      </c>
      <c r="B169" s="39">
        <v>352707720</v>
      </c>
    </row>
    <row r="170" spans="1:2">
      <c r="A170" s="38" t="s">
        <v>719</v>
      </c>
      <c r="B170" s="39">
        <v>279623100</v>
      </c>
    </row>
    <row r="171" spans="1:2" s="40" customFormat="1">
      <c r="A171" s="38" t="s">
        <v>720</v>
      </c>
      <c r="B171" s="39">
        <v>344187720</v>
      </c>
    </row>
    <row r="172" spans="1:2">
      <c r="A172" s="38" t="s">
        <v>721</v>
      </c>
      <c r="B172" s="39">
        <v>325849489</v>
      </c>
    </row>
    <row r="173" spans="1:2">
      <c r="A173" s="38" t="s">
        <v>722</v>
      </c>
      <c r="B173" s="39">
        <v>320018489</v>
      </c>
    </row>
    <row r="174" spans="1:2">
      <c r="A174" s="38" t="s">
        <v>723</v>
      </c>
      <c r="B174" s="39">
        <v>327279720</v>
      </c>
    </row>
    <row r="175" spans="1:2">
      <c r="A175" s="38" t="s">
        <v>724</v>
      </c>
      <c r="B175" s="39">
        <v>335845489</v>
      </c>
    </row>
    <row r="176" spans="1:2">
      <c r="A176" s="38" t="s">
        <v>725</v>
      </c>
      <c r="B176" s="39">
        <v>344307720</v>
      </c>
    </row>
    <row r="177" spans="1:2" s="40" customFormat="1">
      <c r="A177" s="38" t="s">
        <v>726</v>
      </c>
      <c r="B177" s="39">
        <v>346947720</v>
      </c>
    </row>
    <row r="178" spans="1:2" s="40" customFormat="1">
      <c r="A178" s="38" t="s">
        <v>727</v>
      </c>
      <c r="B178" s="39">
        <v>320991565</v>
      </c>
    </row>
    <row r="179" spans="1:2">
      <c r="A179" s="41" t="s">
        <v>728</v>
      </c>
      <c r="B179" s="42">
        <v>324556565</v>
      </c>
    </row>
    <row r="180" spans="1:2">
      <c r="A180" s="41" t="s">
        <v>729</v>
      </c>
      <c r="B180" s="42">
        <v>329961565</v>
      </c>
    </row>
    <row r="181" spans="1:2">
      <c r="A181" s="41" t="s">
        <v>1097</v>
      </c>
      <c r="B181" s="42">
        <v>275141945</v>
      </c>
    </row>
    <row r="182" spans="1:2">
      <c r="A182" s="41" t="s">
        <v>730</v>
      </c>
      <c r="B182" s="42">
        <v>341346565</v>
      </c>
    </row>
    <row r="183" spans="1:2">
      <c r="A183" s="41" t="s">
        <v>731</v>
      </c>
      <c r="B183" s="42">
        <v>314604255</v>
      </c>
    </row>
    <row r="184" spans="1:2">
      <c r="A184" s="41" t="s">
        <v>1098</v>
      </c>
      <c r="B184" s="42">
        <v>121015395</v>
      </c>
    </row>
    <row r="185" spans="1:2">
      <c r="A185" s="41" t="s">
        <v>732</v>
      </c>
      <c r="B185" s="42">
        <v>348246565</v>
      </c>
    </row>
    <row r="186" spans="1:2">
      <c r="A186" s="41" t="s">
        <v>1099</v>
      </c>
      <c r="B186" s="42">
        <v>338514796</v>
      </c>
    </row>
    <row r="187" spans="1:2">
      <c r="A187" s="41" t="s">
        <v>1100</v>
      </c>
      <c r="B187" s="42">
        <v>248106173</v>
      </c>
    </row>
    <row r="188" spans="1:2">
      <c r="A188" s="41" t="s">
        <v>1101</v>
      </c>
      <c r="B188" s="42">
        <v>97951623</v>
      </c>
    </row>
    <row r="189" spans="1:2">
      <c r="A189" s="41" t="s">
        <v>1102</v>
      </c>
      <c r="B189" s="42">
        <v>336310796</v>
      </c>
    </row>
    <row r="190" spans="1:2">
      <c r="A190" s="41" t="s">
        <v>1103</v>
      </c>
      <c r="B190" s="42">
        <v>339674796</v>
      </c>
    </row>
    <row r="191" spans="1:2">
      <c r="A191" s="41" t="s">
        <v>1104</v>
      </c>
      <c r="B191" s="42">
        <v>222617325</v>
      </c>
    </row>
    <row r="192" spans="1:2">
      <c r="A192" s="41" t="s">
        <v>1105</v>
      </c>
      <c r="B192" s="42">
        <v>336631565</v>
      </c>
    </row>
    <row r="193" spans="1:2">
      <c r="A193" s="41" t="s">
        <v>1106</v>
      </c>
      <c r="B193" s="42">
        <v>341346565</v>
      </c>
    </row>
    <row r="194" spans="1:2">
      <c r="A194" s="41" t="s">
        <v>1107</v>
      </c>
      <c r="B194" s="42">
        <v>344796565</v>
      </c>
    </row>
    <row r="195" spans="1:2">
      <c r="A195" s="41" t="s">
        <v>1108</v>
      </c>
      <c r="B195" s="42">
        <v>322164255</v>
      </c>
    </row>
    <row r="196" spans="1:2">
      <c r="A196" s="41" t="s">
        <v>1109</v>
      </c>
      <c r="B196" s="42">
        <v>359861565</v>
      </c>
    </row>
    <row r="197" spans="1:2">
      <c r="A197" s="41" t="s">
        <v>1110</v>
      </c>
      <c r="B197" s="42">
        <v>300791945</v>
      </c>
    </row>
    <row r="198" spans="1:2">
      <c r="A198" s="41" t="s">
        <v>1111</v>
      </c>
      <c r="B198" s="42">
        <v>318069255</v>
      </c>
    </row>
    <row r="199" spans="1:2">
      <c r="A199" s="41" t="s">
        <v>1112</v>
      </c>
      <c r="B199" s="42">
        <v>318766486</v>
      </c>
    </row>
    <row r="200" spans="1:2">
      <c r="A200" s="41" t="s">
        <v>1113</v>
      </c>
      <c r="B200" s="42">
        <v>30337880</v>
      </c>
    </row>
    <row r="201" spans="1:2">
      <c r="A201" s="41" t="s">
        <v>1114</v>
      </c>
      <c r="B201" s="42">
        <v>355102796</v>
      </c>
    </row>
    <row r="202" spans="1:2">
      <c r="A202" s="41" t="s">
        <v>1115</v>
      </c>
      <c r="B202" s="42">
        <v>328200486</v>
      </c>
    </row>
    <row r="203" spans="1:2">
      <c r="A203" s="41" t="s">
        <v>1116</v>
      </c>
      <c r="B203" s="42">
        <v>336998486</v>
      </c>
    </row>
    <row r="204" spans="1:2">
      <c r="A204" s="41" t="s">
        <v>1117</v>
      </c>
      <c r="B204" s="42">
        <v>374474796</v>
      </c>
    </row>
    <row r="205" spans="1:2">
      <c r="A205" s="41" t="s">
        <v>1118</v>
      </c>
      <c r="B205" s="42">
        <v>331476948</v>
      </c>
    </row>
    <row r="206" spans="1:2">
      <c r="A206" s="41" t="s">
        <v>1119</v>
      </c>
      <c r="B206" s="42">
        <v>334608948</v>
      </c>
    </row>
    <row r="207" spans="1:2">
      <c r="A207" s="41" t="s">
        <v>1120</v>
      </c>
      <c r="B207" s="42">
        <v>327588948</v>
      </c>
    </row>
    <row r="208" spans="1:2">
      <c r="A208" s="41" t="s">
        <v>1121</v>
      </c>
      <c r="B208" s="42">
        <v>29662310</v>
      </c>
    </row>
    <row r="209" spans="1:2">
      <c r="A209" s="41" t="s">
        <v>1122</v>
      </c>
      <c r="B209" s="42">
        <v>316248948</v>
      </c>
    </row>
    <row r="210" spans="1:2">
      <c r="A210" s="41" t="s">
        <v>1123</v>
      </c>
      <c r="B210" s="42">
        <v>320568948</v>
      </c>
    </row>
    <row r="211" spans="1:2">
      <c r="A211" s="41" t="s">
        <v>1124</v>
      </c>
      <c r="B211" s="42">
        <v>323916948</v>
      </c>
    </row>
    <row r="212" spans="1:2">
      <c r="A212" s="41" t="s">
        <v>1125</v>
      </c>
      <c r="B212" s="42">
        <v>317328948</v>
      </c>
    </row>
    <row r="213" spans="1:2">
      <c r="A213" s="41" t="s">
        <v>1126</v>
      </c>
      <c r="B213" s="42">
        <v>320568948</v>
      </c>
    </row>
    <row r="214" spans="1:2">
      <c r="A214" s="41" t="s">
        <v>1127</v>
      </c>
      <c r="B214" s="42">
        <v>156018474</v>
      </c>
    </row>
    <row r="215" spans="1:2">
      <c r="A215" s="41" t="s">
        <v>1128</v>
      </c>
      <c r="B215" s="42">
        <v>321540948</v>
      </c>
    </row>
    <row r="216" spans="1:2">
      <c r="A216" s="41" t="s">
        <v>1129</v>
      </c>
      <c r="B216" s="42">
        <v>150780474</v>
      </c>
    </row>
    <row r="217" spans="1:2">
      <c r="A217" s="41" t="s">
        <v>1130</v>
      </c>
      <c r="B217" s="42">
        <v>302727717</v>
      </c>
    </row>
    <row r="218" spans="1:2">
      <c r="A218" s="41" t="s">
        <v>1131</v>
      </c>
      <c r="B218" s="42">
        <v>306900717</v>
      </c>
    </row>
    <row r="219" spans="1:2">
      <c r="A219" s="41" t="s">
        <v>1132</v>
      </c>
      <c r="B219" s="42">
        <v>254938407</v>
      </c>
    </row>
    <row r="220" spans="1:2">
      <c r="A220" s="41" t="s">
        <v>1133</v>
      </c>
      <c r="B220" s="42">
        <v>285500717</v>
      </c>
    </row>
    <row r="221" spans="1:2">
      <c r="A221" s="41" t="s">
        <v>1134</v>
      </c>
      <c r="B221" s="42">
        <v>287747717</v>
      </c>
    </row>
    <row r="222" spans="1:2">
      <c r="A222" s="41" t="s">
        <v>1135</v>
      </c>
      <c r="B222" s="42">
        <v>292027717</v>
      </c>
    </row>
    <row r="223" spans="1:2">
      <c r="A223" s="41" t="s">
        <v>1136</v>
      </c>
      <c r="B223" s="42">
        <v>277047717</v>
      </c>
    </row>
    <row r="224" spans="1:2">
      <c r="A224" s="41" t="s">
        <v>1137</v>
      </c>
      <c r="B224" s="42">
        <v>17977617</v>
      </c>
    </row>
    <row r="225" spans="1:2">
      <c r="A225" s="41" t="s">
        <v>1138</v>
      </c>
      <c r="B225" s="42">
        <v>303797717</v>
      </c>
    </row>
    <row r="226" spans="1:2">
      <c r="A226" s="41" t="s">
        <v>1139</v>
      </c>
      <c r="B226" s="42">
        <v>174800015</v>
      </c>
    </row>
    <row r="227" spans="1:2">
      <c r="A227" s="41" t="s">
        <v>1942</v>
      </c>
      <c r="B227" s="42">
        <v>283360717</v>
      </c>
    </row>
    <row r="228" spans="1:2">
      <c r="A228" s="41" t="s">
        <v>1943</v>
      </c>
      <c r="B228" s="42">
        <v>67294006</v>
      </c>
    </row>
    <row r="229" spans="1:2">
      <c r="A229" s="109" t="s">
        <v>73</v>
      </c>
      <c r="B229" s="110">
        <v>15466191379.700001</v>
      </c>
    </row>
    <row r="230" spans="1:2">
      <c r="A230" s="41" t="s">
        <v>407</v>
      </c>
      <c r="B230" s="42">
        <v>91671095.700000003</v>
      </c>
    </row>
    <row r="231" spans="1:2">
      <c r="A231" s="41" t="s">
        <v>733</v>
      </c>
      <c r="B231" s="42">
        <v>99950004</v>
      </c>
    </row>
    <row r="232" spans="1:2">
      <c r="A232" s="41" t="s">
        <v>734</v>
      </c>
      <c r="B232" s="42">
        <v>210037464</v>
      </c>
    </row>
    <row r="233" spans="1:2">
      <c r="A233" s="41" t="s">
        <v>735</v>
      </c>
      <c r="B233" s="42">
        <v>187597584</v>
      </c>
    </row>
    <row r="234" spans="1:2">
      <c r="A234" s="41" t="s">
        <v>736</v>
      </c>
      <c r="B234" s="42">
        <v>227860616</v>
      </c>
    </row>
    <row r="235" spans="1:2">
      <c r="A235" s="41" t="s">
        <v>737</v>
      </c>
      <c r="B235" s="42">
        <v>254301344</v>
      </c>
    </row>
    <row r="236" spans="1:2">
      <c r="A236" s="41" t="s">
        <v>738</v>
      </c>
      <c r="B236" s="42">
        <v>254583912</v>
      </c>
    </row>
    <row r="237" spans="1:2">
      <c r="A237" s="41" t="s">
        <v>739</v>
      </c>
      <c r="B237" s="42">
        <v>246332328</v>
      </c>
    </row>
    <row r="238" spans="1:2">
      <c r="A238" s="41" t="s">
        <v>740</v>
      </c>
      <c r="B238" s="42">
        <v>252404328</v>
      </c>
    </row>
    <row r="239" spans="1:2">
      <c r="A239" s="41" t="s">
        <v>741</v>
      </c>
      <c r="B239" s="42">
        <v>251450097</v>
      </c>
    </row>
    <row r="240" spans="1:2">
      <c r="A240" s="41" t="s">
        <v>742</v>
      </c>
      <c r="B240" s="42">
        <v>245452328</v>
      </c>
    </row>
    <row r="241" spans="1:2">
      <c r="A241" s="41" t="s">
        <v>743</v>
      </c>
      <c r="B241" s="42">
        <v>248141344</v>
      </c>
    </row>
    <row r="242" spans="1:2">
      <c r="A242" s="41" t="s">
        <v>744</v>
      </c>
      <c r="B242" s="42">
        <v>250908328</v>
      </c>
    </row>
    <row r="243" spans="1:2">
      <c r="A243" s="41" t="s">
        <v>745</v>
      </c>
      <c r="B243" s="42">
        <v>204346170</v>
      </c>
    </row>
    <row r="244" spans="1:2">
      <c r="A244" s="41" t="s">
        <v>746</v>
      </c>
      <c r="B244" s="149">
        <v>276310176</v>
      </c>
    </row>
    <row r="245" spans="1:2">
      <c r="A245" s="41" t="s">
        <v>747</v>
      </c>
      <c r="B245" s="42">
        <v>246753866</v>
      </c>
    </row>
    <row r="246" spans="1:2">
      <c r="A246" s="41" t="s">
        <v>748</v>
      </c>
      <c r="B246" s="42">
        <v>251913866</v>
      </c>
    </row>
    <row r="247" spans="1:2">
      <c r="A247" s="41" t="s">
        <v>749</v>
      </c>
      <c r="B247" s="42">
        <v>197751246</v>
      </c>
    </row>
    <row r="248" spans="1:2">
      <c r="A248" s="41" t="s">
        <v>750</v>
      </c>
      <c r="B248" s="42">
        <v>291481945</v>
      </c>
    </row>
    <row r="249" spans="1:2">
      <c r="A249" s="41" t="s">
        <v>751</v>
      </c>
      <c r="B249" s="42">
        <v>293476945</v>
      </c>
    </row>
    <row r="250" spans="1:2">
      <c r="A250" s="41" t="s">
        <v>752</v>
      </c>
      <c r="B250" s="42">
        <v>239615866</v>
      </c>
    </row>
    <row r="251" spans="1:2">
      <c r="A251" s="41" t="s">
        <v>753</v>
      </c>
      <c r="B251" s="42">
        <v>257551021</v>
      </c>
    </row>
    <row r="252" spans="1:2">
      <c r="A252" s="41" t="s">
        <v>754</v>
      </c>
      <c r="B252" s="42">
        <v>285046176</v>
      </c>
    </row>
    <row r="253" spans="1:2">
      <c r="A253" s="41" t="s">
        <v>755</v>
      </c>
      <c r="B253" s="42">
        <v>271606176</v>
      </c>
    </row>
    <row r="254" spans="1:2">
      <c r="A254" s="41" t="s">
        <v>756</v>
      </c>
      <c r="B254" s="42">
        <v>143911550</v>
      </c>
    </row>
    <row r="255" spans="1:2">
      <c r="A255" s="41" t="s">
        <v>757</v>
      </c>
      <c r="B255" s="42">
        <v>231755173</v>
      </c>
    </row>
    <row r="256" spans="1:2">
      <c r="A256" s="41" t="s">
        <v>758</v>
      </c>
      <c r="B256" s="42">
        <v>230593173</v>
      </c>
    </row>
    <row r="257" spans="1:2">
      <c r="A257" s="41" t="s">
        <v>759</v>
      </c>
      <c r="B257" s="42">
        <v>199452863</v>
      </c>
    </row>
    <row r="258" spans="1:2">
      <c r="A258" s="41" t="s">
        <v>760</v>
      </c>
      <c r="B258" s="42">
        <v>147829243</v>
      </c>
    </row>
    <row r="259" spans="1:2">
      <c r="A259" s="41" t="s">
        <v>761</v>
      </c>
      <c r="B259" s="42">
        <v>238063173</v>
      </c>
    </row>
    <row r="260" spans="1:2">
      <c r="A260" s="41" t="s">
        <v>762</v>
      </c>
      <c r="B260" s="42">
        <v>248853173</v>
      </c>
    </row>
    <row r="261" spans="1:2">
      <c r="A261" s="41" t="s">
        <v>763</v>
      </c>
      <c r="B261" s="42">
        <v>238063173</v>
      </c>
    </row>
    <row r="262" spans="1:2">
      <c r="A262" s="41" t="s">
        <v>764</v>
      </c>
      <c r="B262" s="42">
        <v>245131404</v>
      </c>
    </row>
    <row r="263" spans="1:2">
      <c r="A263" s="41" t="s">
        <v>765</v>
      </c>
      <c r="B263" s="42">
        <v>246446173</v>
      </c>
    </row>
    <row r="264" spans="1:2">
      <c r="A264" s="41" t="s">
        <v>766</v>
      </c>
      <c r="B264" s="42">
        <v>247193173</v>
      </c>
    </row>
    <row r="265" spans="1:2">
      <c r="A265" s="41" t="s">
        <v>767</v>
      </c>
      <c r="B265" s="42">
        <v>237565173</v>
      </c>
    </row>
    <row r="266" spans="1:2">
      <c r="A266" s="41" t="s">
        <v>768</v>
      </c>
      <c r="B266" s="42">
        <v>240387173</v>
      </c>
    </row>
    <row r="267" spans="1:2">
      <c r="A267" s="41" t="s">
        <v>769</v>
      </c>
      <c r="B267" s="42">
        <v>146411550</v>
      </c>
    </row>
    <row r="268" spans="1:2">
      <c r="A268" s="41" t="s">
        <v>1140</v>
      </c>
      <c r="B268" s="42">
        <v>248106173</v>
      </c>
    </row>
    <row r="269" spans="1:2">
      <c r="A269" s="41" t="s">
        <v>1141</v>
      </c>
      <c r="B269" s="42">
        <v>230593173</v>
      </c>
    </row>
    <row r="270" spans="1:2">
      <c r="A270" s="41" t="s">
        <v>1142</v>
      </c>
      <c r="B270" s="42">
        <v>210913863</v>
      </c>
    </row>
    <row r="271" spans="1:2">
      <c r="A271" s="41" t="s">
        <v>1143</v>
      </c>
      <c r="B271" s="42">
        <v>106856316</v>
      </c>
    </row>
    <row r="272" spans="1:2">
      <c r="A272" s="41" t="s">
        <v>1144</v>
      </c>
      <c r="B272" s="42">
        <v>256406173</v>
      </c>
    </row>
    <row r="273" spans="1:2">
      <c r="A273" s="41" t="s">
        <v>1145</v>
      </c>
      <c r="B273" s="42">
        <v>259726173</v>
      </c>
    </row>
    <row r="274" spans="1:2">
      <c r="A274" s="41" t="s">
        <v>1146</v>
      </c>
      <c r="B274" s="42">
        <v>262797173</v>
      </c>
    </row>
    <row r="275" spans="1:2">
      <c r="A275" s="41" t="s">
        <v>1147</v>
      </c>
      <c r="B275" s="42">
        <v>228603094</v>
      </c>
    </row>
    <row r="276" spans="1:2">
      <c r="A276" s="41" t="s">
        <v>1148</v>
      </c>
      <c r="B276" s="42">
        <v>260556173</v>
      </c>
    </row>
    <row r="277" spans="1:2">
      <c r="A277" s="41" t="s">
        <v>1149</v>
      </c>
      <c r="B277" s="42">
        <v>263046173</v>
      </c>
    </row>
    <row r="278" spans="1:2">
      <c r="A278" s="41" t="s">
        <v>1150</v>
      </c>
      <c r="B278" s="42">
        <v>264706173</v>
      </c>
    </row>
    <row r="279" spans="1:2">
      <c r="A279" s="41" t="s">
        <v>1151</v>
      </c>
      <c r="B279" s="42">
        <v>267943173</v>
      </c>
    </row>
    <row r="280" spans="1:2">
      <c r="A280" s="41" t="s">
        <v>1152</v>
      </c>
      <c r="B280" s="42">
        <v>31922310</v>
      </c>
    </row>
    <row r="281" spans="1:2">
      <c r="A281" s="41" t="s">
        <v>1153</v>
      </c>
      <c r="B281" s="42">
        <v>195493860</v>
      </c>
    </row>
    <row r="282" spans="1:2">
      <c r="A282" s="41" t="s">
        <v>1154</v>
      </c>
      <c r="B282" s="42">
        <v>140815395</v>
      </c>
    </row>
    <row r="283" spans="1:2">
      <c r="A283" s="41" t="s">
        <v>1155</v>
      </c>
      <c r="B283" s="42">
        <v>206650015</v>
      </c>
    </row>
    <row r="284" spans="1:2">
      <c r="A284" s="41" t="s">
        <v>1156</v>
      </c>
      <c r="B284" s="42">
        <v>200800015</v>
      </c>
    </row>
    <row r="285" spans="1:2">
      <c r="A285" s="41" t="s">
        <v>1157</v>
      </c>
      <c r="B285" s="42">
        <v>181993860</v>
      </c>
    </row>
    <row r="286" spans="1:2">
      <c r="A286" s="41" t="s">
        <v>1158</v>
      </c>
      <c r="B286" s="42">
        <v>200270784</v>
      </c>
    </row>
    <row r="287" spans="1:2">
      <c r="A287" s="41" t="s">
        <v>1159</v>
      </c>
      <c r="B287" s="42">
        <v>182264629</v>
      </c>
    </row>
    <row r="288" spans="1:2">
      <c r="A288" s="41" t="s">
        <v>1160</v>
      </c>
      <c r="B288" s="42">
        <v>186045015</v>
      </c>
    </row>
    <row r="289" spans="1:2">
      <c r="A289" s="41" t="s">
        <v>1161</v>
      </c>
      <c r="B289" s="42">
        <v>191180015</v>
      </c>
    </row>
    <row r="290" spans="1:2">
      <c r="A290" s="41" t="s">
        <v>1162</v>
      </c>
      <c r="B290" s="42">
        <v>193520015</v>
      </c>
    </row>
    <row r="291" spans="1:2">
      <c r="A291" s="41" t="s">
        <v>1163</v>
      </c>
      <c r="B291" s="42">
        <v>178702784</v>
      </c>
    </row>
    <row r="292" spans="1:2">
      <c r="A292" s="41" t="s">
        <v>1164</v>
      </c>
      <c r="B292" s="42">
        <v>92143623</v>
      </c>
    </row>
    <row r="293" spans="1:2">
      <c r="A293" s="41" t="s">
        <v>1165</v>
      </c>
      <c r="B293" s="42">
        <v>184485015</v>
      </c>
    </row>
    <row r="294" spans="1:2">
      <c r="A294" s="41" t="s">
        <v>1166</v>
      </c>
      <c r="B294" s="42">
        <v>103538085</v>
      </c>
    </row>
    <row r="295" spans="1:2">
      <c r="A295" s="41" t="s">
        <v>1167</v>
      </c>
      <c r="B295" s="42">
        <v>174670784</v>
      </c>
    </row>
    <row r="296" spans="1:2">
      <c r="A296" s="41" t="s">
        <v>1168</v>
      </c>
      <c r="B296" s="42">
        <v>177166784</v>
      </c>
    </row>
    <row r="297" spans="1:2">
      <c r="A297" s="41" t="s">
        <v>1169</v>
      </c>
      <c r="B297" s="42">
        <v>178510784</v>
      </c>
    </row>
    <row r="298" spans="1:2">
      <c r="A298" s="41" t="s">
        <v>1170</v>
      </c>
      <c r="B298" s="42">
        <v>179150784</v>
      </c>
    </row>
    <row r="299" spans="1:2">
      <c r="A299" s="41" t="s">
        <v>1171</v>
      </c>
      <c r="B299" s="42">
        <v>177166784</v>
      </c>
    </row>
    <row r="300" spans="1:2">
      <c r="A300" s="41" t="s">
        <v>1172</v>
      </c>
      <c r="B300" s="42">
        <v>158469398</v>
      </c>
    </row>
    <row r="301" spans="1:2">
      <c r="A301" s="41" t="s">
        <v>1173</v>
      </c>
      <c r="B301" s="42">
        <v>181326784</v>
      </c>
    </row>
    <row r="302" spans="1:2">
      <c r="A302" s="41" t="s">
        <v>1174</v>
      </c>
      <c r="B302" s="42">
        <v>54564620</v>
      </c>
    </row>
    <row r="303" spans="1:2">
      <c r="A303" s="41" t="s">
        <v>1944</v>
      </c>
      <c r="B303" s="42">
        <v>147864474</v>
      </c>
    </row>
    <row r="304" spans="1:2">
      <c r="A304" s="41" t="s">
        <v>1945</v>
      </c>
      <c r="B304" s="42">
        <v>29020541</v>
      </c>
    </row>
    <row r="305" spans="1:2">
      <c r="A305" s="109" t="s">
        <v>24</v>
      </c>
      <c r="B305" s="110">
        <v>86069997</v>
      </c>
    </row>
    <row r="306" spans="1:2">
      <c r="A306" s="41" t="s">
        <v>770</v>
      </c>
      <c r="B306" s="42">
        <v>86069997</v>
      </c>
    </row>
    <row r="307" spans="1:2">
      <c r="A307" s="109" t="s">
        <v>1946</v>
      </c>
      <c r="B307" s="110">
        <v>15256731</v>
      </c>
    </row>
    <row r="308" spans="1:2">
      <c r="A308" s="41" t="s">
        <v>1947</v>
      </c>
      <c r="B308" s="42">
        <v>15256731</v>
      </c>
    </row>
    <row r="309" spans="1:2">
      <c r="A309" s="109" t="s">
        <v>255</v>
      </c>
      <c r="B309" s="110">
        <v>5008135</v>
      </c>
    </row>
    <row r="310" spans="1:2">
      <c r="A310" s="41" t="s">
        <v>771</v>
      </c>
      <c r="B310" s="42">
        <v>5008135</v>
      </c>
    </row>
    <row r="311" spans="1:2">
      <c r="A311" s="109" t="s">
        <v>256</v>
      </c>
      <c r="B311" s="110">
        <v>9076142744</v>
      </c>
    </row>
    <row r="312" spans="1:2">
      <c r="A312" s="41" t="s">
        <v>772</v>
      </c>
      <c r="B312" s="42">
        <v>153438340</v>
      </c>
    </row>
    <row r="313" spans="1:2">
      <c r="A313" s="41" t="s">
        <v>773</v>
      </c>
      <c r="B313" s="42">
        <v>154703340</v>
      </c>
    </row>
    <row r="314" spans="1:2">
      <c r="A314" s="41" t="s">
        <v>774</v>
      </c>
      <c r="B314" s="42">
        <v>150083340</v>
      </c>
    </row>
    <row r="315" spans="1:2">
      <c r="A315" s="41" t="s">
        <v>775</v>
      </c>
      <c r="B315" s="42">
        <v>150688340</v>
      </c>
    </row>
    <row r="316" spans="1:2">
      <c r="A316" s="41" t="s">
        <v>776</v>
      </c>
      <c r="B316" s="42">
        <v>149525946</v>
      </c>
    </row>
    <row r="317" spans="1:2">
      <c r="A317" s="41" t="s">
        <v>777</v>
      </c>
      <c r="B317" s="42">
        <v>150618474</v>
      </c>
    </row>
    <row r="318" spans="1:2">
      <c r="A318" s="41" t="s">
        <v>778</v>
      </c>
      <c r="B318" s="42">
        <v>153264474</v>
      </c>
    </row>
    <row r="319" spans="1:2">
      <c r="A319" s="41" t="s">
        <v>779</v>
      </c>
      <c r="B319" s="42">
        <v>154398474</v>
      </c>
    </row>
    <row r="320" spans="1:2">
      <c r="A320" s="41" t="s">
        <v>780</v>
      </c>
      <c r="B320" s="42">
        <v>136672319</v>
      </c>
    </row>
    <row r="321" spans="1:2">
      <c r="A321" s="41" t="s">
        <v>781</v>
      </c>
      <c r="B321" s="42">
        <v>159488340</v>
      </c>
    </row>
    <row r="322" spans="1:2">
      <c r="A322" s="41" t="s">
        <v>782</v>
      </c>
      <c r="B322" s="42">
        <v>23449848</v>
      </c>
    </row>
    <row r="323" spans="1:2">
      <c r="A323" s="41" t="s">
        <v>783</v>
      </c>
      <c r="B323" s="42">
        <v>163252705</v>
      </c>
    </row>
    <row r="324" spans="1:2">
      <c r="A324" s="41" t="s">
        <v>784</v>
      </c>
      <c r="B324" s="42">
        <v>166002705</v>
      </c>
    </row>
    <row r="325" spans="1:2">
      <c r="A325" s="41" t="s">
        <v>785</v>
      </c>
      <c r="B325" s="42">
        <v>138155088</v>
      </c>
    </row>
    <row r="326" spans="1:2">
      <c r="A326" s="41" t="s">
        <v>786</v>
      </c>
      <c r="B326" s="42">
        <v>140555088</v>
      </c>
    </row>
    <row r="327" spans="1:2">
      <c r="A327" s="41" t="s">
        <v>787</v>
      </c>
      <c r="B327" s="42">
        <v>137723088</v>
      </c>
    </row>
    <row r="328" spans="1:2">
      <c r="A328" s="41" t="s">
        <v>788</v>
      </c>
      <c r="B328" s="42">
        <v>135803088</v>
      </c>
    </row>
    <row r="329" spans="1:2">
      <c r="A329" s="41" t="s">
        <v>789</v>
      </c>
      <c r="B329" s="42">
        <v>133883088</v>
      </c>
    </row>
    <row r="330" spans="1:2">
      <c r="A330" s="41" t="s">
        <v>790</v>
      </c>
      <c r="B330" s="42">
        <v>136139088</v>
      </c>
    </row>
    <row r="331" spans="1:2">
      <c r="A331" s="41" t="s">
        <v>791</v>
      </c>
      <c r="B331" s="42">
        <v>137339088</v>
      </c>
    </row>
    <row r="332" spans="1:2">
      <c r="A332" s="41" t="s">
        <v>792</v>
      </c>
      <c r="B332" s="42">
        <v>124279933</v>
      </c>
    </row>
    <row r="333" spans="1:2">
      <c r="A333" s="41" t="s">
        <v>793</v>
      </c>
      <c r="B333" s="42">
        <v>137720857</v>
      </c>
    </row>
    <row r="334" spans="1:2">
      <c r="A334" s="41" t="s">
        <v>794</v>
      </c>
      <c r="B334" s="42">
        <v>142475088</v>
      </c>
    </row>
    <row r="335" spans="1:2">
      <c r="A335" s="41" t="s">
        <v>795</v>
      </c>
      <c r="B335" s="42">
        <v>143963088</v>
      </c>
    </row>
    <row r="336" spans="1:2">
      <c r="A336" s="41" t="s">
        <v>796</v>
      </c>
      <c r="B336" s="42">
        <v>60444620</v>
      </c>
    </row>
    <row r="337" spans="1:2">
      <c r="A337" s="41" t="s">
        <v>797</v>
      </c>
      <c r="B337" s="42">
        <v>127430626</v>
      </c>
    </row>
    <row r="338" spans="1:2">
      <c r="A338" s="41" t="s">
        <v>798</v>
      </c>
      <c r="B338" s="42">
        <v>108351009</v>
      </c>
    </row>
    <row r="339" spans="1:2">
      <c r="A339" s="41" t="s">
        <v>799</v>
      </c>
      <c r="B339" s="42">
        <v>128396626</v>
      </c>
    </row>
    <row r="340" spans="1:2">
      <c r="A340" s="41" t="s">
        <v>800</v>
      </c>
      <c r="B340" s="42">
        <v>125498626</v>
      </c>
    </row>
    <row r="341" spans="1:2">
      <c r="A341" s="41" t="s">
        <v>801</v>
      </c>
      <c r="B341" s="42">
        <v>44131696</v>
      </c>
    </row>
    <row r="342" spans="1:2">
      <c r="A342" s="41" t="s">
        <v>802</v>
      </c>
      <c r="B342" s="42">
        <v>131018626</v>
      </c>
    </row>
    <row r="343" spans="1:2">
      <c r="A343" s="41" t="s">
        <v>803</v>
      </c>
      <c r="B343" s="42">
        <v>103580316</v>
      </c>
    </row>
    <row r="344" spans="1:2">
      <c r="A344" s="41" t="s">
        <v>804</v>
      </c>
      <c r="B344" s="42">
        <v>137504626</v>
      </c>
    </row>
    <row r="345" spans="1:2">
      <c r="A345" s="41" t="s">
        <v>805</v>
      </c>
      <c r="B345" s="42">
        <v>109772316</v>
      </c>
    </row>
    <row r="346" spans="1:2">
      <c r="A346" s="41" t="s">
        <v>806</v>
      </c>
      <c r="B346" s="42">
        <v>144404626</v>
      </c>
    </row>
    <row r="347" spans="1:2">
      <c r="A347" s="41" t="s">
        <v>807</v>
      </c>
      <c r="B347" s="42">
        <v>136584626</v>
      </c>
    </row>
    <row r="348" spans="1:2">
      <c r="A348" s="41" t="s">
        <v>808</v>
      </c>
      <c r="B348" s="42">
        <v>145193857</v>
      </c>
    </row>
    <row r="349" spans="1:2">
      <c r="A349" s="41" t="s">
        <v>809</v>
      </c>
      <c r="B349" s="42">
        <v>146227857</v>
      </c>
    </row>
    <row r="350" spans="1:2">
      <c r="A350" s="41" t="s">
        <v>1175</v>
      </c>
      <c r="B350" s="42">
        <v>136538626</v>
      </c>
    </row>
    <row r="351" spans="1:2">
      <c r="A351" s="41" t="s">
        <v>1176</v>
      </c>
      <c r="B351" s="42">
        <v>103256316</v>
      </c>
    </row>
    <row r="352" spans="1:2">
      <c r="A352" s="41" t="s">
        <v>1177</v>
      </c>
      <c r="B352" s="42">
        <v>105776316</v>
      </c>
    </row>
    <row r="353" spans="1:2">
      <c r="A353" s="41" t="s">
        <v>1178</v>
      </c>
      <c r="B353" s="42">
        <v>139528626</v>
      </c>
    </row>
    <row r="354" spans="1:2">
      <c r="A354" s="41" t="s">
        <v>1179</v>
      </c>
      <c r="B354" s="42">
        <v>141184626</v>
      </c>
    </row>
    <row r="355" spans="1:2">
      <c r="A355" s="41" t="s">
        <v>1180</v>
      </c>
      <c r="B355" s="42">
        <v>137918626</v>
      </c>
    </row>
    <row r="356" spans="1:2">
      <c r="A356" s="41" t="s">
        <v>1181</v>
      </c>
      <c r="B356" s="42">
        <v>141046626</v>
      </c>
    </row>
    <row r="357" spans="1:2">
      <c r="A357" s="41" t="s">
        <v>1182</v>
      </c>
      <c r="B357" s="42">
        <v>143898626</v>
      </c>
    </row>
    <row r="358" spans="1:2">
      <c r="A358" s="41" t="s">
        <v>1183</v>
      </c>
      <c r="B358" s="42">
        <v>122769240</v>
      </c>
    </row>
    <row r="359" spans="1:2">
      <c r="A359" s="41" t="s">
        <v>1184</v>
      </c>
      <c r="B359" s="42">
        <v>142196626</v>
      </c>
    </row>
    <row r="360" spans="1:2">
      <c r="A360" s="41" t="s">
        <v>1185</v>
      </c>
      <c r="B360" s="42">
        <v>47827696</v>
      </c>
    </row>
    <row r="361" spans="1:2">
      <c r="A361" s="41" t="s">
        <v>1186</v>
      </c>
      <c r="B361" s="42">
        <v>149423857</v>
      </c>
    </row>
    <row r="362" spans="1:2">
      <c r="A362" s="41" t="s">
        <v>1187</v>
      </c>
      <c r="B362" s="42">
        <v>151303857</v>
      </c>
    </row>
    <row r="363" spans="1:2">
      <c r="A363" s="41" t="s">
        <v>1188</v>
      </c>
      <c r="B363" s="42">
        <v>71261544</v>
      </c>
    </row>
    <row r="364" spans="1:2">
      <c r="A364" s="41" t="s">
        <v>1189</v>
      </c>
      <c r="B364" s="42">
        <v>105441854</v>
      </c>
    </row>
    <row r="365" spans="1:2">
      <c r="A365" s="41" t="s">
        <v>1190</v>
      </c>
      <c r="B365" s="42">
        <v>105244623</v>
      </c>
    </row>
    <row r="366" spans="1:2">
      <c r="A366" s="41" t="s">
        <v>1191</v>
      </c>
      <c r="B366" s="42">
        <v>130428933</v>
      </c>
    </row>
    <row r="367" spans="1:2">
      <c r="A367" s="41" t="s">
        <v>1192</v>
      </c>
      <c r="B367" s="42">
        <v>113561547</v>
      </c>
    </row>
    <row r="368" spans="1:2">
      <c r="A368" s="41" t="s">
        <v>1193</v>
      </c>
      <c r="B368" s="42">
        <v>102934623</v>
      </c>
    </row>
    <row r="369" spans="1:2">
      <c r="A369" s="41" t="s">
        <v>1194</v>
      </c>
      <c r="B369" s="42">
        <v>140576933</v>
      </c>
    </row>
    <row r="370" spans="1:2">
      <c r="A370" s="41" t="s">
        <v>1195</v>
      </c>
      <c r="B370" s="42">
        <v>143156933</v>
      </c>
    </row>
    <row r="371" spans="1:2">
      <c r="A371" s="41" t="s">
        <v>1196</v>
      </c>
      <c r="B371" s="42">
        <v>132793933</v>
      </c>
    </row>
    <row r="372" spans="1:2">
      <c r="A372" s="41" t="s">
        <v>1197</v>
      </c>
      <c r="B372" s="42">
        <v>134126933</v>
      </c>
    </row>
    <row r="373" spans="1:2">
      <c r="A373" s="41" t="s">
        <v>1198</v>
      </c>
      <c r="B373" s="150">
        <v>128020933</v>
      </c>
    </row>
    <row r="374" spans="1:2">
      <c r="A374" s="41" t="s">
        <v>1199</v>
      </c>
      <c r="B374" s="42">
        <v>93364623</v>
      </c>
    </row>
    <row r="375" spans="1:2">
      <c r="A375" s="41" t="s">
        <v>1200</v>
      </c>
      <c r="B375" s="42">
        <v>14341155</v>
      </c>
    </row>
    <row r="376" spans="1:2">
      <c r="A376" s="41" t="s">
        <v>1201</v>
      </c>
      <c r="B376" s="42">
        <v>131933933</v>
      </c>
    </row>
    <row r="377" spans="1:2">
      <c r="A377" s="41" t="s">
        <v>1948</v>
      </c>
      <c r="B377" s="42">
        <v>120065933</v>
      </c>
    </row>
    <row r="378" spans="1:2">
      <c r="A378" s="41" t="s">
        <v>1949</v>
      </c>
      <c r="B378" s="42">
        <v>89668623</v>
      </c>
    </row>
    <row r="379" spans="1:2">
      <c r="A379" s="41" t="s">
        <v>1950</v>
      </c>
      <c r="B379" s="42">
        <v>123333933</v>
      </c>
    </row>
    <row r="380" spans="1:2">
      <c r="A380" s="41" t="s">
        <v>1951</v>
      </c>
      <c r="B380" s="42">
        <v>92044623</v>
      </c>
    </row>
    <row r="381" spans="1:2">
      <c r="A381" s="41" t="s">
        <v>1952</v>
      </c>
      <c r="B381" s="42">
        <v>123333933</v>
      </c>
    </row>
    <row r="382" spans="1:2">
      <c r="A382" s="41" t="s">
        <v>1953</v>
      </c>
      <c r="B382" s="42">
        <v>120323933</v>
      </c>
    </row>
    <row r="383" spans="1:2">
      <c r="A383" s="41" t="s">
        <v>1954</v>
      </c>
      <c r="B383" s="42">
        <v>118785702</v>
      </c>
    </row>
    <row r="384" spans="1:2">
      <c r="A384" s="41" t="s">
        <v>1955</v>
      </c>
      <c r="B384" s="42">
        <v>56564620</v>
      </c>
    </row>
    <row r="385" spans="1:2">
      <c r="A385" s="109" t="s">
        <v>328</v>
      </c>
      <c r="B385" s="110">
        <v>229774225.09999999</v>
      </c>
    </row>
    <row r="386" spans="1:2">
      <c r="A386" s="41" t="s">
        <v>810</v>
      </c>
      <c r="B386" s="42">
        <v>229774225.09999999</v>
      </c>
    </row>
    <row r="387" spans="1:2">
      <c r="A387" s="109" t="s">
        <v>811</v>
      </c>
      <c r="B387" s="110">
        <v>4227200</v>
      </c>
    </row>
    <row r="388" spans="1:2">
      <c r="A388" s="41" t="s">
        <v>812</v>
      </c>
      <c r="B388" s="42">
        <v>840000</v>
      </c>
    </row>
    <row r="389" spans="1:2">
      <c r="A389" s="41" t="s">
        <v>813</v>
      </c>
      <c r="B389" s="42">
        <v>3387200</v>
      </c>
    </row>
    <row r="390" spans="1:2">
      <c r="A390" s="109" t="s">
        <v>329</v>
      </c>
      <c r="B390" s="110">
        <v>8608669530</v>
      </c>
    </row>
    <row r="391" spans="1:2">
      <c r="A391" s="41" t="s">
        <v>814</v>
      </c>
      <c r="B391" s="42">
        <v>620487660</v>
      </c>
    </row>
    <row r="392" spans="1:2">
      <c r="A392" s="41" t="s">
        <v>815</v>
      </c>
      <c r="B392" s="42">
        <v>358827720</v>
      </c>
    </row>
    <row r="393" spans="1:2">
      <c r="A393" s="41" t="s">
        <v>816</v>
      </c>
      <c r="B393" s="42">
        <v>1090875800</v>
      </c>
    </row>
    <row r="394" spans="1:2">
      <c r="A394" s="41" t="s">
        <v>817</v>
      </c>
      <c r="B394" s="42">
        <v>987792000</v>
      </c>
    </row>
    <row r="395" spans="1:2">
      <c r="A395" s="41" t="s">
        <v>818</v>
      </c>
      <c r="B395" s="42">
        <v>953100000</v>
      </c>
    </row>
    <row r="396" spans="1:2">
      <c r="A396" s="41" t="s">
        <v>1202</v>
      </c>
      <c r="B396" s="42">
        <v>319877700</v>
      </c>
    </row>
    <row r="397" spans="1:2">
      <c r="A397" s="41" t="s">
        <v>1203</v>
      </c>
      <c r="B397" s="42">
        <v>640446200</v>
      </c>
    </row>
    <row r="398" spans="1:2">
      <c r="A398" s="41" t="s">
        <v>1204</v>
      </c>
      <c r="B398" s="42">
        <v>642201400</v>
      </c>
    </row>
    <row r="399" spans="1:2">
      <c r="A399" s="41" t="s">
        <v>1205</v>
      </c>
      <c r="B399" s="42">
        <v>644200000</v>
      </c>
    </row>
    <row r="400" spans="1:2">
      <c r="A400" s="41" t="s">
        <v>1206</v>
      </c>
      <c r="B400" s="42">
        <v>581860000</v>
      </c>
    </row>
    <row r="401" spans="1:2">
      <c r="A401" s="41" t="s">
        <v>1207</v>
      </c>
      <c r="B401" s="42">
        <v>958800000</v>
      </c>
    </row>
    <row r="402" spans="1:2">
      <c r="A402" s="41" t="s">
        <v>1208</v>
      </c>
      <c r="B402" s="42">
        <v>479701050</v>
      </c>
    </row>
    <row r="403" spans="1:2">
      <c r="A403" s="41" t="s">
        <v>1956</v>
      </c>
      <c r="B403" s="42">
        <v>330500000</v>
      </c>
    </row>
    <row r="404" spans="1:2">
      <c r="A404" s="109" t="s">
        <v>257</v>
      </c>
      <c r="B404" s="110">
        <v>2274791</v>
      </c>
    </row>
    <row r="405" spans="1:2">
      <c r="A405" s="41" t="s">
        <v>819</v>
      </c>
      <c r="B405" s="42">
        <v>1444698</v>
      </c>
    </row>
    <row r="406" spans="1:2">
      <c r="A406" s="41" t="s">
        <v>820</v>
      </c>
      <c r="B406" s="42">
        <v>830093</v>
      </c>
    </row>
    <row r="407" spans="1:2">
      <c r="A407" s="109" t="s">
        <v>821</v>
      </c>
      <c r="B407" s="110">
        <v>10560400</v>
      </c>
    </row>
    <row r="408" spans="1:2">
      <c r="A408" s="41" t="s">
        <v>822</v>
      </c>
      <c r="B408" s="42">
        <v>980000</v>
      </c>
    </row>
    <row r="409" spans="1:2">
      <c r="A409" s="41" t="s">
        <v>823</v>
      </c>
      <c r="B409" s="42">
        <v>1960400</v>
      </c>
    </row>
    <row r="410" spans="1:2">
      <c r="A410" s="41" t="s">
        <v>824</v>
      </c>
      <c r="B410" s="42">
        <v>6000000</v>
      </c>
    </row>
    <row r="411" spans="1:2">
      <c r="A411" s="41" t="s">
        <v>825</v>
      </c>
      <c r="B411" s="42">
        <v>1620000</v>
      </c>
    </row>
    <row r="412" spans="1:2">
      <c r="A412" s="109" t="s">
        <v>826</v>
      </c>
      <c r="B412" s="110">
        <v>2534400</v>
      </c>
    </row>
    <row r="413" spans="1:2">
      <c r="A413" s="41" t="s">
        <v>827</v>
      </c>
      <c r="B413" s="42">
        <v>2534400</v>
      </c>
    </row>
    <row r="414" spans="1:2">
      <c r="A414" s="109" t="s">
        <v>1209</v>
      </c>
      <c r="B414" s="110">
        <v>1155474</v>
      </c>
    </row>
    <row r="415" spans="1:2">
      <c r="A415" s="41" t="s">
        <v>1210</v>
      </c>
      <c r="B415" s="42">
        <v>1155474</v>
      </c>
    </row>
    <row r="416" spans="1:2">
      <c r="A416" s="109" t="s">
        <v>330</v>
      </c>
      <c r="B416" s="110">
        <v>24783570</v>
      </c>
    </row>
    <row r="417" spans="1:2">
      <c r="A417" s="41" t="s">
        <v>828</v>
      </c>
      <c r="B417" s="42">
        <v>459400</v>
      </c>
    </row>
    <row r="418" spans="1:2">
      <c r="A418" s="41" t="s">
        <v>829</v>
      </c>
      <c r="B418" s="42">
        <v>515200</v>
      </c>
    </row>
    <row r="419" spans="1:2">
      <c r="A419" s="41" t="s">
        <v>830</v>
      </c>
      <c r="B419" s="42">
        <v>419160</v>
      </c>
    </row>
    <row r="420" spans="1:2">
      <c r="A420" s="41" t="s">
        <v>831</v>
      </c>
      <c r="B420" s="42">
        <v>598000</v>
      </c>
    </row>
    <row r="421" spans="1:2">
      <c r="A421" s="41" t="s">
        <v>832</v>
      </c>
      <c r="B421" s="42">
        <v>17924220</v>
      </c>
    </row>
    <row r="422" spans="1:2">
      <c r="A422" s="41" t="s">
        <v>833</v>
      </c>
      <c r="B422" s="42">
        <v>4867590</v>
      </c>
    </row>
    <row r="423" spans="1:2">
      <c r="A423" s="109" t="s">
        <v>218</v>
      </c>
      <c r="B423" s="110">
        <v>2532554249</v>
      </c>
    </row>
    <row r="424" spans="1:2">
      <c r="A424" s="41" t="s">
        <v>834</v>
      </c>
      <c r="B424" s="42">
        <v>493863894</v>
      </c>
    </row>
    <row r="425" spans="1:2">
      <c r="A425" s="41" t="s">
        <v>835</v>
      </c>
      <c r="B425" s="42">
        <v>747652940.75</v>
      </c>
    </row>
    <row r="426" spans="1:2">
      <c r="A426" s="41" t="s">
        <v>1211</v>
      </c>
      <c r="B426" s="42">
        <v>87999984</v>
      </c>
    </row>
    <row r="427" spans="1:2">
      <c r="A427" s="41" t="s">
        <v>1212</v>
      </c>
      <c r="B427" s="42">
        <v>934237430.25</v>
      </c>
    </row>
    <row r="428" spans="1:2">
      <c r="A428" s="41" t="s">
        <v>1213</v>
      </c>
      <c r="B428" s="42">
        <v>268800000</v>
      </c>
    </row>
    <row r="429" spans="1:2">
      <c r="A429" s="109" t="s">
        <v>1957</v>
      </c>
      <c r="B429" s="110">
        <v>2750000</v>
      </c>
    </row>
    <row r="430" spans="1:2">
      <c r="A430" s="41" t="s">
        <v>1958</v>
      </c>
      <c r="B430" s="42">
        <v>2750000</v>
      </c>
    </row>
    <row r="431" spans="1:2">
      <c r="A431" s="109" t="s">
        <v>1214</v>
      </c>
      <c r="B431" s="110">
        <v>42100000</v>
      </c>
    </row>
    <row r="432" spans="1:2">
      <c r="A432" s="41" t="s">
        <v>1215</v>
      </c>
      <c r="B432" s="42">
        <v>42100000</v>
      </c>
    </row>
    <row r="433" spans="1:2">
      <c r="A433" s="109" t="s">
        <v>240</v>
      </c>
      <c r="B433" s="110">
        <v>1600000</v>
      </c>
    </row>
    <row r="434" spans="1:2">
      <c r="A434" s="41" t="s">
        <v>836</v>
      </c>
      <c r="B434" s="42">
        <v>800000</v>
      </c>
    </row>
    <row r="435" spans="1:2">
      <c r="A435" s="41" t="s">
        <v>837</v>
      </c>
      <c r="B435" s="42">
        <v>800000</v>
      </c>
    </row>
    <row r="436" spans="1:2">
      <c r="A436" s="109" t="s">
        <v>1216</v>
      </c>
      <c r="B436" s="110">
        <v>13557040</v>
      </c>
    </row>
    <row r="437" spans="1:2">
      <c r="A437" s="41" t="s">
        <v>1217</v>
      </c>
      <c r="B437" s="42">
        <v>13557040</v>
      </c>
    </row>
    <row r="438" spans="1:2">
      <c r="A438" s="109" t="s">
        <v>258</v>
      </c>
      <c r="B438" s="110">
        <v>4390760</v>
      </c>
    </row>
    <row r="439" spans="1:2">
      <c r="A439" s="41" t="s">
        <v>838</v>
      </c>
      <c r="B439" s="42">
        <v>147000</v>
      </c>
    </row>
    <row r="440" spans="1:2">
      <c r="A440" s="41" t="s">
        <v>839</v>
      </c>
      <c r="B440" s="42">
        <v>840000</v>
      </c>
    </row>
    <row r="441" spans="1:2">
      <c r="A441" s="41" t="s">
        <v>840</v>
      </c>
      <c r="B441" s="42">
        <v>656000</v>
      </c>
    </row>
    <row r="442" spans="1:2">
      <c r="A442" s="41" t="s">
        <v>841</v>
      </c>
      <c r="B442" s="42">
        <v>619200</v>
      </c>
    </row>
    <row r="443" spans="1:2">
      <c r="A443" s="41" t="s">
        <v>842</v>
      </c>
      <c r="B443" s="42">
        <v>619360</v>
      </c>
    </row>
    <row r="444" spans="1:2">
      <c r="A444" s="41" t="s">
        <v>843</v>
      </c>
      <c r="B444" s="42">
        <v>744800</v>
      </c>
    </row>
    <row r="445" spans="1:2">
      <c r="A445" s="41" t="s">
        <v>844</v>
      </c>
      <c r="B445" s="42">
        <v>764400</v>
      </c>
    </row>
    <row r="446" spans="1:2">
      <c r="A446" s="109" t="s">
        <v>404</v>
      </c>
      <c r="B446" s="110">
        <v>12541900</v>
      </c>
    </row>
    <row r="447" spans="1:2">
      <c r="A447" s="41" t="s">
        <v>408</v>
      </c>
      <c r="B447" s="42">
        <v>12541900</v>
      </c>
    </row>
    <row r="448" spans="1:2">
      <c r="A448" s="109" t="s">
        <v>845</v>
      </c>
      <c r="B448" s="110">
        <v>17940000</v>
      </c>
    </row>
    <row r="449" spans="1:2">
      <c r="A449" s="41" t="s">
        <v>846</v>
      </c>
      <c r="B449" s="42">
        <v>17940000</v>
      </c>
    </row>
    <row r="450" spans="1:2">
      <c r="A450" s="109" t="s">
        <v>331</v>
      </c>
      <c r="B450" s="110">
        <v>398735650</v>
      </c>
    </row>
    <row r="451" spans="1:2">
      <c r="A451" s="41" t="s">
        <v>847</v>
      </c>
      <c r="B451" s="42">
        <v>193264000</v>
      </c>
    </row>
    <row r="452" spans="1:2">
      <c r="A452" s="41" t="s">
        <v>1959</v>
      </c>
      <c r="B452" s="42">
        <v>205471650</v>
      </c>
    </row>
    <row r="453" spans="1:2">
      <c r="A453" s="109" t="s">
        <v>1218</v>
      </c>
      <c r="B453" s="110">
        <v>633560</v>
      </c>
    </row>
    <row r="454" spans="1:2">
      <c r="A454" s="41" t="s">
        <v>1219</v>
      </c>
      <c r="B454" s="42">
        <v>633560</v>
      </c>
    </row>
    <row r="455" spans="1:2">
      <c r="A455" s="109" t="s">
        <v>1960</v>
      </c>
      <c r="B455" s="110">
        <v>3570980</v>
      </c>
    </row>
    <row r="456" spans="1:2">
      <c r="A456" s="41" t="s">
        <v>1961</v>
      </c>
      <c r="B456" s="42">
        <v>3570980</v>
      </c>
    </row>
    <row r="457" spans="1:2">
      <c r="A457" s="109" t="s">
        <v>1220</v>
      </c>
      <c r="B457" s="110">
        <v>6688599.9900000002</v>
      </c>
    </row>
    <row r="458" spans="1:2">
      <c r="A458" s="41" t="s">
        <v>1221</v>
      </c>
      <c r="B458" s="42">
        <v>3119999.99</v>
      </c>
    </row>
    <row r="459" spans="1:2">
      <c r="A459" s="41" t="s">
        <v>1222</v>
      </c>
      <c r="B459" s="42">
        <v>3568600</v>
      </c>
    </row>
    <row r="460" spans="1:2">
      <c r="A460" s="109" t="s">
        <v>1223</v>
      </c>
      <c r="B460" s="110">
        <v>128317000</v>
      </c>
    </row>
    <row r="461" spans="1:2">
      <c r="A461" s="41" t="s">
        <v>1224</v>
      </c>
      <c r="B461" s="42">
        <v>30705000</v>
      </c>
    </row>
    <row r="462" spans="1:2">
      <c r="A462" s="41" t="s">
        <v>1962</v>
      </c>
      <c r="B462" s="42">
        <v>97612000</v>
      </c>
    </row>
    <row r="463" spans="1:2">
      <c r="A463" s="109" t="s">
        <v>83</v>
      </c>
      <c r="B463" s="110">
        <v>32794500</v>
      </c>
    </row>
    <row r="464" spans="1:2">
      <c r="A464" s="41" t="s">
        <v>848</v>
      </c>
      <c r="B464" s="42">
        <v>3000000</v>
      </c>
    </row>
    <row r="465" spans="1:2">
      <c r="A465" s="41" t="s">
        <v>849</v>
      </c>
      <c r="B465" s="42">
        <v>4050000</v>
      </c>
    </row>
    <row r="466" spans="1:2">
      <c r="A466" s="41" t="s">
        <v>1225</v>
      </c>
      <c r="B466" s="42">
        <v>4050000</v>
      </c>
    </row>
    <row r="467" spans="1:2">
      <c r="A467" s="41" t="s">
        <v>1226</v>
      </c>
      <c r="B467" s="42">
        <v>8100000</v>
      </c>
    </row>
    <row r="468" spans="1:2">
      <c r="A468" s="41" t="s">
        <v>1963</v>
      </c>
      <c r="B468" s="42">
        <v>5400000</v>
      </c>
    </row>
    <row r="469" spans="1:2">
      <c r="A469" s="41" t="s">
        <v>1964</v>
      </c>
      <c r="B469" s="42">
        <v>4050000</v>
      </c>
    </row>
    <row r="470" spans="1:2">
      <c r="A470" s="41" t="s">
        <v>1965</v>
      </c>
      <c r="B470" s="42">
        <v>4144500</v>
      </c>
    </row>
    <row r="471" spans="1:2">
      <c r="A471" s="109" t="s">
        <v>1966</v>
      </c>
      <c r="B471" s="110">
        <v>43953000</v>
      </c>
    </row>
    <row r="472" spans="1:2">
      <c r="A472" s="41" t="s">
        <v>1033</v>
      </c>
      <c r="B472" s="42">
        <v>3684000</v>
      </c>
    </row>
    <row r="473" spans="1:2">
      <c r="A473" s="41" t="s">
        <v>1034</v>
      </c>
      <c r="B473" s="42">
        <v>1029000</v>
      </c>
    </row>
    <row r="474" spans="1:2">
      <c r="A474" s="41" t="s">
        <v>1967</v>
      </c>
      <c r="B474" s="42">
        <v>3882500</v>
      </c>
    </row>
    <row r="475" spans="1:2">
      <c r="A475" s="41" t="s">
        <v>1968</v>
      </c>
      <c r="B475" s="42">
        <v>3882500</v>
      </c>
    </row>
    <row r="476" spans="1:2">
      <c r="A476" s="41" t="s">
        <v>1969</v>
      </c>
      <c r="B476" s="42">
        <v>4160000</v>
      </c>
    </row>
    <row r="477" spans="1:2">
      <c r="A477" s="41" t="s">
        <v>1970</v>
      </c>
      <c r="B477" s="42">
        <v>1500000</v>
      </c>
    </row>
    <row r="478" spans="1:2">
      <c r="A478" s="41" t="s">
        <v>1971</v>
      </c>
      <c r="B478" s="42">
        <v>24050000</v>
      </c>
    </row>
    <row r="479" spans="1:2">
      <c r="A479" s="41" t="s">
        <v>1972</v>
      </c>
      <c r="B479" s="42">
        <v>1765000</v>
      </c>
    </row>
    <row r="480" spans="1:2">
      <c r="A480" s="109" t="s">
        <v>3</v>
      </c>
      <c r="B480" s="110">
        <v>20250000</v>
      </c>
    </row>
    <row r="481" spans="1:2">
      <c r="A481" s="41" t="s">
        <v>850</v>
      </c>
      <c r="B481" s="42">
        <v>20250000</v>
      </c>
    </row>
    <row r="482" spans="1:2">
      <c r="A482" s="109" t="s">
        <v>1973</v>
      </c>
      <c r="B482" s="110">
        <v>23073600</v>
      </c>
    </row>
    <row r="483" spans="1:2">
      <c r="A483" s="41" t="s">
        <v>1974</v>
      </c>
      <c r="B483" s="42">
        <v>23073600</v>
      </c>
    </row>
    <row r="484" spans="1:2">
      <c r="A484" s="109" t="s">
        <v>1975</v>
      </c>
      <c r="B484" s="110">
        <v>400000</v>
      </c>
    </row>
    <row r="485" spans="1:2">
      <c r="A485" s="41" t="s">
        <v>1976</v>
      </c>
      <c r="B485" s="42">
        <v>400000</v>
      </c>
    </row>
    <row r="486" spans="1:2">
      <c r="A486" s="109" t="s">
        <v>1227</v>
      </c>
      <c r="B486" s="110">
        <v>7849000</v>
      </c>
    </row>
    <row r="487" spans="1:2">
      <c r="A487" s="41" t="s">
        <v>1228</v>
      </c>
      <c r="B487" s="42">
        <v>7849000</v>
      </c>
    </row>
    <row r="488" spans="1:2">
      <c r="A488" s="109" t="s">
        <v>1229</v>
      </c>
      <c r="B488" s="110">
        <v>55200000</v>
      </c>
    </row>
    <row r="489" spans="1:2">
      <c r="A489" s="41" t="s">
        <v>1230</v>
      </c>
      <c r="B489" s="42">
        <v>55200000</v>
      </c>
    </row>
    <row r="490" spans="1:2">
      <c r="A490" s="109" t="s">
        <v>1231</v>
      </c>
      <c r="B490" s="110">
        <v>7642500</v>
      </c>
    </row>
    <row r="491" spans="1:2">
      <c r="A491" s="41" t="s">
        <v>1232</v>
      </c>
      <c r="B491" s="42">
        <v>5400000</v>
      </c>
    </row>
    <row r="492" spans="1:2">
      <c r="A492" s="41" t="s">
        <v>1977</v>
      </c>
      <c r="B492" s="42">
        <v>2242500</v>
      </c>
    </row>
    <row r="493" spans="1:2">
      <c r="A493" s="109" t="s">
        <v>1978</v>
      </c>
      <c r="B493" s="110">
        <v>3620250000</v>
      </c>
    </row>
    <row r="494" spans="1:2">
      <c r="A494" s="41" t="s">
        <v>1979</v>
      </c>
      <c r="B494" s="42">
        <v>3600000000</v>
      </c>
    </row>
    <row r="495" spans="1:2">
      <c r="A495" s="41" t="s">
        <v>1980</v>
      </c>
      <c r="B495" s="42">
        <v>20250000</v>
      </c>
    </row>
    <row r="496" spans="1:2">
      <c r="A496" s="109" t="s">
        <v>1233</v>
      </c>
      <c r="B496" s="110">
        <v>1015000</v>
      </c>
    </row>
    <row r="497" spans="1:2">
      <c r="A497" s="41" t="s">
        <v>1234</v>
      </c>
      <c r="B497" s="42">
        <v>1015000</v>
      </c>
    </row>
    <row r="498" spans="1:2">
      <c r="A498" s="109" t="s">
        <v>1235</v>
      </c>
      <c r="B498" s="110">
        <v>1070016000</v>
      </c>
    </row>
    <row r="499" spans="1:2">
      <c r="A499" s="41" t="s">
        <v>1236</v>
      </c>
      <c r="B499" s="42">
        <v>1070016000</v>
      </c>
    </row>
    <row r="500" spans="1:2">
      <c r="A500" s="109" t="s">
        <v>1981</v>
      </c>
      <c r="B500" s="110">
        <v>3911911</v>
      </c>
    </row>
    <row r="501" spans="1:2">
      <c r="A501" s="41" t="s">
        <v>1982</v>
      </c>
      <c r="B501" s="42">
        <v>3911911</v>
      </c>
    </row>
    <row r="502" spans="1:2">
      <c r="A502" s="109" t="s">
        <v>1983</v>
      </c>
      <c r="B502" s="110">
        <v>3540000</v>
      </c>
    </row>
    <row r="503" spans="1:2">
      <c r="A503" s="41" t="s">
        <v>1984</v>
      </c>
      <c r="B503" s="42">
        <v>1530000</v>
      </c>
    </row>
    <row r="504" spans="1:2">
      <c r="A504" s="41" t="s">
        <v>1985</v>
      </c>
      <c r="B504" s="42">
        <v>380000</v>
      </c>
    </row>
    <row r="505" spans="1:2">
      <c r="A505" s="41" t="s">
        <v>1986</v>
      </c>
      <c r="B505" s="42">
        <v>630000</v>
      </c>
    </row>
    <row r="506" spans="1:2">
      <c r="A506" s="41" t="s">
        <v>1987</v>
      </c>
      <c r="B506" s="42">
        <v>1000000</v>
      </c>
    </row>
    <row r="507" spans="1:2">
      <c r="A507" s="109" t="s">
        <v>220</v>
      </c>
      <c r="B507" s="110">
        <v>35876600</v>
      </c>
    </row>
    <row r="508" spans="1:2">
      <c r="A508" s="41" t="s">
        <v>1988</v>
      </c>
      <c r="B508" s="42">
        <v>5010000</v>
      </c>
    </row>
    <row r="509" spans="1:2">
      <c r="A509" s="41" t="s">
        <v>851</v>
      </c>
      <c r="B509" s="42">
        <v>4032000</v>
      </c>
    </row>
    <row r="510" spans="1:2">
      <c r="A510" s="41" t="s">
        <v>852</v>
      </c>
      <c r="B510" s="42">
        <v>5040000</v>
      </c>
    </row>
    <row r="511" spans="1:2">
      <c r="A511" s="41" t="s">
        <v>853</v>
      </c>
      <c r="B511" s="42">
        <v>1679000</v>
      </c>
    </row>
    <row r="512" spans="1:2">
      <c r="A512" s="41" t="s">
        <v>854</v>
      </c>
      <c r="B512" s="42">
        <v>5037000</v>
      </c>
    </row>
    <row r="513" spans="1:2">
      <c r="A513" s="41" t="s">
        <v>1237</v>
      </c>
      <c r="B513" s="42">
        <v>5037000</v>
      </c>
    </row>
    <row r="514" spans="1:2">
      <c r="A514" s="41" t="s">
        <v>1238</v>
      </c>
      <c r="B514" s="42">
        <v>8316600</v>
      </c>
    </row>
    <row r="515" spans="1:2">
      <c r="A515" s="41" t="s">
        <v>1989</v>
      </c>
      <c r="B515" s="42">
        <v>1725000</v>
      </c>
    </row>
    <row r="516" spans="1:2">
      <c r="A516" s="109" t="s">
        <v>855</v>
      </c>
      <c r="B516" s="110">
        <v>4271280</v>
      </c>
    </row>
    <row r="517" spans="1:2">
      <c r="A517" s="41" t="s">
        <v>856</v>
      </c>
      <c r="B517" s="42">
        <v>1710000</v>
      </c>
    </row>
    <row r="518" spans="1:2">
      <c r="A518" s="41" t="s">
        <v>1239</v>
      </c>
      <c r="B518" s="42">
        <v>2561280</v>
      </c>
    </row>
    <row r="519" spans="1:2">
      <c r="A519" s="109" t="s">
        <v>1990</v>
      </c>
      <c r="B519" s="110">
        <v>10925000</v>
      </c>
    </row>
    <row r="520" spans="1:2">
      <c r="A520" s="41" t="s">
        <v>1991</v>
      </c>
      <c r="B520" s="42">
        <v>10925000</v>
      </c>
    </row>
    <row r="521" spans="1:2">
      <c r="A521" s="109" t="s">
        <v>1992</v>
      </c>
      <c r="B521" s="110">
        <v>3538000</v>
      </c>
    </row>
    <row r="522" spans="1:2">
      <c r="A522" s="41" t="s">
        <v>1993</v>
      </c>
      <c r="B522" s="42">
        <v>3538000</v>
      </c>
    </row>
    <row r="523" spans="1:2">
      <c r="A523" s="109" t="s">
        <v>1240</v>
      </c>
      <c r="B523" s="110">
        <v>5184000</v>
      </c>
    </row>
    <row r="524" spans="1:2">
      <c r="A524" s="41" t="s">
        <v>1241</v>
      </c>
      <c r="B524" s="42">
        <v>5184000</v>
      </c>
    </row>
    <row r="525" spans="1:2">
      <c r="A525" s="109" t="s">
        <v>140</v>
      </c>
      <c r="B525" s="110">
        <v>6037535167</v>
      </c>
    </row>
    <row r="526" spans="1:2">
      <c r="A526" s="41" t="s">
        <v>857</v>
      </c>
      <c r="B526" s="42">
        <v>126039540</v>
      </c>
    </row>
    <row r="527" spans="1:2">
      <c r="A527" s="41" t="s">
        <v>858</v>
      </c>
      <c r="B527" s="42">
        <v>85746930</v>
      </c>
    </row>
    <row r="528" spans="1:2">
      <c r="A528" s="41" t="s">
        <v>859</v>
      </c>
      <c r="B528" s="42">
        <v>87623640</v>
      </c>
    </row>
    <row r="529" spans="1:2">
      <c r="A529" s="41" t="s">
        <v>860</v>
      </c>
      <c r="B529" s="42">
        <v>70780775</v>
      </c>
    </row>
    <row r="530" spans="1:2">
      <c r="A530" s="41" t="s">
        <v>861</v>
      </c>
      <c r="B530" s="42">
        <v>157752705</v>
      </c>
    </row>
    <row r="531" spans="1:2">
      <c r="A531" s="41" t="s">
        <v>862</v>
      </c>
      <c r="B531" s="42">
        <v>138683088</v>
      </c>
    </row>
    <row r="532" spans="1:2">
      <c r="A532" s="41" t="s">
        <v>863</v>
      </c>
      <c r="B532" s="42">
        <v>140555088</v>
      </c>
    </row>
    <row r="533" spans="1:2">
      <c r="A533" s="41" t="s">
        <v>864</v>
      </c>
      <c r="B533" s="42">
        <v>141659088</v>
      </c>
    </row>
    <row r="534" spans="1:2">
      <c r="A534" s="41" t="s">
        <v>865</v>
      </c>
      <c r="B534" s="42">
        <v>138683088</v>
      </c>
    </row>
    <row r="535" spans="1:2">
      <c r="A535" s="41" t="s">
        <v>866</v>
      </c>
      <c r="B535" s="42">
        <v>137579088</v>
      </c>
    </row>
    <row r="536" spans="1:2">
      <c r="A536" s="41" t="s">
        <v>867</v>
      </c>
      <c r="B536" s="42">
        <v>135276857</v>
      </c>
    </row>
    <row r="537" spans="1:2">
      <c r="A537" s="41" t="s">
        <v>868</v>
      </c>
      <c r="B537" s="42">
        <v>132443088</v>
      </c>
    </row>
    <row r="538" spans="1:2">
      <c r="A538" s="41" t="s">
        <v>869</v>
      </c>
      <c r="B538" s="42">
        <v>138683088</v>
      </c>
    </row>
    <row r="539" spans="1:2">
      <c r="A539" s="41" t="s">
        <v>870</v>
      </c>
      <c r="B539" s="42">
        <v>140651088</v>
      </c>
    </row>
    <row r="540" spans="1:2">
      <c r="A540" s="41" t="s">
        <v>871</v>
      </c>
      <c r="B540" s="42">
        <v>80954468</v>
      </c>
    </row>
    <row r="541" spans="1:2">
      <c r="A541" s="41" t="s">
        <v>872</v>
      </c>
      <c r="B541" s="42">
        <v>144587088</v>
      </c>
    </row>
    <row r="542" spans="1:2">
      <c r="A542" s="41" t="s">
        <v>873</v>
      </c>
      <c r="B542" s="42">
        <v>139307088</v>
      </c>
    </row>
    <row r="543" spans="1:2">
      <c r="A543" s="41" t="s">
        <v>874</v>
      </c>
      <c r="B543" s="42">
        <v>91239392</v>
      </c>
    </row>
    <row r="544" spans="1:2">
      <c r="A544" s="41" t="s">
        <v>875</v>
      </c>
      <c r="B544" s="42">
        <v>88295392</v>
      </c>
    </row>
    <row r="545" spans="1:2">
      <c r="A545" s="41" t="s">
        <v>759</v>
      </c>
      <c r="B545" s="42">
        <v>33338772</v>
      </c>
    </row>
    <row r="546" spans="1:2">
      <c r="A546" s="41" t="s">
        <v>876</v>
      </c>
      <c r="B546" s="42">
        <v>92103392</v>
      </c>
    </row>
    <row r="547" spans="1:2">
      <c r="A547" s="41" t="s">
        <v>877</v>
      </c>
      <c r="B547" s="42">
        <v>88583392</v>
      </c>
    </row>
    <row r="548" spans="1:2">
      <c r="A548" s="41" t="s">
        <v>878</v>
      </c>
      <c r="B548" s="42">
        <v>89127392</v>
      </c>
    </row>
    <row r="549" spans="1:2">
      <c r="A549" s="41" t="s">
        <v>879</v>
      </c>
      <c r="B549" s="42">
        <v>61561082</v>
      </c>
    </row>
    <row r="550" spans="1:2">
      <c r="A550" s="41" t="s">
        <v>880</v>
      </c>
      <c r="B550" s="42">
        <v>96301623</v>
      </c>
    </row>
    <row r="551" spans="1:2">
      <c r="A551" s="41" t="s">
        <v>881</v>
      </c>
      <c r="B551" s="42">
        <v>98413623</v>
      </c>
    </row>
    <row r="552" spans="1:2">
      <c r="A552" s="41" t="s">
        <v>1242</v>
      </c>
      <c r="B552" s="42">
        <v>98248623</v>
      </c>
    </row>
    <row r="553" spans="1:2">
      <c r="A553" s="41" t="s">
        <v>1243</v>
      </c>
      <c r="B553" s="42">
        <v>97753623</v>
      </c>
    </row>
    <row r="554" spans="1:2">
      <c r="A554" s="41" t="s">
        <v>1244</v>
      </c>
      <c r="B554" s="42">
        <v>95655392</v>
      </c>
    </row>
    <row r="555" spans="1:2">
      <c r="A555" s="41" t="s">
        <v>1245</v>
      </c>
      <c r="B555" s="42">
        <v>70546313</v>
      </c>
    </row>
    <row r="556" spans="1:2">
      <c r="A556" s="41" t="s">
        <v>1246</v>
      </c>
      <c r="B556" s="42">
        <v>91783392</v>
      </c>
    </row>
    <row r="557" spans="1:2">
      <c r="A557" s="41" t="s">
        <v>1247</v>
      </c>
      <c r="B557" s="42">
        <v>63321082</v>
      </c>
    </row>
    <row r="558" spans="1:2">
      <c r="A558" s="41" t="s">
        <v>1248</v>
      </c>
      <c r="B558" s="42">
        <v>96615392</v>
      </c>
    </row>
    <row r="559" spans="1:2">
      <c r="A559" s="41" t="s">
        <v>1249</v>
      </c>
      <c r="B559" s="42">
        <v>95303392</v>
      </c>
    </row>
    <row r="560" spans="1:2">
      <c r="A560" s="41" t="s">
        <v>1250</v>
      </c>
      <c r="B560" s="42">
        <v>92455392</v>
      </c>
    </row>
    <row r="561" spans="1:2">
      <c r="A561" s="41" t="s">
        <v>1251</v>
      </c>
      <c r="B561" s="42">
        <v>64663082</v>
      </c>
    </row>
    <row r="562" spans="1:2">
      <c r="A562" s="41" t="s">
        <v>1252</v>
      </c>
      <c r="B562" s="42">
        <v>98119392</v>
      </c>
    </row>
    <row r="563" spans="1:2">
      <c r="A563" s="41" t="s">
        <v>1253</v>
      </c>
      <c r="B563" s="42">
        <v>58695389</v>
      </c>
    </row>
    <row r="564" spans="1:2">
      <c r="A564" s="41" t="s">
        <v>1254</v>
      </c>
      <c r="B564" s="42">
        <v>106234623</v>
      </c>
    </row>
    <row r="565" spans="1:2">
      <c r="A565" s="41" t="s">
        <v>1255</v>
      </c>
      <c r="B565" s="42">
        <v>106564623</v>
      </c>
    </row>
    <row r="566" spans="1:2">
      <c r="A566" s="41" t="s">
        <v>1256</v>
      </c>
      <c r="B566" s="42">
        <v>106183392</v>
      </c>
    </row>
    <row r="567" spans="1:2">
      <c r="A567" s="41" t="s">
        <v>1257</v>
      </c>
      <c r="B567" s="42">
        <v>93366930</v>
      </c>
    </row>
    <row r="568" spans="1:2">
      <c r="A568" s="41" t="s">
        <v>1258</v>
      </c>
      <c r="B568" s="42">
        <v>94746930</v>
      </c>
    </row>
    <row r="569" spans="1:2">
      <c r="A569" s="41" t="s">
        <v>1259</v>
      </c>
      <c r="B569" s="42">
        <v>95436930</v>
      </c>
    </row>
    <row r="570" spans="1:2">
      <c r="A570" s="41" t="s">
        <v>1260</v>
      </c>
      <c r="B570" s="42">
        <v>94495161</v>
      </c>
    </row>
    <row r="571" spans="1:2">
      <c r="A571" s="41" t="s">
        <v>1261</v>
      </c>
      <c r="B571" s="42">
        <v>92015161</v>
      </c>
    </row>
    <row r="572" spans="1:2">
      <c r="A572" s="41" t="s">
        <v>1262</v>
      </c>
      <c r="B572" s="42">
        <v>85146930</v>
      </c>
    </row>
    <row r="573" spans="1:2">
      <c r="A573" s="41" t="s">
        <v>1263</v>
      </c>
      <c r="B573" s="42">
        <v>28619990</v>
      </c>
    </row>
    <row r="574" spans="1:2">
      <c r="A574" s="41" t="s">
        <v>1264</v>
      </c>
      <c r="B574" s="42">
        <v>95115161</v>
      </c>
    </row>
    <row r="575" spans="1:2">
      <c r="A575" s="41" t="s">
        <v>1265</v>
      </c>
      <c r="B575" s="42">
        <v>101251623</v>
      </c>
    </row>
    <row r="576" spans="1:2">
      <c r="A576" s="41" t="s">
        <v>1266</v>
      </c>
      <c r="B576" s="42">
        <v>89316930</v>
      </c>
    </row>
    <row r="577" spans="1:2">
      <c r="A577" s="41" t="s">
        <v>1267</v>
      </c>
      <c r="B577" s="42">
        <v>86346930</v>
      </c>
    </row>
    <row r="578" spans="1:2">
      <c r="A578" s="41" t="s">
        <v>1268</v>
      </c>
      <c r="B578" s="42">
        <v>73455775</v>
      </c>
    </row>
    <row r="579" spans="1:2">
      <c r="A579" s="41" t="s">
        <v>1269</v>
      </c>
      <c r="B579" s="42">
        <v>30462310</v>
      </c>
    </row>
    <row r="580" spans="1:2">
      <c r="A580" s="41" t="s">
        <v>1270</v>
      </c>
      <c r="B580" s="42">
        <v>82047699</v>
      </c>
    </row>
    <row r="581" spans="1:2">
      <c r="A581" s="41" t="s">
        <v>1271</v>
      </c>
      <c r="B581" s="42">
        <v>83316930</v>
      </c>
    </row>
    <row r="582" spans="1:2">
      <c r="A582" s="41" t="s">
        <v>1272</v>
      </c>
      <c r="B582" s="42">
        <v>81846930</v>
      </c>
    </row>
    <row r="583" spans="1:2">
      <c r="A583" s="41" t="s">
        <v>1273</v>
      </c>
      <c r="B583" s="42">
        <v>80676930</v>
      </c>
    </row>
    <row r="584" spans="1:2">
      <c r="A584" s="41" t="s">
        <v>1274</v>
      </c>
      <c r="B584" s="42">
        <v>81846930</v>
      </c>
    </row>
    <row r="585" spans="1:2">
      <c r="A585" s="41" t="s">
        <v>1275</v>
      </c>
      <c r="B585" s="42">
        <v>53964620</v>
      </c>
    </row>
    <row r="586" spans="1:2">
      <c r="A586" s="41" t="s">
        <v>1276</v>
      </c>
      <c r="B586" s="42">
        <v>82326930</v>
      </c>
    </row>
    <row r="587" spans="1:2">
      <c r="A587" s="41" t="s">
        <v>1277</v>
      </c>
      <c r="B587" s="42">
        <v>69205775</v>
      </c>
    </row>
    <row r="588" spans="1:2">
      <c r="A588" s="41" t="s">
        <v>1994</v>
      </c>
      <c r="B588" s="42">
        <v>79146930</v>
      </c>
    </row>
    <row r="589" spans="1:2">
      <c r="A589" s="41" t="s">
        <v>1995</v>
      </c>
      <c r="B589" s="42">
        <v>30578772</v>
      </c>
    </row>
    <row r="590" spans="1:2">
      <c r="A590" s="41" t="s">
        <v>1996</v>
      </c>
      <c r="B590" s="42">
        <v>34687003</v>
      </c>
    </row>
    <row r="591" spans="1:2">
      <c r="A591" s="109" t="s">
        <v>1278</v>
      </c>
      <c r="B591" s="110">
        <v>6277500</v>
      </c>
    </row>
    <row r="592" spans="1:2">
      <c r="A592" s="41" t="s">
        <v>1279</v>
      </c>
      <c r="B592" s="42">
        <v>277500</v>
      </c>
    </row>
    <row r="593" spans="1:2">
      <c r="A593" s="41" t="s">
        <v>1997</v>
      </c>
      <c r="B593" s="42">
        <v>6000000</v>
      </c>
    </row>
    <row r="594" spans="1:2">
      <c r="A594" s="109" t="s">
        <v>226</v>
      </c>
      <c r="B594" s="110">
        <v>533015712</v>
      </c>
    </row>
    <row r="595" spans="1:2">
      <c r="A595" s="41" t="s">
        <v>1998</v>
      </c>
      <c r="B595" s="42">
        <v>533015712</v>
      </c>
    </row>
    <row r="596" spans="1:2">
      <c r="A596" s="109" t="s">
        <v>1280</v>
      </c>
      <c r="B596" s="110">
        <v>17755000</v>
      </c>
    </row>
    <row r="597" spans="1:2">
      <c r="A597" s="41" t="s">
        <v>1281</v>
      </c>
      <c r="B597" s="42">
        <v>5000000</v>
      </c>
    </row>
    <row r="598" spans="1:2">
      <c r="A598" s="41" t="s">
        <v>1999</v>
      </c>
      <c r="B598" s="42">
        <v>12755000</v>
      </c>
    </row>
    <row r="599" spans="1:2">
      <c r="A599" s="109" t="s">
        <v>1282</v>
      </c>
      <c r="B599" s="110">
        <v>3255648</v>
      </c>
    </row>
    <row r="600" spans="1:2">
      <c r="A600" s="41" t="s">
        <v>1283</v>
      </c>
      <c r="B600" s="42">
        <v>3255648</v>
      </c>
    </row>
    <row r="601" spans="1:2">
      <c r="A601" s="109" t="s">
        <v>1284</v>
      </c>
      <c r="B601" s="110">
        <v>1380000</v>
      </c>
    </row>
    <row r="602" spans="1:2">
      <c r="A602" s="41" t="s">
        <v>1285</v>
      </c>
      <c r="B602" s="42">
        <v>1380000</v>
      </c>
    </row>
    <row r="603" spans="1:2">
      <c r="A603" s="109" t="s">
        <v>1286</v>
      </c>
      <c r="B603" s="110">
        <v>17556000</v>
      </c>
    </row>
    <row r="604" spans="1:2">
      <c r="A604" s="109" t="s">
        <v>1287</v>
      </c>
      <c r="B604" s="110">
        <v>17556000</v>
      </c>
    </row>
    <row r="605" spans="1:2">
      <c r="A605" s="109" t="s">
        <v>2000</v>
      </c>
      <c r="B605" s="110">
        <v>13750000</v>
      </c>
    </row>
    <row r="606" spans="1:2">
      <c r="A606" s="41" t="s">
        <v>2001</v>
      </c>
      <c r="B606" s="42">
        <v>13750000</v>
      </c>
    </row>
    <row r="607" spans="1:2">
      <c r="A607" s="109" t="s">
        <v>259</v>
      </c>
      <c r="B607" s="110">
        <v>5724500</v>
      </c>
    </row>
    <row r="608" spans="1:2">
      <c r="A608" s="41" t="s">
        <v>882</v>
      </c>
      <c r="B608" s="42">
        <v>395000</v>
      </c>
    </row>
    <row r="609" spans="1:2">
      <c r="A609" s="41" t="s">
        <v>883</v>
      </c>
      <c r="B609" s="42">
        <v>525000</v>
      </c>
    </row>
    <row r="610" spans="1:2">
      <c r="A610" s="41" t="s">
        <v>884</v>
      </c>
      <c r="B610" s="42">
        <v>1422000</v>
      </c>
    </row>
    <row r="611" spans="1:2">
      <c r="A611" s="41" t="s">
        <v>885</v>
      </c>
      <c r="B611" s="42">
        <v>3382500</v>
      </c>
    </row>
    <row r="612" spans="1:2">
      <c r="A612" s="109" t="s">
        <v>2002</v>
      </c>
      <c r="B612" s="110">
        <v>869400</v>
      </c>
    </row>
    <row r="613" spans="1:2">
      <c r="A613" s="41" t="s">
        <v>2003</v>
      </c>
      <c r="B613" s="42">
        <v>869400</v>
      </c>
    </row>
    <row r="614" spans="1:2">
      <c r="A614" s="109" t="s">
        <v>141</v>
      </c>
      <c r="B614" s="110">
        <v>4231083823</v>
      </c>
    </row>
    <row r="615" spans="1:2">
      <c r="A615" s="41" t="s">
        <v>886</v>
      </c>
      <c r="B615" s="42">
        <v>70948488</v>
      </c>
    </row>
    <row r="616" spans="1:2">
      <c r="A616" s="41" t="s">
        <v>887</v>
      </c>
      <c r="B616" s="42">
        <v>71728488</v>
      </c>
    </row>
    <row r="617" spans="1:2">
      <c r="A617" s="41" t="s">
        <v>888</v>
      </c>
      <c r="B617" s="42">
        <v>17032728</v>
      </c>
    </row>
    <row r="618" spans="1:2">
      <c r="A618" s="41" t="s">
        <v>889</v>
      </c>
      <c r="B618" s="42">
        <v>52721982</v>
      </c>
    </row>
    <row r="619" spans="1:2">
      <c r="A619" s="41" t="s">
        <v>890</v>
      </c>
      <c r="B619" s="42">
        <v>17935386</v>
      </c>
    </row>
    <row r="620" spans="1:2">
      <c r="A620" s="41" t="s">
        <v>891</v>
      </c>
      <c r="B620" s="42">
        <v>80034006</v>
      </c>
    </row>
    <row r="621" spans="1:2">
      <c r="A621" s="41" t="s">
        <v>892</v>
      </c>
      <c r="B621" s="42">
        <v>83436237</v>
      </c>
    </row>
    <row r="622" spans="1:2">
      <c r="A622" s="41" t="s">
        <v>893</v>
      </c>
      <c r="B622" s="42">
        <v>76148488</v>
      </c>
    </row>
    <row r="623" spans="1:2">
      <c r="A623" s="41" t="s">
        <v>894</v>
      </c>
      <c r="B623" s="42">
        <v>76940006</v>
      </c>
    </row>
    <row r="624" spans="1:2">
      <c r="A624" s="41" t="s">
        <v>895</v>
      </c>
      <c r="B624" s="42">
        <v>69077544</v>
      </c>
    </row>
    <row r="625" spans="1:2">
      <c r="A625" s="41" t="s">
        <v>896</v>
      </c>
      <c r="B625" s="42">
        <v>70037544</v>
      </c>
    </row>
    <row r="626" spans="1:2">
      <c r="A626" s="41" t="s">
        <v>897</v>
      </c>
      <c r="B626" s="42">
        <v>68850648</v>
      </c>
    </row>
    <row r="627" spans="1:2">
      <c r="A627" s="41" t="s">
        <v>898</v>
      </c>
      <c r="B627" s="42">
        <v>67901544</v>
      </c>
    </row>
    <row r="628" spans="1:2">
      <c r="A628" s="41" t="s">
        <v>899</v>
      </c>
      <c r="B628" s="42">
        <v>67877544</v>
      </c>
    </row>
    <row r="629" spans="1:2">
      <c r="A629" s="41" t="s">
        <v>900</v>
      </c>
      <c r="B629" s="42">
        <v>68117544</v>
      </c>
    </row>
    <row r="630" spans="1:2">
      <c r="A630" s="41" t="s">
        <v>901</v>
      </c>
      <c r="B630" s="42">
        <v>65477544</v>
      </c>
    </row>
    <row r="631" spans="1:2">
      <c r="A631" s="41" t="s">
        <v>902</v>
      </c>
      <c r="B631" s="42">
        <v>66437544</v>
      </c>
    </row>
    <row r="632" spans="1:2">
      <c r="A632" s="41" t="s">
        <v>903</v>
      </c>
      <c r="B632" s="42">
        <v>67925544</v>
      </c>
    </row>
    <row r="633" spans="1:2">
      <c r="A633" s="41" t="s">
        <v>904</v>
      </c>
      <c r="B633" s="42">
        <v>69341544</v>
      </c>
    </row>
    <row r="634" spans="1:2">
      <c r="A634" s="41" t="s">
        <v>905</v>
      </c>
      <c r="B634" s="42">
        <v>46419696</v>
      </c>
    </row>
    <row r="635" spans="1:2">
      <c r="A635" s="41" t="s">
        <v>906</v>
      </c>
      <c r="B635" s="42">
        <v>66941544</v>
      </c>
    </row>
    <row r="636" spans="1:2">
      <c r="A636" s="41" t="s">
        <v>907</v>
      </c>
      <c r="B636" s="42">
        <v>67877544</v>
      </c>
    </row>
    <row r="637" spans="1:2">
      <c r="A637" s="41" t="s">
        <v>908</v>
      </c>
      <c r="B637" s="42">
        <v>65509313</v>
      </c>
    </row>
    <row r="638" spans="1:2">
      <c r="A638" s="41" t="s">
        <v>909</v>
      </c>
      <c r="B638" s="42">
        <v>62772313</v>
      </c>
    </row>
    <row r="639" spans="1:2">
      <c r="A639" s="41" t="s">
        <v>910</v>
      </c>
      <c r="B639" s="42">
        <v>63439313</v>
      </c>
    </row>
    <row r="640" spans="1:2">
      <c r="A640" s="41" t="s">
        <v>911</v>
      </c>
      <c r="B640" s="42">
        <v>63991313</v>
      </c>
    </row>
    <row r="641" spans="1:2">
      <c r="A641" s="41" t="s">
        <v>912</v>
      </c>
      <c r="B641" s="42">
        <v>65049313</v>
      </c>
    </row>
    <row r="642" spans="1:2">
      <c r="A642" s="41" t="s">
        <v>913</v>
      </c>
      <c r="B642" s="42">
        <v>37027003</v>
      </c>
    </row>
    <row r="643" spans="1:2">
      <c r="A643" s="41" t="s">
        <v>914</v>
      </c>
      <c r="B643" s="42">
        <v>8694693</v>
      </c>
    </row>
    <row r="644" spans="1:2">
      <c r="A644" s="41" t="s">
        <v>915</v>
      </c>
      <c r="B644" s="42">
        <v>69373313</v>
      </c>
    </row>
    <row r="645" spans="1:2">
      <c r="A645" s="41" t="s">
        <v>916</v>
      </c>
      <c r="B645" s="42">
        <v>55246158</v>
      </c>
    </row>
    <row r="646" spans="1:2">
      <c r="A646" s="41" t="s">
        <v>917</v>
      </c>
      <c r="B646" s="42">
        <v>71719313</v>
      </c>
    </row>
    <row r="647" spans="1:2">
      <c r="A647" s="41" t="s">
        <v>918</v>
      </c>
      <c r="B647" s="42">
        <v>76037544</v>
      </c>
    </row>
    <row r="648" spans="1:2">
      <c r="A648" s="41" t="s">
        <v>919</v>
      </c>
      <c r="B648" s="42">
        <v>73099313</v>
      </c>
    </row>
    <row r="649" spans="1:2">
      <c r="A649" s="41" t="s">
        <v>920</v>
      </c>
      <c r="B649" s="42">
        <v>35081541</v>
      </c>
    </row>
    <row r="650" spans="1:2">
      <c r="A650" s="41" t="s">
        <v>1288</v>
      </c>
      <c r="B650" s="42">
        <v>71052313</v>
      </c>
    </row>
    <row r="651" spans="1:2">
      <c r="A651" s="41" t="s">
        <v>1289</v>
      </c>
      <c r="B651" s="42">
        <v>71052313</v>
      </c>
    </row>
    <row r="652" spans="1:2">
      <c r="A652" s="41" t="s">
        <v>1290</v>
      </c>
      <c r="B652" s="42">
        <v>68913313</v>
      </c>
    </row>
    <row r="653" spans="1:2">
      <c r="A653" s="41" t="s">
        <v>1291</v>
      </c>
      <c r="B653" s="42">
        <v>69879313</v>
      </c>
    </row>
    <row r="654" spans="1:2">
      <c r="A654" s="41" t="s">
        <v>1292</v>
      </c>
      <c r="B654" s="42">
        <v>70569313</v>
      </c>
    </row>
    <row r="655" spans="1:2">
      <c r="A655" s="41" t="s">
        <v>1293</v>
      </c>
      <c r="B655" s="42">
        <v>71052313</v>
      </c>
    </row>
    <row r="656" spans="1:2">
      <c r="A656" s="41" t="s">
        <v>1294</v>
      </c>
      <c r="B656" s="42">
        <v>67349313</v>
      </c>
    </row>
    <row r="657" spans="1:2">
      <c r="A657" s="41" t="s">
        <v>1295</v>
      </c>
      <c r="B657" s="42">
        <v>26444079</v>
      </c>
    </row>
    <row r="658" spans="1:2">
      <c r="A658" s="41" t="s">
        <v>1296</v>
      </c>
      <c r="B658" s="42">
        <v>31887880</v>
      </c>
    </row>
    <row r="659" spans="1:2">
      <c r="A659" s="41" t="s">
        <v>1297</v>
      </c>
      <c r="B659" s="42">
        <v>41837003</v>
      </c>
    </row>
    <row r="660" spans="1:2">
      <c r="A660" s="41" t="s">
        <v>1298</v>
      </c>
      <c r="B660" s="42">
        <v>78437544</v>
      </c>
    </row>
    <row r="661" spans="1:2">
      <c r="A661" s="41" t="s">
        <v>1299</v>
      </c>
      <c r="B661" s="42">
        <v>75652313</v>
      </c>
    </row>
    <row r="662" spans="1:2">
      <c r="A662" s="41" t="s">
        <v>1300</v>
      </c>
      <c r="B662" s="42">
        <v>33192310</v>
      </c>
    </row>
    <row r="663" spans="1:2">
      <c r="A663" s="41" t="s">
        <v>1301</v>
      </c>
      <c r="B663" s="42">
        <v>65323082</v>
      </c>
    </row>
    <row r="664" spans="1:2">
      <c r="A664" s="41" t="s">
        <v>1302</v>
      </c>
      <c r="B664" s="42">
        <v>67457082</v>
      </c>
    </row>
    <row r="665" spans="1:2">
      <c r="A665" s="41" t="s">
        <v>1303</v>
      </c>
      <c r="B665" s="42">
        <v>67963082</v>
      </c>
    </row>
    <row r="666" spans="1:2">
      <c r="A666" s="41" t="s">
        <v>1304</v>
      </c>
      <c r="B666" s="42">
        <v>65257082</v>
      </c>
    </row>
    <row r="667" spans="1:2">
      <c r="A667" s="41" t="s">
        <v>1305</v>
      </c>
      <c r="B667" s="42">
        <v>66841082</v>
      </c>
    </row>
    <row r="668" spans="1:2">
      <c r="A668" s="41" t="s">
        <v>1306</v>
      </c>
      <c r="B668" s="42">
        <v>67523082</v>
      </c>
    </row>
    <row r="669" spans="1:2">
      <c r="A669" s="41" t="s">
        <v>1307</v>
      </c>
      <c r="B669" s="42">
        <v>62332851</v>
      </c>
    </row>
    <row r="670" spans="1:2">
      <c r="A670" s="41" t="s">
        <v>1308</v>
      </c>
      <c r="B670" s="42">
        <v>60820851</v>
      </c>
    </row>
    <row r="671" spans="1:2">
      <c r="A671" s="41" t="s">
        <v>1309</v>
      </c>
      <c r="B671" s="42">
        <v>62080851</v>
      </c>
    </row>
    <row r="672" spans="1:2">
      <c r="A672" s="41" t="s">
        <v>1310</v>
      </c>
      <c r="B672" s="42">
        <v>52042158</v>
      </c>
    </row>
    <row r="673" spans="1:2">
      <c r="A673" s="41" t="s">
        <v>1311</v>
      </c>
      <c r="B673" s="42">
        <v>35870772</v>
      </c>
    </row>
    <row r="674" spans="1:2">
      <c r="A674" s="41" t="s">
        <v>1312</v>
      </c>
      <c r="B674" s="42">
        <v>64432851</v>
      </c>
    </row>
    <row r="675" spans="1:2">
      <c r="A675" s="41" t="s">
        <v>1313</v>
      </c>
      <c r="B675" s="42">
        <v>65503851</v>
      </c>
    </row>
    <row r="676" spans="1:2">
      <c r="A676" s="41" t="s">
        <v>1314</v>
      </c>
      <c r="B676" s="42">
        <v>31192310</v>
      </c>
    </row>
    <row r="677" spans="1:2">
      <c r="A677" s="41" t="s">
        <v>1315</v>
      </c>
      <c r="B677" s="42">
        <v>61781979</v>
      </c>
    </row>
    <row r="678" spans="1:2">
      <c r="A678" s="41" t="s">
        <v>1316</v>
      </c>
      <c r="B678" s="42">
        <v>58132851</v>
      </c>
    </row>
    <row r="679" spans="1:2">
      <c r="A679" s="41" t="s">
        <v>1317</v>
      </c>
      <c r="B679" s="42">
        <v>57292851</v>
      </c>
    </row>
    <row r="680" spans="1:2">
      <c r="A680" s="41" t="s">
        <v>1318</v>
      </c>
      <c r="B680" s="42">
        <v>58342851</v>
      </c>
    </row>
    <row r="681" spans="1:2">
      <c r="A681" s="41" t="s">
        <v>1319</v>
      </c>
      <c r="B681" s="42">
        <v>56473851</v>
      </c>
    </row>
    <row r="682" spans="1:2">
      <c r="A682" s="41" t="s">
        <v>1320</v>
      </c>
      <c r="B682" s="42">
        <v>57292851</v>
      </c>
    </row>
    <row r="683" spans="1:2">
      <c r="A683" s="41" t="s">
        <v>1321</v>
      </c>
      <c r="B683" s="42">
        <v>56473851</v>
      </c>
    </row>
    <row r="684" spans="1:2">
      <c r="A684" s="41" t="s">
        <v>1322</v>
      </c>
      <c r="B684" s="42">
        <v>57082851</v>
      </c>
    </row>
    <row r="685" spans="1:2">
      <c r="A685" s="109" t="s">
        <v>921</v>
      </c>
      <c r="B685" s="110">
        <v>139400000</v>
      </c>
    </row>
    <row r="686" spans="1:2">
      <c r="A686" s="41" t="s">
        <v>922</v>
      </c>
      <c r="B686" s="42">
        <v>139400000</v>
      </c>
    </row>
    <row r="687" spans="1:2">
      <c r="A687" s="109" t="s">
        <v>1323</v>
      </c>
      <c r="B687" s="110">
        <v>299460000</v>
      </c>
    </row>
    <row r="688" spans="1:2">
      <c r="A688" s="41" t="s">
        <v>1324</v>
      </c>
      <c r="B688" s="42">
        <v>138000000</v>
      </c>
    </row>
    <row r="689" spans="1:2">
      <c r="A689" s="41" t="s">
        <v>2004</v>
      </c>
      <c r="B689" s="42">
        <v>161460000</v>
      </c>
    </row>
    <row r="690" spans="1:2">
      <c r="A690" s="109" t="s">
        <v>2005</v>
      </c>
      <c r="B690" s="110">
        <v>9680000</v>
      </c>
    </row>
    <row r="691" spans="1:2">
      <c r="A691" s="41" t="s">
        <v>2006</v>
      </c>
      <c r="B691" s="42">
        <v>9680000</v>
      </c>
    </row>
    <row r="692" spans="1:2">
      <c r="A692" s="109" t="s">
        <v>1325</v>
      </c>
      <c r="B692" s="110">
        <v>18000000</v>
      </c>
    </row>
    <row r="693" spans="1:2">
      <c r="A693" s="41" t="s">
        <v>1326</v>
      </c>
      <c r="B693" s="42">
        <v>18000000</v>
      </c>
    </row>
    <row r="694" spans="1:2">
      <c r="A694" s="109" t="s">
        <v>2007</v>
      </c>
      <c r="B694" s="110">
        <v>4080000</v>
      </c>
    </row>
    <row r="695" spans="1:2">
      <c r="A695" s="41" t="s">
        <v>2008</v>
      </c>
      <c r="B695" s="42">
        <v>4080000</v>
      </c>
    </row>
    <row r="696" spans="1:2">
      <c r="A696" s="109" t="s">
        <v>2009</v>
      </c>
      <c r="B696" s="110">
        <v>57400006</v>
      </c>
    </row>
    <row r="697" spans="1:2">
      <c r="A697" s="41" t="s">
        <v>2010</v>
      </c>
      <c r="B697" s="42">
        <v>28000000</v>
      </c>
    </row>
    <row r="698" spans="1:2">
      <c r="A698" s="41" t="s">
        <v>2011</v>
      </c>
      <c r="B698" s="42">
        <v>14700003</v>
      </c>
    </row>
    <row r="699" spans="1:2">
      <c r="A699" s="41" t="s">
        <v>2012</v>
      </c>
      <c r="B699" s="42">
        <v>14700003</v>
      </c>
    </row>
    <row r="700" spans="1:2">
      <c r="A700" s="109" t="s">
        <v>2013</v>
      </c>
      <c r="B700" s="110">
        <v>11309200</v>
      </c>
    </row>
    <row r="701" spans="1:2">
      <c r="A701" s="41" t="s">
        <v>2014</v>
      </c>
      <c r="B701" s="150">
        <v>7000000</v>
      </c>
    </row>
    <row r="702" spans="1:2">
      <c r="A702" s="41" t="s">
        <v>2015</v>
      </c>
      <c r="B702" s="42">
        <v>4309200</v>
      </c>
    </row>
    <row r="703" spans="1:2">
      <c r="A703" s="109" t="s">
        <v>1327</v>
      </c>
      <c r="B703" s="110">
        <v>9900000</v>
      </c>
    </row>
    <row r="704" spans="1:2">
      <c r="A704" s="41" t="s">
        <v>1328</v>
      </c>
      <c r="B704" s="42">
        <v>1200000</v>
      </c>
    </row>
    <row r="705" spans="1:2">
      <c r="A705" s="41" t="s">
        <v>1329</v>
      </c>
      <c r="B705" s="42">
        <v>3600000</v>
      </c>
    </row>
    <row r="706" spans="1:2">
      <c r="A706" s="41" t="s">
        <v>1330</v>
      </c>
      <c r="B706" s="42">
        <v>5100000</v>
      </c>
    </row>
    <row r="707" spans="1:2">
      <c r="A707" s="109" t="s">
        <v>2016</v>
      </c>
      <c r="B707" s="110">
        <v>400000000</v>
      </c>
    </row>
    <row r="708" spans="1:2">
      <c r="A708" s="41" t="s">
        <v>2017</v>
      </c>
      <c r="B708" s="42">
        <v>400000000</v>
      </c>
    </row>
    <row r="709" spans="1:2">
      <c r="A709" s="109" t="s">
        <v>2018</v>
      </c>
      <c r="B709" s="110">
        <v>201666960</v>
      </c>
    </row>
    <row r="710" spans="1:2">
      <c r="A710" s="41" t="s">
        <v>2019</v>
      </c>
      <c r="B710" s="42">
        <v>201666960</v>
      </c>
    </row>
    <row r="711" spans="1:2">
      <c r="A711" s="109" t="s">
        <v>923</v>
      </c>
      <c r="B711" s="110">
        <v>1063100</v>
      </c>
    </row>
    <row r="712" spans="1:2">
      <c r="A712" s="41" t="s">
        <v>924</v>
      </c>
      <c r="B712" s="42">
        <v>655600</v>
      </c>
    </row>
    <row r="713" spans="1:2">
      <c r="A713" s="41" t="s">
        <v>925</v>
      </c>
      <c r="B713" s="42">
        <v>270000</v>
      </c>
    </row>
    <row r="714" spans="1:2">
      <c r="A714" s="41" t="s">
        <v>926</v>
      </c>
      <c r="B714" s="42">
        <v>137500</v>
      </c>
    </row>
    <row r="715" spans="1:2">
      <c r="A715" s="109" t="s">
        <v>2020</v>
      </c>
      <c r="B715" s="110">
        <v>1288000</v>
      </c>
    </row>
    <row r="716" spans="1:2">
      <c r="A716" s="41" t="s">
        <v>2021</v>
      </c>
      <c r="B716" s="42">
        <v>1288000</v>
      </c>
    </row>
    <row r="717" spans="1:2">
      <c r="A717" s="109" t="s">
        <v>4</v>
      </c>
      <c r="B717" s="110">
        <v>1625856393.4400001</v>
      </c>
    </row>
    <row r="718" spans="1:2">
      <c r="A718" s="41" t="s">
        <v>927</v>
      </c>
      <c r="B718" s="42">
        <v>321948441.69</v>
      </c>
    </row>
    <row r="719" spans="1:2">
      <c r="A719" s="41" t="s">
        <v>928</v>
      </c>
      <c r="B719" s="42">
        <v>2875200</v>
      </c>
    </row>
    <row r="720" spans="1:2">
      <c r="A720" s="41" t="s">
        <v>1331</v>
      </c>
      <c r="B720" s="42">
        <v>8107500</v>
      </c>
    </row>
    <row r="721" spans="1:2">
      <c r="A721" s="41" t="s">
        <v>2022</v>
      </c>
      <c r="B721" s="42">
        <v>179400000</v>
      </c>
    </row>
    <row r="722" spans="1:2">
      <c r="A722" s="41" t="s">
        <v>2023</v>
      </c>
      <c r="B722" s="42">
        <v>1113525251.75</v>
      </c>
    </row>
    <row r="723" spans="1:2">
      <c r="A723" s="109" t="s">
        <v>2024</v>
      </c>
      <c r="B723" s="110">
        <v>15445840000</v>
      </c>
    </row>
    <row r="724" spans="1:2">
      <c r="A724" s="41" t="s">
        <v>2025</v>
      </c>
      <c r="B724" s="42">
        <v>299950000</v>
      </c>
    </row>
    <row r="725" spans="1:2">
      <c r="A725" s="41" t="s">
        <v>2026</v>
      </c>
      <c r="B725" s="42">
        <v>599920000</v>
      </c>
    </row>
    <row r="726" spans="1:2">
      <c r="A726" s="41" t="s">
        <v>2027</v>
      </c>
      <c r="B726" s="42">
        <v>299970000</v>
      </c>
    </row>
    <row r="727" spans="1:2">
      <c r="A727" s="41" t="s">
        <v>2028</v>
      </c>
      <c r="B727" s="42">
        <v>310000000</v>
      </c>
    </row>
    <row r="728" spans="1:2">
      <c r="A728" s="41" t="s">
        <v>2029</v>
      </c>
      <c r="B728" s="42">
        <v>310000000</v>
      </c>
    </row>
    <row r="729" spans="1:2">
      <c r="A729" s="41" t="s">
        <v>2030</v>
      </c>
      <c r="B729" s="42">
        <v>310000000</v>
      </c>
    </row>
    <row r="730" spans="1:2">
      <c r="A730" s="41" t="s">
        <v>2031</v>
      </c>
      <c r="B730" s="42">
        <v>186000000</v>
      </c>
    </row>
    <row r="731" spans="1:2">
      <c r="A731" s="41" t="s">
        <v>2032</v>
      </c>
      <c r="B731" s="42">
        <v>310000000</v>
      </c>
    </row>
    <row r="732" spans="1:2">
      <c r="A732" s="41" t="s">
        <v>2033</v>
      </c>
      <c r="B732" s="42">
        <v>310000000</v>
      </c>
    </row>
    <row r="733" spans="1:2">
      <c r="A733" s="41" t="s">
        <v>2034</v>
      </c>
      <c r="B733" s="42">
        <v>310000000</v>
      </c>
    </row>
    <row r="734" spans="1:2">
      <c r="A734" s="41" t="s">
        <v>2035</v>
      </c>
      <c r="B734" s="42">
        <v>310000000</v>
      </c>
    </row>
    <row r="735" spans="1:2">
      <c r="A735" s="41" t="s">
        <v>2036</v>
      </c>
      <c r="B735" s="42">
        <v>310000000</v>
      </c>
    </row>
    <row r="736" spans="1:2">
      <c r="A736" s="41" t="s">
        <v>2037</v>
      </c>
      <c r="B736" s="42">
        <v>310000000</v>
      </c>
    </row>
    <row r="737" spans="1:2">
      <c r="A737" s="41" t="s">
        <v>2038</v>
      </c>
      <c r="B737" s="42">
        <v>310000000</v>
      </c>
    </row>
    <row r="738" spans="1:2">
      <c r="A738" s="41" t="s">
        <v>2039</v>
      </c>
      <c r="B738" s="42">
        <v>310000000</v>
      </c>
    </row>
    <row r="739" spans="1:2">
      <c r="A739" s="41" t="s">
        <v>2040</v>
      </c>
      <c r="B739" s="42">
        <v>310000000</v>
      </c>
    </row>
    <row r="740" spans="1:2">
      <c r="A740" s="41" t="s">
        <v>2041</v>
      </c>
      <c r="B740" s="42">
        <v>310000000</v>
      </c>
    </row>
    <row r="741" spans="1:2">
      <c r="A741" s="41" t="s">
        <v>2042</v>
      </c>
      <c r="B741" s="42">
        <v>310000000</v>
      </c>
    </row>
    <row r="742" spans="1:2">
      <c r="A742" s="41" t="s">
        <v>2043</v>
      </c>
      <c r="B742" s="42">
        <v>310000000</v>
      </c>
    </row>
    <row r="743" spans="1:2">
      <c r="A743" s="41" t="s">
        <v>2044</v>
      </c>
      <c r="B743" s="42">
        <v>310000000</v>
      </c>
    </row>
    <row r="744" spans="1:2">
      <c r="A744" s="41" t="s">
        <v>2045</v>
      </c>
      <c r="B744" s="42">
        <v>310000000</v>
      </c>
    </row>
    <row r="745" spans="1:2">
      <c r="A745" s="41" t="s">
        <v>2046</v>
      </c>
      <c r="B745" s="42">
        <v>310000000</v>
      </c>
    </row>
    <row r="746" spans="1:2">
      <c r="A746" s="41" t="s">
        <v>2047</v>
      </c>
      <c r="B746" s="42">
        <v>320000000</v>
      </c>
    </row>
    <row r="747" spans="1:2">
      <c r="A747" s="41" t="s">
        <v>2048</v>
      </c>
      <c r="B747" s="42">
        <v>320000000</v>
      </c>
    </row>
    <row r="748" spans="1:2">
      <c r="A748" s="41" t="s">
        <v>2049</v>
      </c>
      <c r="B748" s="42">
        <v>320000000</v>
      </c>
    </row>
    <row r="749" spans="1:2">
      <c r="A749" s="41" t="s">
        <v>2050</v>
      </c>
      <c r="B749" s="42">
        <v>320000000</v>
      </c>
    </row>
    <row r="750" spans="1:2">
      <c r="A750" s="41" t="s">
        <v>2051</v>
      </c>
      <c r="B750" s="42">
        <v>320000000</v>
      </c>
    </row>
    <row r="751" spans="1:2">
      <c r="A751" s="41" t="s">
        <v>2052</v>
      </c>
      <c r="B751" s="42">
        <v>320000000</v>
      </c>
    </row>
    <row r="752" spans="1:2">
      <c r="A752" s="41" t="s">
        <v>2053</v>
      </c>
      <c r="B752" s="42">
        <v>320000000</v>
      </c>
    </row>
    <row r="753" spans="1:2">
      <c r="A753" s="41" t="s">
        <v>2054</v>
      </c>
      <c r="B753" s="42">
        <v>320000000</v>
      </c>
    </row>
    <row r="754" spans="1:2">
      <c r="A754" s="41" t="s">
        <v>2055</v>
      </c>
      <c r="B754" s="42">
        <v>320000000</v>
      </c>
    </row>
    <row r="755" spans="1:2">
      <c r="A755" s="41" t="s">
        <v>2056</v>
      </c>
      <c r="B755" s="42">
        <v>320000000</v>
      </c>
    </row>
    <row r="756" spans="1:2">
      <c r="A756" s="41" t="s">
        <v>2057</v>
      </c>
      <c r="B756" s="42">
        <v>320000000</v>
      </c>
    </row>
    <row r="757" spans="1:2">
      <c r="A757" s="41" t="s">
        <v>2058</v>
      </c>
      <c r="B757" s="42">
        <v>320000000</v>
      </c>
    </row>
    <row r="758" spans="1:2">
      <c r="A758" s="41" t="s">
        <v>2059</v>
      </c>
      <c r="B758" s="42">
        <v>320000000</v>
      </c>
    </row>
    <row r="759" spans="1:2">
      <c r="A759" s="41" t="s">
        <v>2060</v>
      </c>
      <c r="B759" s="42">
        <v>320000000</v>
      </c>
    </row>
    <row r="760" spans="1:2">
      <c r="A760" s="41" t="s">
        <v>2061</v>
      </c>
      <c r="B760" s="42">
        <v>320000000</v>
      </c>
    </row>
    <row r="761" spans="1:2">
      <c r="A761" s="41" t="s">
        <v>2062</v>
      </c>
      <c r="B761" s="42">
        <v>320000000</v>
      </c>
    </row>
    <row r="762" spans="1:2">
      <c r="A762" s="41" t="s">
        <v>2063</v>
      </c>
      <c r="B762" s="42">
        <v>320000000</v>
      </c>
    </row>
    <row r="763" spans="1:2">
      <c r="A763" s="41" t="s">
        <v>2064</v>
      </c>
      <c r="B763" s="42">
        <v>320000000</v>
      </c>
    </row>
    <row r="764" spans="1:2">
      <c r="A764" s="41" t="s">
        <v>2065</v>
      </c>
      <c r="B764" s="42">
        <v>340000000</v>
      </c>
    </row>
    <row r="765" spans="1:2">
      <c r="A765" s="41" t="s">
        <v>2066</v>
      </c>
      <c r="B765" s="42">
        <v>340000000</v>
      </c>
    </row>
    <row r="766" spans="1:2">
      <c r="A766" s="41" t="s">
        <v>2067</v>
      </c>
      <c r="B766" s="42">
        <v>340000000</v>
      </c>
    </row>
    <row r="767" spans="1:2">
      <c r="A767" s="41" t="s">
        <v>2068</v>
      </c>
      <c r="B767" s="42">
        <v>340000000</v>
      </c>
    </row>
    <row r="768" spans="1:2">
      <c r="A768" s="41" t="s">
        <v>2069</v>
      </c>
      <c r="B768" s="42">
        <v>340000000</v>
      </c>
    </row>
    <row r="769" spans="1:2">
      <c r="A769" s="41" t="s">
        <v>2070</v>
      </c>
      <c r="B769" s="42">
        <v>340000000</v>
      </c>
    </row>
    <row r="770" spans="1:2">
      <c r="A770" s="41" t="s">
        <v>2071</v>
      </c>
      <c r="B770" s="42">
        <v>340000000</v>
      </c>
    </row>
    <row r="771" spans="1:2">
      <c r="A771" s="41" t="s">
        <v>2072</v>
      </c>
      <c r="B771" s="42">
        <v>340000000</v>
      </c>
    </row>
    <row r="772" spans="1:2">
      <c r="A772" s="109" t="s">
        <v>348</v>
      </c>
      <c r="B772" s="110">
        <v>23750000</v>
      </c>
    </row>
    <row r="773" spans="1:2">
      <c r="A773" s="41" t="s">
        <v>929</v>
      </c>
      <c r="B773" s="42">
        <v>2750000</v>
      </c>
    </row>
    <row r="774" spans="1:2">
      <c r="A774" s="41" t="s">
        <v>930</v>
      </c>
      <c r="B774" s="42">
        <v>5000000</v>
      </c>
    </row>
    <row r="775" spans="1:2">
      <c r="A775" s="41" t="s">
        <v>931</v>
      </c>
      <c r="B775" s="42">
        <v>12000000</v>
      </c>
    </row>
    <row r="776" spans="1:2">
      <c r="A776" s="41" t="s">
        <v>932</v>
      </c>
      <c r="B776" s="42">
        <v>4000000</v>
      </c>
    </row>
    <row r="777" spans="1:2">
      <c r="A777" s="109" t="s">
        <v>2073</v>
      </c>
      <c r="B777" s="110">
        <v>1562611.8</v>
      </c>
    </row>
    <row r="778" spans="1:2">
      <c r="A778" s="41" t="s">
        <v>2074</v>
      </c>
      <c r="B778" s="42">
        <v>537611.80000000005</v>
      </c>
    </row>
    <row r="779" spans="1:2">
      <c r="A779" s="41" t="s">
        <v>2075</v>
      </c>
      <c r="B779" s="42">
        <v>1025000</v>
      </c>
    </row>
    <row r="780" spans="1:2">
      <c r="A780" s="109" t="s">
        <v>933</v>
      </c>
      <c r="B780" s="110">
        <v>6930935</v>
      </c>
    </row>
    <row r="781" spans="1:2">
      <c r="A781" s="41" t="s">
        <v>934</v>
      </c>
      <c r="B781" s="42">
        <v>6325000</v>
      </c>
    </row>
    <row r="782" spans="1:2">
      <c r="A782" s="41" t="s">
        <v>935</v>
      </c>
      <c r="B782" s="42">
        <v>605935</v>
      </c>
    </row>
    <row r="783" spans="1:2">
      <c r="A783" s="109" t="s">
        <v>260</v>
      </c>
      <c r="B783" s="110">
        <v>8649920</v>
      </c>
    </row>
    <row r="784" spans="1:2">
      <c r="A784" s="41" t="s">
        <v>936</v>
      </c>
      <c r="B784" s="42">
        <v>120750</v>
      </c>
    </row>
    <row r="785" spans="1:2">
      <c r="A785" s="41" t="s">
        <v>937</v>
      </c>
      <c r="B785" s="42">
        <v>1200600</v>
      </c>
    </row>
    <row r="786" spans="1:2">
      <c r="A786" s="41" t="s">
        <v>938</v>
      </c>
      <c r="B786" s="42">
        <v>138000</v>
      </c>
    </row>
    <row r="787" spans="1:2">
      <c r="A787" s="41" t="s">
        <v>939</v>
      </c>
      <c r="B787" s="42">
        <v>138000</v>
      </c>
    </row>
    <row r="788" spans="1:2">
      <c r="A788" s="41" t="s">
        <v>940</v>
      </c>
      <c r="B788" s="42">
        <v>161000</v>
      </c>
    </row>
    <row r="789" spans="1:2">
      <c r="A789" s="41" t="s">
        <v>941</v>
      </c>
      <c r="B789" s="42">
        <v>115000</v>
      </c>
    </row>
    <row r="790" spans="1:2">
      <c r="A790" s="41" t="s">
        <v>942</v>
      </c>
      <c r="B790" s="42">
        <v>86250</v>
      </c>
    </row>
    <row r="791" spans="1:2">
      <c r="A791" s="41" t="s">
        <v>943</v>
      </c>
      <c r="B791" s="42">
        <v>103500</v>
      </c>
    </row>
    <row r="792" spans="1:2">
      <c r="A792" s="41" t="s">
        <v>944</v>
      </c>
      <c r="B792" s="42">
        <v>103500</v>
      </c>
    </row>
    <row r="793" spans="1:2">
      <c r="A793" s="41" t="s">
        <v>945</v>
      </c>
      <c r="B793" s="42">
        <v>103500</v>
      </c>
    </row>
    <row r="794" spans="1:2">
      <c r="A794" s="41" t="s">
        <v>946</v>
      </c>
      <c r="B794" s="42">
        <v>103500</v>
      </c>
    </row>
    <row r="795" spans="1:2">
      <c r="A795" s="41" t="s">
        <v>947</v>
      </c>
      <c r="B795" s="42">
        <v>20700</v>
      </c>
    </row>
    <row r="796" spans="1:2">
      <c r="A796" s="41" t="s">
        <v>948</v>
      </c>
      <c r="B796" s="42">
        <v>1012000</v>
      </c>
    </row>
    <row r="797" spans="1:2">
      <c r="A797" s="41" t="s">
        <v>949</v>
      </c>
      <c r="B797" s="42">
        <v>119600</v>
      </c>
    </row>
    <row r="798" spans="1:2">
      <c r="A798" s="41" t="s">
        <v>950</v>
      </c>
      <c r="B798" s="42">
        <v>14720</v>
      </c>
    </row>
    <row r="799" spans="1:2">
      <c r="A799" s="41" t="s">
        <v>951</v>
      </c>
      <c r="B799" s="42">
        <v>414000</v>
      </c>
    </row>
    <row r="800" spans="1:2">
      <c r="A800" s="41" t="s">
        <v>952</v>
      </c>
      <c r="B800" s="42">
        <v>9200</v>
      </c>
    </row>
    <row r="801" spans="1:2">
      <c r="A801" s="41" t="s">
        <v>953</v>
      </c>
      <c r="B801" s="42">
        <v>23000</v>
      </c>
    </row>
    <row r="802" spans="1:2">
      <c r="A802" s="41" t="s">
        <v>954</v>
      </c>
      <c r="B802" s="42">
        <v>34500</v>
      </c>
    </row>
    <row r="803" spans="1:2">
      <c r="A803" s="41" t="s">
        <v>955</v>
      </c>
      <c r="B803" s="42">
        <v>34500</v>
      </c>
    </row>
    <row r="804" spans="1:2">
      <c r="A804" s="41" t="s">
        <v>956</v>
      </c>
      <c r="B804" s="42">
        <v>158700</v>
      </c>
    </row>
    <row r="805" spans="1:2">
      <c r="A805" s="41" t="s">
        <v>957</v>
      </c>
      <c r="B805" s="42">
        <v>230000</v>
      </c>
    </row>
    <row r="806" spans="1:2">
      <c r="A806" s="41" t="s">
        <v>958</v>
      </c>
      <c r="B806" s="42">
        <v>1642200</v>
      </c>
    </row>
    <row r="807" spans="1:2">
      <c r="A807" s="41" t="s">
        <v>959</v>
      </c>
      <c r="B807" s="42">
        <v>143750</v>
      </c>
    </row>
    <row r="808" spans="1:2">
      <c r="A808" s="41" t="s">
        <v>960</v>
      </c>
      <c r="B808" s="42">
        <v>575000</v>
      </c>
    </row>
    <row r="809" spans="1:2">
      <c r="A809" s="41" t="s">
        <v>961</v>
      </c>
      <c r="B809" s="42">
        <v>575000</v>
      </c>
    </row>
    <row r="810" spans="1:2">
      <c r="A810" s="41" t="s">
        <v>962</v>
      </c>
      <c r="B810" s="42">
        <v>143750</v>
      </c>
    </row>
    <row r="811" spans="1:2">
      <c r="A811" s="41" t="s">
        <v>963</v>
      </c>
      <c r="B811" s="42">
        <v>143750</v>
      </c>
    </row>
    <row r="812" spans="1:2">
      <c r="A812" s="41" t="s">
        <v>964</v>
      </c>
      <c r="B812" s="42">
        <v>86250</v>
      </c>
    </row>
    <row r="813" spans="1:2">
      <c r="A813" s="41" t="s">
        <v>965</v>
      </c>
      <c r="B813" s="42">
        <v>14800</v>
      </c>
    </row>
    <row r="814" spans="1:2">
      <c r="A814" s="41" t="s">
        <v>966</v>
      </c>
      <c r="B814" s="42">
        <v>143750</v>
      </c>
    </row>
    <row r="815" spans="1:2">
      <c r="A815" s="41" t="s">
        <v>967</v>
      </c>
      <c r="B815" s="42">
        <v>143750</v>
      </c>
    </row>
    <row r="816" spans="1:2">
      <c r="A816" s="41" t="s">
        <v>968</v>
      </c>
      <c r="B816" s="42">
        <v>4600</v>
      </c>
    </row>
    <row r="817" spans="1:2">
      <c r="A817" s="41" t="s">
        <v>1332</v>
      </c>
      <c r="B817" s="42">
        <v>431250</v>
      </c>
    </row>
    <row r="818" spans="1:2">
      <c r="A818" s="41" t="s">
        <v>1333</v>
      </c>
      <c r="B818" s="42">
        <v>143750</v>
      </c>
    </row>
    <row r="819" spans="1:2">
      <c r="A819" s="41" t="s">
        <v>1334</v>
      </c>
      <c r="B819" s="42">
        <v>13800</v>
      </c>
    </row>
    <row r="820" spans="1:2">
      <c r="A820" s="109" t="s">
        <v>2076</v>
      </c>
      <c r="B820" s="110">
        <v>4237500</v>
      </c>
    </row>
    <row r="821" spans="1:2">
      <c r="A821" s="41" t="s">
        <v>2077</v>
      </c>
      <c r="B821" s="42">
        <v>1412500</v>
      </c>
    </row>
    <row r="822" spans="1:2">
      <c r="A822" s="41" t="s">
        <v>2078</v>
      </c>
      <c r="B822" s="42">
        <v>1412500</v>
      </c>
    </row>
    <row r="823" spans="1:2">
      <c r="A823" s="41" t="s">
        <v>2079</v>
      </c>
      <c r="B823" s="42">
        <v>1412500</v>
      </c>
    </row>
    <row r="824" spans="1:2">
      <c r="A824" s="109" t="s">
        <v>98</v>
      </c>
      <c r="B824" s="110">
        <v>1032174</v>
      </c>
    </row>
    <row r="825" spans="1:2">
      <c r="A825" s="41" t="s">
        <v>2080</v>
      </c>
      <c r="B825" s="42">
        <v>1032174</v>
      </c>
    </row>
    <row r="826" spans="1:2">
      <c r="A826" s="109" t="s">
        <v>261</v>
      </c>
      <c r="B826" s="110">
        <v>14640220.800000001</v>
      </c>
    </row>
    <row r="827" spans="1:2">
      <c r="A827" s="41" t="s">
        <v>969</v>
      </c>
      <c r="B827" s="42">
        <v>14640220.800000001</v>
      </c>
    </row>
    <row r="828" spans="1:2">
      <c r="A828" s="109" t="s">
        <v>970</v>
      </c>
      <c r="B828" s="110">
        <v>9302002</v>
      </c>
    </row>
    <row r="829" spans="1:2">
      <c r="A829" s="41" t="s">
        <v>971</v>
      </c>
      <c r="B829" s="42">
        <v>9302002</v>
      </c>
    </row>
    <row r="830" spans="1:2">
      <c r="A830" s="109" t="s">
        <v>972</v>
      </c>
      <c r="B830" s="110">
        <v>2052900</v>
      </c>
    </row>
    <row r="831" spans="1:2">
      <c r="A831" s="41" t="s">
        <v>973</v>
      </c>
      <c r="B831" s="42">
        <v>1054000</v>
      </c>
    </row>
    <row r="832" spans="1:2">
      <c r="A832" s="41" t="s">
        <v>974</v>
      </c>
      <c r="B832" s="42">
        <v>44200</v>
      </c>
    </row>
    <row r="833" spans="1:2">
      <c r="A833" s="41" t="s">
        <v>975</v>
      </c>
      <c r="B833" s="42">
        <v>186200</v>
      </c>
    </row>
    <row r="834" spans="1:2">
      <c r="A834" s="41" t="s">
        <v>976</v>
      </c>
      <c r="B834" s="42">
        <v>220000</v>
      </c>
    </row>
    <row r="835" spans="1:2">
      <c r="A835" s="41" t="s">
        <v>977</v>
      </c>
      <c r="B835" s="42">
        <v>276000</v>
      </c>
    </row>
    <row r="836" spans="1:2">
      <c r="A836" s="41" t="s">
        <v>978</v>
      </c>
      <c r="B836" s="42">
        <v>272500</v>
      </c>
    </row>
    <row r="837" spans="1:2">
      <c r="A837" s="109" t="s">
        <v>405</v>
      </c>
      <c r="B837" s="110">
        <v>83574661.920000002</v>
      </c>
    </row>
    <row r="838" spans="1:2">
      <c r="A838" s="41" t="s">
        <v>979</v>
      </c>
      <c r="B838" s="42">
        <v>7864320</v>
      </c>
    </row>
    <row r="839" spans="1:2">
      <c r="A839" s="41" t="s">
        <v>980</v>
      </c>
      <c r="B839" s="42">
        <v>6561600</v>
      </c>
    </row>
    <row r="840" spans="1:2">
      <c r="A840" s="41" t="s">
        <v>981</v>
      </c>
      <c r="B840" s="42">
        <v>44087670.719999999</v>
      </c>
    </row>
    <row r="841" spans="1:2">
      <c r="A841" s="41" t="s">
        <v>1335</v>
      </c>
      <c r="B841" s="42">
        <v>25061071.199999999</v>
      </c>
    </row>
    <row r="842" spans="1:2">
      <c r="A842" s="109" t="s">
        <v>2081</v>
      </c>
      <c r="B842" s="110">
        <v>3750000</v>
      </c>
    </row>
    <row r="843" spans="1:2">
      <c r="A843" s="41" t="s">
        <v>2082</v>
      </c>
      <c r="B843" s="42">
        <v>3750000</v>
      </c>
    </row>
    <row r="844" spans="1:2">
      <c r="A844" s="109" t="s">
        <v>1336</v>
      </c>
      <c r="B844" s="110">
        <v>1888929.85</v>
      </c>
    </row>
    <row r="845" spans="1:2">
      <c r="A845" s="41" t="s">
        <v>1337</v>
      </c>
      <c r="B845" s="42">
        <v>1609329.85</v>
      </c>
    </row>
    <row r="846" spans="1:2">
      <c r="A846" s="41" t="s">
        <v>1338</v>
      </c>
      <c r="B846" s="42">
        <v>279600</v>
      </c>
    </row>
    <row r="847" spans="1:2">
      <c r="A847" s="109" t="s">
        <v>332</v>
      </c>
      <c r="B847" s="110">
        <v>5773000</v>
      </c>
    </row>
    <row r="848" spans="1:2">
      <c r="A848" s="41" t="s">
        <v>982</v>
      </c>
      <c r="B848" s="42">
        <v>2783000</v>
      </c>
    </row>
    <row r="849" spans="1:2">
      <c r="A849" s="41" t="s">
        <v>983</v>
      </c>
      <c r="B849" s="42">
        <v>2990000</v>
      </c>
    </row>
    <row r="850" spans="1:2">
      <c r="A850" s="109" t="s">
        <v>333</v>
      </c>
      <c r="B850" s="110">
        <v>45509274.600000001</v>
      </c>
    </row>
    <row r="851" spans="1:2">
      <c r="A851" s="41" t="s">
        <v>984</v>
      </c>
      <c r="B851" s="42">
        <v>7360000</v>
      </c>
    </row>
    <row r="852" spans="1:2">
      <c r="A852" s="41" t="s">
        <v>985</v>
      </c>
      <c r="B852" s="42">
        <v>3988800</v>
      </c>
    </row>
    <row r="853" spans="1:2">
      <c r="A853" s="41" t="s">
        <v>1339</v>
      </c>
      <c r="B853" s="42">
        <v>17426985.600000001</v>
      </c>
    </row>
    <row r="854" spans="1:2">
      <c r="A854" s="41" t="s">
        <v>986</v>
      </c>
      <c r="B854" s="42">
        <v>750789</v>
      </c>
    </row>
    <row r="855" spans="1:2">
      <c r="A855" s="41" t="s">
        <v>987</v>
      </c>
      <c r="B855" s="42">
        <v>611800</v>
      </c>
    </row>
    <row r="856" spans="1:2">
      <c r="A856" s="41" t="s">
        <v>1340</v>
      </c>
      <c r="B856" s="42">
        <v>4519500</v>
      </c>
    </row>
    <row r="857" spans="1:2">
      <c r="A857" s="41" t="s">
        <v>1341</v>
      </c>
      <c r="B857" s="42">
        <v>4650600</v>
      </c>
    </row>
    <row r="858" spans="1:2">
      <c r="A858" s="41" t="s">
        <v>2083</v>
      </c>
      <c r="B858" s="42">
        <v>6200800</v>
      </c>
    </row>
    <row r="859" spans="1:2">
      <c r="A859" s="109" t="s">
        <v>2084</v>
      </c>
      <c r="B859" s="110">
        <v>3848000</v>
      </c>
    </row>
    <row r="860" spans="1:2">
      <c r="A860" s="41" t="s">
        <v>2085</v>
      </c>
      <c r="B860" s="42">
        <v>3848000</v>
      </c>
    </row>
    <row r="861" spans="1:2">
      <c r="A861" s="109" t="s">
        <v>334</v>
      </c>
      <c r="B861" s="110">
        <v>5232500</v>
      </c>
    </row>
    <row r="862" spans="1:2">
      <c r="A862" s="41" t="s">
        <v>988</v>
      </c>
      <c r="B862" s="42">
        <v>5232500</v>
      </c>
    </row>
    <row r="863" spans="1:2">
      <c r="A863" s="109" t="s">
        <v>335</v>
      </c>
      <c r="B863" s="110">
        <v>7443000</v>
      </c>
    </row>
    <row r="864" spans="1:2">
      <c r="A864" s="41" t="s">
        <v>989</v>
      </c>
      <c r="B864" s="42">
        <v>4320000</v>
      </c>
    </row>
    <row r="865" spans="1:2">
      <c r="A865" s="41" t="s">
        <v>1342</v>
      </c>
      <c r="B865" s="42">
        <v>903000</v>
      </c>
    </row>
    <row r="866" spans="1:2">
      <c r="A866" s="41" t="s">
        <v>1343</v>
      </c>
      <c r="B866" s="42">
        <v>760000</v>
      </c>
    </row>
    <row r="867" spans="1:2">
      <c r="A867" s="41" t="s">
        <v>1344</v>
      </c>
      <c r="B867" s="42">
        <v>600000</v>
      </c>
    </row>
    <row r="868" spans="1:2">
      <c r="A868" s="41" t="s">
        <v>1345</v>
      </c>
      <c r="B868" s="42">
        <v>860000</v>
      </c>
    </row>
    <row r="869" spans="1:2">
      <c r="A869" s="109" t="s">
        <v>1346</v>
      </c>
      <c r="B869" s="110">
        <v>7945350</v>
      </c>
    </row>
    <row r="870" spans="1:2">
      <c r="A870" s="41" t="s">
        <v>1347</v>
      </c>
      <c r="B870" s="42">
        <v>3743250</v>
      </c>
    </row>
    <row r="871" spans="1:2">
      <c r="A871" s="41" t="s">
        <v>1348</v>
      </c>
      <c r="B871" s="42">
        <v>2101050</v>
      </c>
    </row>
    <row r="872" spans="1:2">
      <c r="A872" s="41" t="s">
        <v>1349</v>
      </c>
      <c r="B872" s="42">
        <v>2101050</v>
      </c>
    </row>
    <row r="873" spans="1:2">
      <c r="A873" s="109" t="s">
        <v>2086</v>
      </c>
      <c r="B873" s="110">
        <v>47510000</v>
      </c>
    </row>
    <row r="874" spans="1:2">
      <c r="A874" s="41" t="s">
        <v>2087</v>
      </c>
      <c r="B874" s="42">
        <v>37936000</v>
      </c>
    </row>
    <row r="875" spans="1:2">
      <c r="A875" s="41" t="s">
        <v>2088</v>
      </c>
      <c r="B875" s="42">
        <v>4792000</v>
      </c>
    </row>
    <row r="876" spans="1:2">
      <c r="A876" s="41" t="s">
        <v>2089</v>
      </c>
      <c r="B876" s="42">
        <v>4782000</v>
      </c>
    </row>
    <row r="877" spans="1:2">
      <c r="A877" s="109" t="s">
        <v>2090</v>
      </c>
      <c r="B877" s="110">
        <v>1189728</v>
      </c>
    </row>
    <row r="878" spans="1:2">
      <c r="A878" s="41" t="s">
        <v>2091</v>
      </c>
      <c r="B878" s="42">
        <v>1189728</v>
      </c>
    </row>
    <row r="879" spans="1:2">
      <c r="A879" s="109" t="s">
        <v>1350</v>
      </c>
      <c r="B879" s="110">
        <v>690000</v>
      </c>
    </row>
    <row r="880" spans="1:2">
      <c r="A880" s="41" t="s">
        <v>1351</v>
      </c>
      <c r="B880" s="42">
        <v>690000</v>
      </c>
    </row>
    <row r="881" spans="1:2">
      <c r="A881" s="109" t="s">
        <v>2092</v>
      </c>
      <c r="B881" s="110">
        <v>56275000</v>
      </c>
    </row>
    <row r="882" spans="1:2">
      <c r="A882" s="41" t="s">
        <v>2093</v>
      </c>
      <c r="B882" s="42">
        <v>53875000</v>
      </c>
    </row>
    <row r="883" spans="1:2">
      <c r="A883" s="41" t="s">
        <v>2094</v>
      </c>
      <c r="B883" s="42">
        <v>2400000</v>
      </c>
    </row>
    <row r="884" spans="1:2">
      <c r="A884" s="109" t="s">
        <v>142</v>
      </c>
      <c r="B884" s="110">
        <v>32074000</v>
      </c>
    </row>
    <row r="885" spans="1:2">
      <c r="A885" s="41" t="s">
        <v>990</v>
      </c>
      <c r="B885" s="42">
        <v>776000</v>
      </c>
    </row>
    <row r="886" spans="1:2">
      <c r="A886" s="41" t="s">
        <v>991</v>
      </c>
      <c r="B886" s="42">
        <v>1032000</v>
      </c>
    </row>
    <row r="887" spans="1:2">
      <c r="A887" s="41" t="s">
        <v>2095</v>
      </c>
      <c r="B887" s="42">
        <v>300000</v>
      </c>
    </row>
    <row r="888" spans="1:2">
      <c r="A888" s="41" t="s">
        <v>2096</v>
      </c>
      <c r="B888" s="42">
        <v>875000</v>
      </c>
    </row>
    <row r="889" spans="1:2">
      <c r="A889" s="41" t="s">
        <v>2097</v>
      </c>
      <c r="B889" s="42">
        <v>828000</v>
      </c>
    </row>
    <row r="890" spans="1:2">
      <c r="A890" s="41" t="s">
        <v>2098</v>
      </c>
      <c r="B890" s="42">
        <v>276000</v>
      </c>
    </row>
    <row r="891" spans="1:2">
      <c r="A891" s="41" t="s">
        <v>2099</v>
      </c>
      <c r="B891" s="42">
        <v>204200</v>
      </c>
    </row>
    <row r="892" spans="1:2">
      <c r="A892" s="41" t="s">
        <v>2100</v>
      </c>
      <c r="B892" s="42">
        <v>1020000</v>
      </c>
    </row>
    <row r="893" spans="1:2">
      <c r="A893" s="41" t="s">
        <v>2101</v>
      </c>
      <c r="B893" s="42">
        <v>1500000</v>
      </c>
    </row>
    <row r="894" spans="1:2">
      <c r="A894" s="41" t="s">
        <v>2102</v>
      </c>
      <c r="B894" s="42">
        <v>386000</v>
      </c>
    </row>
    <row r="895" spans="1:2">
      <c r="A895" s="41" t="s">
        <v>2103</v>
      </c>
      <c r="B895" s="42">
        <v>760000</v>
      </c>
    </row>
    <row r="896" spans="1:2">
      <c r="A896" s="41" t="s">
        <v>2104</v>
      </c>
      <c r="B896" s="42">
        <v>375000</v>
      </c>
    </row>
    <row r="897" spans="1:2">
      <c r="A897" s="41" t="s">
        <v>2105</v>
      </c>
      <c r="B897" s="42">
        <v>3300000</v>
      </c>
    </row>
    <row r="898" spans="1:2">
      <c r="A898" s="41" t="s">
        <v>2106</v>
      </c>
      <c r="B898" s="42">
        <v>2010000</v>
      </c>
    </row>
    <row r="899" spans="1:2">
      <c r="A899" s="41" t="s">
        <v>2107</v>
      </c>
      <c r="B899" s="42">
        <v>408800</v>
      </c>
    </row>
    <row r="900" spans="1:2">
      <c r="A900" s="41" t="s">
        <v>2108</v>
      </c>
      <c r="B900" s="42">
        <v>602000</v>
      </c>
    </row>
    <row r="901" spans="1:2">
      <c r="A901" s="41" t="s">
        <v>2109</v>
      </c>
      <c r="B901" s="42">
        <v>740000</v>
      </c>
    </row>
    <row r="902" spans="1:2">
      <c r="A902" s="41" t="s">
        <v>2110</v>
      </c>
      <c r="B902" s="42">
        <v>1350000</v>
      </c>
    </row>
    <row r="903" spans="1:2">
      <c r="A903" s="41" t="s">
        <v>2111</v>
      </c>
      <c r="B903" s="42">
        <v>3640000</v>
      </c>
    </row>
    <row r="904" spans="1:2">
      <c r="A904" s="41" t="s">
        <v>2112</v>
      </c>
      <c r="B904" s="42">
        <v>600000</v>
      </c>
    </row>
    <row r="905" spans="1:2">
      <c r="A905" s="41" t="s">
        <v>2113</v>
      </c>
      <c r="B905" s="42">
        <v>384000</v>
      </c>
    </row>
    <row r="906" spans="1:2">
      <c r="A906" s="41" t="s">
        <v>2114</v>
      </c>
      <c r="B906" s="42">
        <v>184000</v>
      </c>
    </row>
    <row r="907" spans="1:2">
      <c r="A907" s="41" t="s">
        <v>2115</v>
      </c>
      <c r="B907" s="42">
        <v>320000</v>
      </c>
    </row>
    <row r="908" spans="1:2">
      <c r="A908" s="41" t="s">
        <v>2116</v>
      </c>
      <c r="B908" s="42">
        <v>300000</v>
      </c>
    </row>
    <row r="909" spans="1:2">
      <c r="A909" s="41" t="s">
        <v>2117</v>
      </c>
      <c r="B909" s="42">
        <v>300000</v>
      </c>
    </row>
    <row r="910" spans="1:2">
      <c r="A910" s="41" t="s">
        <v>2118</v>
      </c>
      <c r="B910" s="42">
        <v>110000</v>
      </c>
    </row>
    <row r="911" spans="1:2">
      <c r="A911" s="41" t="s">
        <v>2119</v>
      </c>
      <c r="B911" s="42">
        <v>112000</v>
      </c>
    </row>
    <row r="912" spans="1:2">
      <c r="A912" s="41" t="s">
        <v>2120</v>
      </c>
      <c r="B912" s="42">
        <v>350000</v>
      </c>
    </row>
    <row r="913" spans="1:2">
      <c r="A913" s="41" t="s">
        <v>2121</v>
      </c>
      <c r="B913" s="42">
        <v>300000</v>
      </c>
    </row>
    <row r="914" spans="1:2">
      <c r="A914" s="41" t="s">
        <v>2122</v>
      </c>
      <c r="B914" s="42">
        <v>1980000</v>
      </c>
    </row>
    <row r="915" spans="1:2">
      <c r="A915" s="41" t="s">
        <v>2123</v>
      </c>
      <c r="B915" s="42">
        <v>3075000</v>
      </c>
    </row>
    <row r="916" spans="1:2">
      <c r="A916" s="41" t="s">
        <v>2124</v>
      </c>
      <c r="B916" s="42">
        <v>3060000</v>
      </c>
    </row>
    <row r="917" spans="1:2">
      <c r="A917" s="41" t="s">
        <v>2125</v>
      </c>
      <c r="B917" s="42">
        <v>616000</v>
      </c>
    </row>
    <row r="918" spans="1:2">
      <c r="A918" s="109" t="s">
        <v>2126</v>
      </c>
      <c r="B918" s="110">
        <v>305300210.33999997</v>
      </c>
    </row>
    <row r="919" spans="1:2">
      <c r="A919" s="41" t="s">
        <v>2127</v>
      </c>
      <c r="B919" s="42">
        <v>17577576</v>
      </c>
    </row>
    <row r="920" spans="1:2">
      <c r="A920" s="41" t="s">
        <v>2128</v>
      </c>
      <c r="B920" s="42">
        <v>6856999</v>
      </c>
    </row>
    <row r="921" spans="1:2">
      <c r="A921" s="41" t="s">
        <v>2129</v>
      </c>
      <c r="B921" s="42">
        <v>7396999</v>
      </c>
    </row>
    <row r="922" spans="1:2">
      <c r="A922" s="41" t="s">
        <v>2130</v>
      </c>
      <c r="B922" s="42">
        <v>86434373.879999995</v>
      </c>
    </row>
    <row r="923" spans="1:2">
      <c r="A923" s="41" t="s">
        <v>2131</v>
      </c>
      <c r="B923" s="42">
        <v>53485794.170000002</v>
      </c>
    </row>
    <row r="924" spans="1:2">
      <c r="A924" s="41" t="s">
        <v>2132</v>
      </c>
      <c r="B924" s="42">
        <v>133548468.29000001</v>
      </c>
    </row>
    <row r="925" spans="1:2">
      <c r="A925" s="109" t="s">
        <v>2133</v>
      </c>
      <c r="B925" s="110">
        <v>3850000</v>
      </c>
    </row>
    <row r="926" spans="1:2">
      <c r="A926" s="41" t="s">
        <v>2134</v>
      </c>
      <c r="B926" s="42">
        <v>3850000</v>
      </c>
    </row>
    <row r="927" spans="1:2">
      <c r="A927" s="152" t="s">
        <v>16</v>
      </c>
      <c r="B927" s="153">
        <v>114921699247.83</v>
      </c>
    </row>
  </sheetData>
  <autoFilter ref="A5:B927"/>
  <pageMargins left="0.70866141732283472" right="0.19" top="0.35433070866141736" bottom="0.47244094488188981" header="0.31496062992125984" footer="0.24"/>
  <pageSetup paperSize="9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15"/>
  <sheetViews>
    <sheetView view="pageBreakPreview" zoomScaleSheetLayoutView="100" workbookViewId="0">
      <pane ySplit="5" topLeftCell="A6" activePane="bottomLeft" state="frozen"/>
      <selection pane="bottomLeft" activeCell="G7" sqref="G7:G12"/>
    </sheetView>
  </sheetViews>
  <sheetFormatPr defaultRowHeight="15"/>
  <cols>
    <col min="1" max="1" width="5.28515625" style="75" customWidth="1"/>
    <col min="2" max="2" width="10.28515625" style="75" customWidth="1"/>
    <col min="3" max="3" width="16.28515625" style="75" bestFit="1" customWidth="1"/>
    <col min="4" max="4" width="15.5703125" style="75" customWidth="1"/>
    <col min="5" max="5" width="45.28515625" style="91" customWidth="1"/>
    <col min="6" max="6" width="7.140625" style="76" customWidth="1"/>
    <col min="7" max="7" width="14.7109375" style="75" customWidth="1"/>
    <col min="8" max="8" width="16.85546875" style="75" customWidth="1"/>
    <col min="9" max="9" width="9.140625" style="75"/>
    <col min="10" max="10" width="10.140625" style="75" bestFit="1" customWidth="1"/>
    <col min="11" max="16384" width="9.140625" style="75"/>
  </cols>
  <sheetData>
    <row r="1" spans="1:10">
      <c r="G1" s="75" t="s">
        <v>368</v>
      </c>
    </row>
    <row r="2" spans="1:10">
      <c r="A2" s="194" t="s">
        <v>162</v>
      </c>
      <c r="B2" s="194"/>
      <c r="C2" s="194"/>
      <c r="D2" s="194"/>
      <c r="E2" s="194"/>
      <c r="F2" s="194"/>
      <c r="G2" s="194"/>
    </row>
    <row r="3" spans="1:10">
      <c r="A3" s="194" t="s">
        <v>2955</v>
      </c>
      <c r="B3" s="194"/>
      <c r="C3" s="194"/>
      <c r="D3" s="194"/>
      <c r="E3" s="194"/>
      <c r="F3" s="194"/>
      <c r="G3" s="194"/>
    </row>
    <row r="4" spans="1:10">
      <c r="G4" s="108" t="s">
        <v>3015</v>
      </c>
    </row>
    <row r="5" spans="1:10">
      <c r="A5" s="210" t="s">
        <v>117</v>
      </c>
      <c r="B5" s="210" t="s">
        <v>118</v>
      </c>
      <c r="C5" s="210" t="s">
        <v>119</v>
      </c>
      <c r="D5" s="210" t="s">
        <v>120</v>
      </c>
      <c r="E5" s="210" t="s">
        <v>121</v>
      </c>
      <c r="F5" s="210" t="s">
        <v>122</v>
      </c>
      <c r="G5" s="210" t="s">
        <v>126</v>
      </c>
    </row>
    <row r="6" spans="1:10" ht="51">
      <c r="A6" s="128">
        <v>1</v>
      </c>
      <c r="B6" s="128">
        <v>5064573</v>
      </c>
      <c r="C6" s="89">
        <v>44356.679456018515</v>
      </c>
      <c r="D6" s="89">
        <v>44358.679456018515</v>
      </c>
      <c r="E6" s="128" t="s">
        <v>3016</v>
      </c>
      <c r="F6" s="156">
        <v>1043</v>
      </c>
      <c r="G6" s="158">
        <v>2282084</v>
      </c>
      <c r="J6" s="144"/>
    </row>
    <row r="7" spans="1:10" ht="38.25">
      <c r="A7" s="128">
        <v>2</v>
      </c>
      <c r="B7" s="128">
        <v>5075899</v>
      </c>
      <c r="C7" s="89">
        <v>44412.673483796294</v>
      </c>
      <c r="D7" s="89">
        <v>44414.673483796294</v>
      </c>
      <c r="E7" s="128" t="s">
        <v>3017</v>
      </c>
      <c r="F7" s="156">
        <v>1</v>
      </c>
      <c r="G7" s="158">
        <v>14500000</v>
      </c>
    </row>
    <row r="8" spans="1:10" ht="38.25">
      <c r="A8" s="128">
        <v>3</v>
      </c>
      <c r="B8" s="128">
        <v>5075902</v>
      </c>
      <c r="C8" s="89">
        <v>44412.675578703704</v>
      </c>
      <c r="D8" s="89">
        <v>44414.675578703704</v>
      </c>
      <c r="E8" s="128" t="s">
        <v>3018</v>
      </c>
      <c r="F8" s="156">
        <v>1</v>
      </c>
      <c r="G8" s="158">
        <v>5596000</v>
      </c>
    </row>
    <row r="9" spans="1:10" ht="38.25">
      <c r="A9" s="128">
        <v>4</v>
      </c>
      <c r="B9" s="128">
        <v>5076076</v>
      </c>
      <c r="C9" s="89">
        <v>44413.552488425928</v>
      </c>
      <c r="D9" s="89">
        <v>44415.552488425928</v>
      </c>
      <c r="E9" s="128" t="s">
        <v>3019</v>
      </c>
      <c r="F9" s="156">
        <v>1</v>
      </c>
      <c r="G9" s="158">
        <v>14500000</v>
      </c>
    </row>
    <row r="10" spans="1:10" ht="25.5">
      <c r="A10" s="128">
        <v>5</v>
      </c>
      <c r="B10" s="128">
        <v>5076809</v>
      </c>
      <c r="C10" s="89">
        <v>44417.792500000003</v>
      </c>
      <c r="D10" s="89">
        <v>44419.792500000003</v>
      </c>
      <c r="E10" s="128" t="s">
        <v>3020</v>
      </c>
      <c r="F10" s="156">
        <v>330</v>
      </c>
      <c r="G10" s="158">
        <v>19800000</v>
      </c>
    </row>
    <row r="11" spans="1:10" ht="25.5">
      <c r="A11" s="128">
        <v>6</v>
      </c>
      <c r="B11" s="128">
        <v>5077036</v>
      </c>
      <c r="C11" s="89">
        <v>44418.754780092589</v>
      </c>
      <c r="D11" s="89">
        <v>44420.754780092589</v>
      </c>
      <c r="E11" s="128" t="s">
        <v>3020</v>
      </c>
      <c r="F11" s="157">
        <v>330</v>
      </c>
      <c r="G11" s="158">
        <v>19800000</v>
      </c>
    </row>
    <row r="12" spans="1:10" ht="25.5">
      <c r="A12" s="128">
        <v>7</v>
      </c>
      <c r="B12" s="128">
        <v>5077150</v>
      </c>
      <c r="C12" s="89">
        <v>44419.579722222225</v>
      </c>
      <c r="D12" s="89">
        <v>44421.579722222225</v>
      </c>
      <c r="E12" s="128" t="s">
        <v>3020</v>
      </c>
      <c r="F12" s="156">
        <v>330</v>
      </c>
      <c r="G12" s="158">
        <v>19800000</v>
      </c>
    </row>
    <row r="13" spans="1:10" ht="25.5">
      <c r="A13" s="128">
        <v>8</v>
      </c>
      <c r="B13" s="128">
        <v>5085166</v>
      </c>
      <c r="C13" s="89">
        <v>44460.657500000001</v>
      </c>
      <c r="D13" s="89">
        <v>44462.657500000001</v>
      </c>
      <c r="E13" s="128" t="s">
        <v>3021</v>
      </c>
      <c r="F13" s="156">
        <v>16000</v>
      </c>
      <c r="G13" s="158">
        <v>28000000</v>
      </c>
    </row>
    <row r="14" spans="1:10" s="55" customFormat="1">
      <c r="A14" s="112"/>
      <c r="B14" s="112"/>
      <c r="C14" s="112"/>
      <c r="D14" s="112" t="s">
        <v>16</v>
      </c>
      <c r="E14" s="147"/>
      <c r="F14" s="165"/>
      <c r="G14" s="166">
        <f>SUM(G6:G13)</f>
        <v>124278084</v>
      </c>
    </row>
    <row r="15" spans="1:10">
      <c r="G15" s="181"/>
    </row>
  </sheetData>
  <autoFilter ref="A5:G14">
    <sortState ref="A6:J57">
      <sortCondition ref="B5"/>
    </sortState>
  </autoFilter>
  <mergeCells count="2">
    <mergeCell ref="A2:G2"/>
    <mergeCell ref="A3:G3"/>
  </mergeCells>
  <pageMargins left="0.23622047244094491" right="0.15748031496062992" top="0.31496062992125984" bottom="0.23622047244094491" header="0.19685039370078741" footer="0.19685039370078741"/>
  <pageSetup paperSize="9" scale="6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4"/>
  <sheetViews>
    <sheetView view="pageBreakPreview" topLeftCell="A2" zoomScaleSheetLayoutView="100" workbookViewId="0">
      <selection activeCell="L22" sqref="L22"/>
    </sheetView>
  </sheetViews>
  <sheetFormatPr defaultRowHeight="15"/>
  <cols>
    <col min="1" max="1" width="3" bestFit="1" customWidth="1"/>
    <col min="2" max="2" width="8" bestFit="1" customWidth="1"/>
    <col min="3" max="3" width="10.5703125" bestFit="1" customWidth="1"/>
    <col min="4" max="4" width="14.85546875" bestFit="1" customWidth="1"/>
    <col min="5" max="5" width="23.1406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1.85546875" customWidth="1"/>
    <col min="11" max="11" width="9.85546875" bestFit="1" customWidth="1"/>
    <col min="12" max="12" width="23.140625" customWidth="1"/>
    <col min="13" max="13" width="12.85546875" style="51" customWidth="1"/>
  </cols>
  <sheetData>
    <row r="1" spans="1:11">
      <c r="H1" t="s">
        <v>367</v>
      </c>
    </row>
    <row r="2" spans="1:11">
      <c r="A2" s="194" t="s">
        <v>162</v>
      </c>
      <c r="B2" s="194"/>
      <c r="C2" s="194"/>
      <c r="D2" s="194"/>
      <c r="E2" s="194"/>
      <c r="F2" s="194"/>
      <c r="G2" s="194"/>
      <c r="H2" s="194"/>
    </row>
    <row r="3" spans="1:11">
      <c r="A3" s="194" t="s">
        <v>3007</v>
      </c>
      <c r="B3" s="194"/>
      <c r="C3" s="194"/>
      <c r="D3" s="194"/>
      <c r="E3" s="194"/>
      <c r="F3" s="194"/>
      <c r="G3" s="194"/>
      <c r="H3" s="194"/>
    </row>
    <row r="4" spans="1:11">
      <c r="H4" s="93" t="s">
        <v>163</v>
      </c>
    </row>
    <row r="5" spans="1:11" ht="25.5">
      <c r="A5" s="212" t="s">
        <v>117</v>
      </c>
      <c r="B5" s="212" t="s">
        <v>118</v>
      </c>
      <c r="C5" s="212" t="s">
        <v>119</v>
      </c>
      <c r="D5" s="212" t="s">
        <v>120</v>
      </c>
      <c r="E5" s="212" t="s">
        <v>121</v>
      </c>
      <c r="F5" s="212" t="s">
        <v>130</v>
      </c>
      <c r="G5" s="212" t="s">
        <v>126</v>
      </c>
      <c r="H5" s="212" t="s">
        <v>128</v>
      </c>
      <c r="I5" s="212" t="s">
        <v>1906</v>
      </c>
      <c r="J5" s="212" t="s">
        <v>1907</v>
      </c>
      <c r="K5" s="212" t="s">
        <v>133</v>
      </c>
    </row>
    <row r="6" spans="1:11" ht="51.75">
      <c r="A6" s="87">
        <v>1</v>
      </c>
      <c r="B6" s="87">
        <v>9102593</v>
      </c>
      <c r="C6" s="88">
        <v>44187</v>
      </c>
      <c r="D6" s="89">
        <v>44197.37872685185</v>
      </c>
      <c r="E6" s="87" t="s">
        <v>1881</v>
      </c>
      <c r="F6" s="90">
        <v>60000000</v>
      </c>
      <c r="G6" s="90">
        <v>54085404</v>
      </c>
      <c r="H6" s="87" t="s">
        <v>1879</v>
      </c>
      <c r="I6" s="87">
        <v>201864794</v>
      </c>
      <c r="J6" s="88">
        <v>44204</v>
      </c>
      <c r="K6" s="87" t="s">
        <v>1880</v>
      </c>
    </row>
    <row r="7" spans="1:11" ht="26.25">
      <c r="A7" s="87">
        <v>2</v>
      </c>
      <c r="B7" s="87">
        <v>9103323</v>
      </c>
      <c r="C7" s="88">
        <v>44194</v>
      </c>
      <c r="D7" s="89">
        <v>44204.599108796298</v>
      </c>
      <c r="E7" s="87" t="s">
        <v>1884</v>
      </c>
      <c r="F7" s="90">
        <v>20010000</v>
      </c>
      <c r="G7" s="90">
        <v>13000000</v>
      </c>
      <c r="H7" s="87" t="s">
        <v>1882</v>
      </c>
      <c r="I7" s="87">
        <v>302171578</v>
      </c>
      <c r="J7" s="88">
        <v>44221</v>
      </c>
      <c r="K7" s="87" t="s">
        <v>1883</v>
      </c>
    </row>
    <row r="8" spans="1:11">
      <c r="A8" s="87">
        <v>3</v>
      </c>
      <c r="B8" s="87">
        <v>9106724</v>
      </c>
      <c r="C8" s="88">
        <v>44236</v>
      </c>
      <c r="D8" s="89">
        <v>44246.653553240743</v>
      </c>
      <c r="E8" s="87" t="s">
        <v>1878</v>
      </c>
      <c r="F8" s="90">
        <v>40000000</v>
      </c>
      <c r="G8" s="90">
        <v>39100000</v>
      </c>
      <c r="H8" s="87" t="s">
        <v>1876</v>
      </c>
      <c r="I8" s="87">
        <v>203677795</v>
      </c>
      <c r="J8" s="88">
        <v>44264</v>
      </c>
      <c r="K8" s="87" t="s">
        <v>1877</v>
      </c>
    </row>
    <row r="9" spans="1:11">
      <c r="A9" s="87">
        <v>4</v>
      </c>
      <c r="B9" s="87">
        <v>9106735</v>
      </c>
      <c r="C9" s="88">
        <v>44236</v>
      </c>
      <c r="D9" s="89">
        <v>44246.653599537036</v>
      </c>
      <c r="E9" s="87" t="s">
        <v>1878</v>
      </c>
      <c r="F9" s="90">
        <v>25000000</v>
      </c>
      <c r="G9" s="90">
        <v>23000000</v>
      </c>
      <c r="H9" s="87" t="s">
        <v>1885</v>
      </c>
      <c r="I9" s="87">
        <v>300496854</v>
      </c>
      <c r="J9" s="88">
        <v>44264</v>
      </c>
      <c r="K9" s="87" t="s">
        <v>1886</v>
      </c>
    </row>
    <row r="10" spans="1:11" ht="39">
      <c r="A10" s="87">
        <v>5</v>
      </c>
      <c r="B10" s="87">
        <v>9106751</v>
      </c>
      <c r="C10" s="88">
        <v>44236</v>
      </c>
      <c r="D10" s="89">
        <v>44246.653634259259</v>
      </c>
      <c r="E10" s="87" t="s">
        <v>1878</v>
      </c>
      <c r="F10" s="90">
        <v>11500000</v>
      </c>
      <c r="G10" s="90">
        <v>9800000</v>
      </c>
      <c r="H10" s="87" t="s">
        <v>1887</v>
      </c>
      <c r="I10" s="87">
        <v>203021987</v>
      </c>
      <c r="J10" s="88">
        <v>44264</v>
      </c>
      <c r="K10" s="87" t="s">
        <v>1888</v>
      </c>
    </row>
    <row r="11" spans="1:11">
      <c r="A11" s="87">
        <v>6</v>
      </c>
      <c r="B11" s="87">
        <v>9106758</v>
      </c>
      <c r="C11" s="88">
        <v>44236</v>
      </c>
      <c r="D11" s="89">
        <v>44246.654282407406</v>
      </c>
      <c r="E11" s="87" t="s">
        <v>1878</v>
      </c>
      <c r="F11" s="90">
        <v>46000000</v>
      </c>
      <c r="G11" s="90">
        <v>44850000</v>
      </c>
      <c r="H11" s="87" t="s">
        <v>1876</v>
      </c>
      <c r="I11" s="87">
        <v>203677795</v>
      </c>
      <c r="J11" s="88">
        <v>44264</v>
      </c>
      <c r="K11" s="87" t="s">
        <v>1889</v>
      </c>
    </row>
    <row r="12" spans="1:11">
      <c r="A12" s="87">
        <v>7</v>
      </c>
      <c r="B12" s="87">
        <v>9107405</v>
      </c>
      <c r="C12" s="88">
        <v>44242</v>
      </c>
      <c r="D12" s="89">
        <v>44252.563888888886</v>
      </c>
      <c r="E12" s="87" t="s">
        <v>1891</v>
      </c>
      <c r="F12" s="90">
        <v>90000000</v>
      </c>
      <c r="G12" s="90">
        <v>85000000</v>
      </c>
      <c r="H12" s="87" t="s">
        <v>1885</v>
      </c>
      <c r="I12" s="87">
        <v>300496854</v>
      </c>
      <c r="J12" s="88">
        <v>44264</v>
      </c>
      <c r="K12" s="87" t="s">
        <v>1890</v>
      </c>
    </row>
    <row r="13" spans="1:11">
      <c r="A13" s="87">
        <v>8</v>
      </c>
      <c r="B13" s="87">
        <v>9109398</v>
      </c>
      <c r="C13" s="88">
        <v>44257</v>
      </c>
      <c r="D13" s="89">
        <v>44272.730555555558</v>
      </c>
      <c r="E13" s="87" t="s">
        <v>1891</v>
      </c>
      <c r="F13" s="90">
        <v>450000000</v>
      </c>
      <c r="G13" s="90">
        <v>449000000</v>
      </c>
      <c r="H13" s="87" t="s">
        <v>1892</v>
      </c>
      <c r="I13" s="87">
        <v>305049550</v>
      </c>
      <c r="J13" s="88">
        <v>44291</v>
      </c>
      <c r="K13" s="87" t="s">
        <v>1893</v>
      </c>
    </row>
    <row r="14" spans="1:11" ht="26.25">
      <c r="A14" s="87">
        <v>9</v>
      </c>
      <c r="B14" s="87">
        <v>9110415</v>
      </c>
      <c r="C14" s="88">
        <v>44267</v>
      </c>
      <c r="D14" s="89">
        <v>44277.73541666667</v>
      </c>
      <c r="E14" s="87" t="s">
        <v>1896</v>
      </c>
      <c r="F14" s="90">
        <v>166100000</v>
      </c>
      <c r="G14" s="90">
        <v>105700000</v>
      </c>
      <c r="H14" s="87" t="s">
        <v>1894</v>
      </c>
      <c r="I14" s="87">
        <v>206793072</v>
      </c>
      <c r="J14" s="88">
        <v>44287</v>
      </c>
      <c r="K14" s="87" t="s">
        <v>1895</v>
      </c>
    </row>
    <row r="15" spans="1:11" ht="26.25">
      <c r="A15" s="87">
        <v>10</v>
      </c>
      <c r="B15" s="87">
        <v>9110419</v>
      </c>
      <c r="C15" s="88">
        <v>44267</v>
      </c>
      <c r="D15" s="89">
        <v>44287.738888888889</v>
      </c>
      <c r="E15" s="87" t="s">
        <v>1899</v>
      </c>
      <c r="F15" s="90">
        <v>69250000</v>
      </c>
      <c r="G15" s="90">
        <v>62000000</v>
      </c>
      <c r="H15" s="87" t="s">
        <v>1897</v>
      </c>
      <c r="I15" s="87">
        <v>205833308</v>
      </c>
      <c r="J15" s="88">
        <v>44307</v>
      </c>
      <c r="K15" s="87" t="s">
        <v>1898</v>
      </c>
    </row>
    <row r="16" spans="1:11" ht="26.25">
      <c r="A16" s="87">
        <v>11</v>
      </c>
      <c r="B16" s="87">
        <v>9113660</v>
      </c>
      <c r="C16" s="88">
        <v>44299</v>
      </c>
      <c r="D16" s="89">
        <v>44309.426388888889</v>
      </c>
      <c r="E16" s="87" t="s">
        <v>1902</v>
      </c>
      <c r="F16" s="90">
        <v>31765000</v>
      </c>
      <c r="G16" s="90">
        <v>25000000</v>
      </c>
      <c r="H16" s="87" t="s">
        <v>1900</v>
      </c>
      <c r="I16" s="87">
        <v>302731670</v>
      </c>
      <c r="J16" s="88">
        <v>44314</v>
      </c>
      <c r="K16" s="87" t="s">
        <v>1901</v>
      </c>
    </row>
    <row r="17" spans="1:11" ht="26.25">
      <c r="A17" s="87">
        <v>12</v>
      </c>
      <c r="B17" s="87">
        <v>9119482</v>
      </c>
      <c r="C17" s="88">
        <v>44349</v>
      </c>
      <c r="D17" s="89">
        <v>44359.697222222225</v>
      </c>
      <c r="E17" s="87" t="s">
        <v>1905</v>
      </c>
      <c r="F17" s="90">
        <v>18000000</v>
      </c>
      <c r="G17" s="90">
        <v>10800000</v>
      </c>
      <c r="H17" s="87" t="s">
        <v>1903</v>
      </c>
      <c r="I17" s="87">
        <v>205859915</v>
      </c>
      <c r="J17" s="88">
        <v>44362</v>
      </c>
      <c r="K17" s="87" t="s">
        <v>1904</v>
      </c>
    </row>
    <row r="18" spans="1:11" ht="26.25">
      <c r="A18" s="87">
        <v>13</v>
      </c>
      <c r="B18" s="87">
        <v>9125058</v>
      </c>
      <c r="C18" s="88">
        <v>44393</v>
      </c>
      <c r="D18" s="89">
        <v>44418.631944444445</v>
      </c>
      <c r="E18" s="87" t="s">
        <v>3012</v>
      </c>
      <c r="F18" s="87" t="s">
        <v>3008</v>
      </c>
      <c r="G18" s="87" t="s">
        <v>3009</v>
      </c>
      <c r="H18" s="87" t="s">
        <v>3011</v>
      </c>
      <c r="I18" s="87">
        <v>200468069</v>
      </c>
      <c r="J18" s="87"/>
      <c r="K18" s="87"/>
    </row>
    <row r="19" spans="1:11" ht="26.25">
      <c r="A19" s="87">
        <v>14</v>
      </c>
      <c r="B19" s="87">
        <v>9122932</v>
      </c>
      <c r="C19" s="88">
        <v>44378</v>
      </c>
      <c r="D19" s="89">
        <v>44388.404166666667</v>
      </c>
      <c r="E19" s="87" t="s">
        <v>3010</v>
      </c>
      <c r="F19" s="90">
        <v>21332500</v>
      </c>
      <c r="G19" s="90">
        <v>16500000</v>
      </c>
      <c r="H19" s="87" t="s">
        <v>3013</v>
      </c>
      <c r="I19" s="87">
        <v>200468069</v>
      </c>
      <c r="J19" s="87"/>
      <c r="K19" s="87"/>
    </row>
    <row r="20" spans="1:11">
      <c r="A20" s="87">
        <v>15</v>
      </c>
      <c r="B20" s="87">
        <v>9134012</v>
      </c>
      <c r="C20" s="88">
        <v>44474</v>
      </c>
      <c r="D20" s="89">
        <v>44481.690578703703</v>
      </c>
      <c r="E20" s="87" t="s">
        <v>3022</v>
      </c>
      <c r="F20" s="90">
        <v>56982500</v>
      </c>
      <c r="G20" s="90">
        <v>33040000</v>
      </c>
      <c r="H20" s="87" t="s">
        <v>3023</v>
      </c>
      <c r="I20" s="87">
        <v>300285760</v>
      </c>
      <c r="J20" s="88">
        <v>44492</v>
      </c>
      <c r="K20" s="87" t="s">
        <v>3024</v>
      </c>
    </row>
    <row r="21" spans="1:11" ht="26.25">
      <c r="A21" s="87">
        <v>16</v>
      </c>
      <c r="B21" s="87">
        <v>9133989</v>
      </c>
      <c r="C21" s="88">
        <v>44474</v>
      </c>
      <c r="D21" s="89">
        <v>44481.635497685187</v>
      </c>
      <c r="E21" s="87" t="s">
        <v>3022</v>
      </c>
      <c r="F21" s="90">
        <v>111366000</v>
      </c>
      <c r="G21" s="90">
        <v>54000000</v>
      </c>
      <c r="H21" s="87" t="s">
        <v>3025</v>
      </c>
      <c r="I21" s="87"/>
      <c r="J21" s="88">
        <v>44490</v>
      </c>
      <c r="K21" s="87" t="s">
        <v>3026</v>
      </c>
    </row>
    <row r="22" spans="1:11" ht="26.25">
      <c r="A22" s="87">
        <v>17</v>
      </c>
      <c r="B22" s="87">
        <v>9127517</v>
      </c>
      <c r="C22" s="88">
        <v>44418</v>
      </c>
      <c r="D22" s="89">
        <v>44425</v>
      </c>
      <c r="E22" s="87" t="s">
        <v>3022</v>
      </c>
      <c r="F22" s="90">
        <v>595000000</v>
      </c>
      <c r="G22" s="90">
        <v>420000000</v>
      </c>
      <c r="H22" s="87" t="s">
        <v>3027</v>
      </c>
      <c r="I22" s="87">
        <v>300855329</v>
      </c>
      <c r="J22" s="88">
        <v>44429</v>
      </c>
      <c r="K22" s="87" t="s">
        <v>3028</v>
      </c>
    </row>
    <row r="23" spans="1:11">
      <c r="A23" s="211"/>
      <c r="B23" s="217"/>
      <c r="C23" s="217"/>
      <c r="D23" s="218" t="s">
        <v>107</v>
      </c>
      <c r="E23" s="217"/>
      <c r="F23" s="217"/>
      <c r="G23" s="219">
        <f>SUM(G6:G22)</f>
        <v>1444875404</v>
      </c>
      <c r="H23" s="217"/>
      <c r="I23" s="217"/>
      <c r="J23" s="217"/>
      <c r="K23" s="217"/>
    </row>
    <row r="24" spans="1:11">
      <c r="A24" s="211"/>
      <c r="B24" s="211"/>
      <c r="C24" s="211"/>
      <c r="D24" s="112" t="s">
        <v>107</v>
      </c>
      <c r="E24" s="211"/>
      <c r="F24" s="211"/>
      <c r="G24" s="213" t="s">
        <v>3009</v>
      </c>
      <c r="H24" s="211"/>
      <c r="I24" s="211"/>
      <c r="J24" s="211"/>
      <c r="K24" s="211"/>
    </row>
  </sheetData>
  <mergeCells count="2">
    <mergeCell ref="A2:H2"/>
    <mergeCell ref="A3:H3"/>
  </mergeCells>
  <pageMargins left="0.19685039370078741" right="0.19685039370078741" top="0.98425196850393704" bottom="0.98425196850393704" header="0.51181102362204722" footer="0.51181102362204722"/>
  <pageSetup paperSize="9" scale="8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H99"/>
  <sheetViews>
    <sheetView view="pageBreakPreview" topLeftCell="A82" zoomScaleNormal="100" zoomScaleSheetLayoutView="100" workbookViewId="0">
      <selection activeCell="D106" sqref="D106"/>
    </sheetView>
  </sheetViews>
  <sheetFormatPr defaultRowHeight="15"/>
  <cols>
    <col min="1" max="1" width="5" customWidth="1"/>
    <col min="2" max="2" width="10.7109375" customWidth="1"/>
    <col min="3" max="3" width="18.5703125" style="51" customWidth="1"/>
    <col min="4" max="4" width="13.7109375" customWidth="1"/>
    <col min="5" max="5" width="13.5703125" style="65" customWidth="1"/>
    <col min="6" max="6" width="11.42578125" style="65" customWidth="1"/>
    <col min="7" max="7" width="12.5703125" bestFit="1" customWidth="1"/>
    <col min="8" max="8" width="29.7109375" customWidth="1"/>
  </cols>
  <sheetData>
    <row r="1" spans="1:8">
      <c r="H1" t="s">
        <v>369</v>
      </c>
    </row>
    <row r="2" spans="1:8">
      <c r="A2" s="194" t="s">
        <v>162</v>
      </c>
      <c r="B2" s="194"/>
      <c r="C2" s="194"/>
      <c r="D2" s="194"/>
      <c r="E2" s="194"/>
      <c r="F2" s="194"/>
      <c r="G2" s="194"/>
      <c r="H2" s="194"/>
    </row>
    <row r="3" spans="1:8">
      <c r="A3" s="194" t="s">
        <v>3007</v>
      </c>
      <c r="B3" s="194"/>
      <c r="C3" s="194"/>
      <c r="D3" s="194"/>
      <c r="E3" s="194"/>
      <c r="F3" s="194"/>
      <c r="G3" s="194"/>
      <c r="H3" s="194"/>
    </row>
    <row r="4" spans="1:8">
      <c r="A4" s="195" t="s">
        <v>164</v>
      </c>
      <c r="B4" s="195"/>
      <c r="C4" s="195"/>
      <c r="D4" s="195"/>
      <c r="E4" s="195"/>
      <c r="F4" s="195"/>
      <c r="G4" s="195"/>
      <c r="H4" s="195"/>
    </row>
    <row r="5" spans="1:8" ht="39" thickBot="1">
      <c r="A5" s="86" t="s">
        <v>117</v>
      </c>
      <c r="B5" s="86" t="s">
        <v>118</v>
      </c>
      <c r="C5" s="127" t="s">
        <v>131</v>
      </c>
      <c r="D5" s="86" t="s">
        <v>132</v>
      </c>
      <c r="E5" s="86" t="s">
        <v>133</v>
      </c>
      <c r="F5" s="86" t="s">
        <v>186</v>
      </c>
      <c r="G5" s="86" t="s">
        <v>127</v>
      </c>
      <c r="H5" s="86" t="s">
        <v>128</v>
      </c>
    </row>
    <row r="6" spans="1:8" ht="15.75" thickBot="1">
      <c r="A6" s="128">
        <v>1</v>
      </c>
      <c r="B6" s="168">
        <v>576734</v>
      </c>
      <c r="C6" s="170">
        <v>2000000</v>
      </c>
      <c r="D6" s="169">
        <v>44200</v>
      </c>
      <c r="E6" s="168" t="s">
        <v>129</v>
      </c>
      <c r="F6" s="168">
        <v>200468069</v>
      </c>
      <c r="G6" s="168" t="s">
        <v>128</v>
      </c>
      <c r="H6" s="168" t="s">
        <v>303</v>
      </c>
    </row>
    <row r="7" spans="1:8" ht="15.75" thickBot="1">
      <c r="A7" s="128">
        <v>2</v>
      </c>
      <c r="B7" s="168">
        <v>576736</v>
      </c>
      <c r="C7" s="170">
        <v>44000000</v>
      </c>
      <c r="D7" s="169">
        <v>44200</v>
      </c>
      <c r="E7" s="168" t="s">
        <v>129</v>
      </c>
      <c r="F7" s="168">
        <v>200468069</v>
      </c>
      <c r="G7" s="168" t="s">
        <v>128</v>
      </c>
      <c r="H7" s="168" t="s">
        <v>303</v>
      </c>
    </row>
    <row r="8" spans="1:8" ht="15.75" thickBot="1">
      <c r="A8" s="128">
        <v>3</v>
      </c>
      <c r="B8" s="168">
        <v>577961</v>
      </c>
      <c r="C8" s="170">
        <v>36000000</v>
      </c>
      <c r="D8" s="169">
        <v>44202</v>
      </c>
      <c r="E8" s="168" t="s">
        <v>129</v>
      </c>
      <c r="F8" s="168">
        <v>200468069</v>
      </c>
      <c r="G8" s="168" t="s">
        <v>128</v>
      </c>
      <c r="H8" s="168" t="s">
        <v>303</v>
      </c>
    </row>
    <row r="9" spans="1:8" ht="15.75" thickBot="1">
      <c r="A9" s="128">
        <v>4</v>
      </c>
      <c r="B9" s="168">
        <v>576476</v>
      </c>
      <c r="C9" s="170">
        <v>11505168</v>
      </c>
      <c r="D9" s="169">
        <v>44202</v>
      </c>
      <c r="E9" s="168" t="s">
        <v>129</v>
      </c>
      <c r="F9" s="168">
        <v>200468069</v>
      </c>
      <c r="G9" s="168" t="s">
        <v>128</v>
      </c>
      <c r="H9" s="168" t="s">
        <v>303</v>
      </c>
    </row>
    <row r="10" spans="1:8" ht="15.75" thickBot="1">
      <c r="A10" s="128">
        <v>5</v>
      </c>
      <c r="B10" s="168">
        <v>577215</v>
      </c>
      <c r="C10" s="170">
        <v>29476800</v>
      </c>
      <c r="D10" s="169">
        <v>44203</v>
      </c>
      <c r="E10" s="168" t="s">
        <v>129</v>
      </c>
      <c r="F10" s="168">
        <v>200468069</v>
      </c>
      <c r="G10" s="168" t="s">
        <v>128</v>
      </c>
      <c r="H10" s="168" t="s">
        <v>304</v>
      </c>
    </row>
    <row r="11" spans="1:8" ht="15.75" thickBot="1">
      <c r="A11" s="128">
        <v>6</v>
      </c>
      <c r="B11" s="168">
        <v>578130</v>
      </c>
      <c r="C11" s="170">
        <v>5000000</v>
      </c>
      <c r="D11" s="169">
        <v>44208</v>
      </c>
      <c r="E11" s="168" t="s">
        <v>129</v>
      </c>
      <c r="F11" s="168">
        <v>200468069</v>
      </c>
      <c r="G11" s="168" t="s">
        <v>128</v>
      </c>
      <c r="H11" s="168" t="s">
        <v>303</v>
      </c>
    </row>
    <row r="12" spans="1:8" ht="15.75" thickBot="1">
      <c r="A12" s="128">
        <v>7</v>
      </c>
      <c r="B12" s="168">
        <v>580095</v>
      </c>
      <c r="C12" s="170">
        <v>6555600000</v>
      </c>
      <c r="D12" s="169">
        <v>44209</v>
      </c>
      <c r="E12" s="168" t="s">
        <v>129</v>
      </c>
      <c r="F12" s="168">
        <v>200468069</v>
      </c>
      <c r="G12" s="168" t="s">
        <v>128</v>
      </c>
      <c r="H12" s="168" t="s">
        <v>302</v>
      </c>
    </row>
    <row r="13" spans="1:8" ht="15.75" thickBot="1">
      <c r="A13" s="128">
        <v>8</v>
      </c>
      <c r="B13" s="168">
        <v>578129</v>
      </c>
      <c r="C13" s="170">
        <v>4000000</v>
      </c>
      <c r="D13" s="169">
        <v>44209</v>
      </c>
      <c r="E13" s="168" t="s">
        <v>129</v>
      </c>
      <c r="F13" s="168">
        <v>200468069</v>
      </c>
      <c r="G13" s="168" t="s">
        <v>128</v>
      </c>
      <c r="H13" s="168" t="s">
        <v>303</v>
      </c>
    </row>
    <row r="14" spans="1:8" ht="15.75" thickBot="1">
      <c r="A14" s="128">
        <v>9</v>
      </c>
      <c r="B14" s="168">
        <v>578493</v>
      </c>
      <c r="C14" s="171">
        <v>13668326.77</v>
      </c>
      <c r="D14" s="169">
        <v>44209</v>
      </c>
      <c r="E14" s="168" t="s">
        <v>129</v>
      </c>
      <c r="F14" s="168">
        <v>200468069</v>
      </c>
      <c r="G14" s="168" t="s">
        <v>128</v>
      </c>
      <c r="H14" s="168" t="s">
        <v>303</v>
      </c>
    </row>
    <row r="15" spans="1:8" ht="15.75" thickBot="1">
      <c r="A15" s="128">
        <v>10</v>
      </c>
      <c r="B15" s="168">
        <v>578970</v>
      </c>
      <c r="C15" s="170">
        <v>9151560</v>
      </c>
      <c r="D15" s="169">
        <v>44214</v>
      </c>
      <c r="E15" s="168" t="s">
        <v>129</v>
      </c>
      <c r="F15" s="168">
        <v>200468069</v>
      </c>
      <c r="G15" s="168" t="s">
        <v>128</v>
      </c>
      <c r="H15" s="168" t="s">
        <v>302</v>
      </c>
    </row>
    <row r="16" spans="1:8" ht="15.75" thickBot="1">
      <c r="A16" s="128">
        <v>11</v>
      </c>
      <c r="B16" s="168">
        <v>579040</v>
      </c>
      <c r="C16" s="170">
        <v>7050000</v>
      </c>
      <c r="D16" s="169">
        <v>44214</v>
      </c>
      <c r="E16" s="168" t="s">
        <v>129</v>
      </c>
      <c r="F16" s="168">
        <v>200468069</v>
      </c>
      <c r="G16" s="168" t="s">
        <v>128</v>
      </c>
      <c r="H16" s="168" t="s">
        <v>302</v>
      </c>
    </row>
    <row r="17" spans="1:8" ht="15.75" thickBot="1">
      <c r="A17" s="128">
        <v>12</v>
      </c>
      <c r="B17" s="168">
        <v>580202</v>
      </c>
      <c r="C17" s="170">
        <v>2684392</v>
      </c>
      <c r="D17" s="169">
        <v>44216</v>
      </c>
      <c r="E17" s="168" t="s">
        <v>129</v>
      </c>
      <c r="F17" s="168">
        <v>200468069</v>
      </c>
      <c r="G17" s="168" t="s">
        <v>128</v>
      </c>
      <c r="H17" s="168" t="s">
        <v>303</v>
      </c>
    </row>
    <row r="18" spans="1:8" ht="15.75" thickBot="1">
      <c r="A18" s="128">
        <v>13</v>
      </c>
      <c r="B18" s="168">
        <v>579934</v>
      </c>
      <c r="C18" s="171">
        <v>4218303.5</v>
      </c>
      <c r="D18" s="169">
        <v>44216</v>
      </c>
      <c r="E18" s="168" t="s">
        <v>129</v>
      </c>
      <c r="F18" s="168">
        <v>200468069</v>
      </c>
      <c r="G18" s="168" t="s">
        <v>128</v>
      </c>
      <c r="H18" s="168" t="s">
        <v>302</v>
      </c>
    </row>
    <row r="19" spans="1:8" ht="15.75" thickBot="1">
      <c r="A19" s="128">
        <v>14</v>
      </c>
      <c r="B19" s="168">
        <v>579758</v>
      </c>
      <c r="C19" s="171">
        <v>10393851.6</v>
      </c>
      <c r="D19" s="169">
        <v>44217</v>
      </c>
      <c r="E19" s="168" t="s">
        <v>129</v>
      </c>
      <c r="F19" s="168">
        <v>200468069</v>
      </c>
      <c r="G19" s="168" t="s">
        <v>128</v>
      </c>
      <c r="H19" s="168" t="s">
        <v>302</v>
      </c>
    </row>
    <row r="20" spans="1:8" ht="15.75" thickBot="1">
      <c r="A20" s="128">
        <v>15</v>
      </c>
      <c r="B20" s="168">
        <v>580387</v>
      </c>
      <c r="C20" s="170">
        <v>2000000000</v>
      </c>
      <c r="D20" s="169">
        <v>44218</v>
      </c>
      <c r="E20" s="168" t="s">
        <v>129</v>
      </c>
      <c r="F20" s="168">
        <v>200468069</v>
      </c>
      <c r="G20" s="168" t="s">
        <v>128</v>
      </c>
      <c r="H20" s="168" t="s">
        <v>302</v>
      </c>
    </row>
    <row r="21" spans="1:8" ht="15.75" thickBot="1">
      <c r="A21" s="128">
        <v>16</v>
      </c>
      <c r="B21" s="168">
        <v>580621</v>
      </c>
      <c r="C21" s="170">
        <v>2528620</v>
      </c>
      <c r="D21" s="169">
        <v>44221</v>
      </c>
      <c r="E21" s="168" t="s">
        <v>129</v>
      </c>
      <c r="F21" s="168">
        <v>200468069</v>
      </c>
      <c r="G21" s="168" t="s">
        <v>128</v>
      </c>
      <c r="H21" s="168" t="s">
        <v>1638</v>
      </c>
    </row>
    <row r="22" spans="1:8" ht="15.75" thickBot="1">
      <c r="A22" s="128">
        <v>17</v>
      </c>
      <c r="B22" s="168">
        <v>580532</v>
      </c>
      <c r="C22" s="171">
        <v>4522888.46</v>
      </c>
      <c r="D22" s="169">
        <v>44221</v>
      </c>
      <c r="E22" s="168" t="s">
        <v>129</v>
      </c>
      <c r="F22" s="168">
        <v>200468069</v>
      </c>
      <c r="G22" s="168" t="s">
        <v>128</v>
      </c>
      <c r="H22" s="168" t="s">
        <v>302</v>
      </c>
    </row>
    <row r="23" spans="1:8" ht="15.75" thickBot="1">
      <c r="A23" s="128">
        <v>18</v>
      </c>
      <c r="B23" s="168">
        <v>582605</v>
      </c>
      <c r="C23" s="170">
        <v>2530000</v>
      </c>
      <c r="D23" s="169">
        <v>44223</v>
      </c>
      <c r="E23" s="168" t="s">
        <v>129</v>
      </c>
      <c r="F23" s="168">
        <v>200468069</v>
      </c>
      <c r="G23" s="168" t="s">
        <v>128</v>
      </c>
      <c r="H23" s="168" t="s">
        <v>302</v>
      </c>
    </row>
    <row r="24" spans="1:8" ht="15.75" thickBot="1">
      <c r="A24" s="128">
        <v>19</v>
      </c>
      <c r="B24" s="168">
        <v>582802</v>
      </c>
      <c r="C24" s="170">
        <v>182158</v>
      </c>
      <c r="D24" s="169">
        <v>44229</v>
      </c>
      <c r="E24" s="168" t="s">
        <v>129</v>
      </c>
      <c r="F24" s="168">
        <v>200468069</v>
      </c>
      <c r="G24" s="168" t="s">
        <v>128</v>
      </c>
      <c r="H24" s="168" t="s">
        <v>302</v>
      </c>
    </row>
    <row r="25" spans="1:8" ht="15.75" thickBot="1">
      <c r="A25" s="128">
        <v>20</v>
      </c>
      <c r="B25" s="168">
        <v>583752</v>
      </c>
      <c r="C25" s="170">
        <v>10000000</v>
      </c>
      <c r="D25" s="169">
        <v>44232</v>
      </c>
      <c r="E25" s="168" t="s">
        <v>129</v>
      </c>
      <c r="F25" s="168">
        <v>200468069</v>
      </c>
      <c r="G25" s="168" t="s">
        <v>128</v>
      </c>
      <c r="H25" s="168" t="s">
        <v>303</v>
      </c>
    </row>
    <row r="26" spans="1:8" ht="15.75" thickBot="1">
      <c r="A26" s="128">
        <v>21</v>
      </c>
      <c r="B26" s="168">
        <v>585022</v>
      </c>
      <c r="C26" s="170">
        <v>2651120</v>
      </c>
      <c r="D26" s="169">
        <v>44236</v>
      </c>
      <c r="E26" s="168" t="s">
        <v>129</v>
      </c>
      <c r="F26" s="168">
        <v>200468069</v>
      </c>
      <c r="G26" s="168" t="s">
        <v>128</v>
      </c>
      <c r="H26" s="168" t="s">
        <v>1638</v>
      </c>
    </row>
    <row r="27" spans="1:8" ht="15.75" thickBot="1">
      <c r="A27" s="128">
        <v>22</v>
      </c>
      <c r="B27" s="168">
        <v>587566</v>
      </c>
      <c r="C27" s="171">
        <v>6575399.1600000001</v>
      </c>
      <c r="D27" s="169">
        <v>44245</v>
      </c>
      <c r="E27" s="168" t="s">
        <v>129</v>
      </c>
      <c r="F27" s="168">
        <v>200468069</v>
      </c>
      <c r="G27" s="168" t="s">
        <v>128</v>
      </c>
      <c r="H27" s="168" t="s">
        <v>302</v>
      </c>
    </row>
    <row r="28" spans="1:8" ht="15.75" thickBot="1">
      <c r="A28" s="128">
        <v>23</v>
      </c>
      <c r="B28" s="168">
        <v>587870</v>
      </c>
      <c r="C28" s="170">
        <v>4415400</v>
      </c>
      <c r="D28" s="169">
        <v>44250</v>
      </c>
      <c r="E28" s="168" t="s">
        <v>129</v>
      </c>
      <c r="F28" s="168">
        <v>200468069</v>
      </c>
      <c r="G28" s="168" t="s">
        <v>128</v>
      </c>
      <c r="H28" s="168" t="s">
        <v>302</v>
      </c>
    </row>
    <row r="29" spans="1:8" ht="15.75" thickBot="1">
      <c r="A29" s="128">
        <v>24</v>
      </c>
      <c r="B29" s="168">
        <v>587868</v>
      </c>
      <c r="C29" s="170">
        <v>3215862444</v>
      </c>
      <c r="D29" s="169">
        <v>44251</v>
      </c>
      <c r="E29" s="168" t="s">
        <v>129</v>
      </c>
      <c r="F29" s="168">
        <v>200468069</v>
      </c>
      <c r="G29" s="168" t="s">
        <v>128</v>
      </c>
      <c r="H29" s="168" t="s">
        <v>302</v>
      </c>
    </row>
    <row r="30" spans="1:8" ht="15.75" thickBot="1">
      <c r="A30" s="128">
        <v>25</v>
      </c>
      <c r="B30" s="168">
        <v>588507</v>
      </c>
      <c r="C30" s="170">
        <v>4226250</v>
      </c>
      <c r="D30" s="169">
        <v>44253</v>
      </c>
      <c r="E30" s="168" t="s">
        <v>129</v>
      </c>
      <c r="F30" s="168">
        <v>200468069</v>
      </c>
      <c r="G30" s="168" t="s">
        <v>128</v>
      </c>
      <c r="H30" s="168" t="s">
        <v>302</v>
      </c>
    </row>
    <row r="31" spans="1:8" ht="15.75" thickBot="1">
      <c r="A31" s="128">
        <v>26</v>
      </c>
      <c r="B31" s="168">
        <v>590211</v>
      </c>
      <c r="C31" s="171">
        <v>4139337.36</v>
      </c>
      <c r="D31" s="169">
        <v>44260</v>
      </c>
      <c r="E31" s="168" t="s">
        <v>129</v>
      </c>
      <c r="F31" s="168">
        <v>200468069</v>
      </c>
      <c r="G31" s="168" t="s">
        <v>128</v>
      </c>
      <c r="H31" s="168" t="s">
        <v>302</v>
      </c>
    </row>
    <row r="32" spans="1:8" ht="15.75" thickBot="1">
      <c r="A32" s="128">
        <v>27</v>
      </c>
      <c r="B32" s="168">
        <v>590195</v>
      </c>
      <c r="C32" s="171">
        <v>3957166.97</v>
      </c>
      <c r="D32" s="169">
        <v>44260</v>
      </c>
      <c r="E32" s="168" t="s">
        <v>129</v>
      </c>
      <c r="F32" s="168">
        <v>200468069</v>
      </c>
      <c r="G32" s="168" t="s">
        <v>128</v>
      </c>
      <c r="H32" s="168" t="s">
        <v>302</v>
      </c>
    </row>
    <row r="33" spans="1:8" ht="15.75" thickBot="1">
      <c r="A33" s="128">
        <v>28</v>
      </c>
      <c r="B33" s="168">
        <v>591347</v>
      </c>
      <c r="C33" s="170">
        <v>869093</v>
      </c>
      <c r="D33" s="169">
        <v>44265</v>
      </c>
      <c r="E33" s="168" t="s">
        <v>129</v>
      </c>
      <c r="F33" s="168">
        <v>200468069</v>
      </c>
      <c r="G33" s="168" t="s">
        <v>128</v>
      </c>
      <c r="H33" s="168" t="s">
        <v>304</v>
      </c>
    </row>
    <row r="34" spans="1:8" ht="15.75" thickBot="1">
      <c r="A34" s="128">
        <v>29</v>
      </c>
      <c r="B34" s="168">
        <v>591315</v>
      </c>
      <c r="C34" s="170">
        <v>1444698</v>
      </c>
      <c r="D34" s="169">
        <v>44265</v>
      </c>
      <c r="E34" s="168" t="s">
        <v>129</v>
      </c>
      <c r="F34" s="168">
        <v>200468069</v>
      </c>
      <c r="G34" s="168" t="s">
        <v>128</v>
      </c>
      <c r="H34" s="168" t="s">
        <v>304</v>
      </c>
    </row>
    <row r="35" spans="1:8" ht="15.75" thickBot="1">
      <c r="A35" s="128">
        <v>30</v>
      </c>
      <c r="B35" s="168">
        <v>591707</v>
      </c>
      <c r="C35" s="171">
        <v>3509914.93</v>
      </c>
      <c r="D35" s="169">
        <v>44270</v>
      </c>
      <c r="E35" s="168" t="s">
        <v>129</v>
      </c>
      <c r="F35" s="168">
        <v>200468069</v>
      </c>
      <c r="G35" s="168" t="s">
        <v>128</v>
      </c>
      <c r="H35" s="168" t="s">
        <v>302</v>
      </c>
    </row>
    <row r="36" spans="1:8" ht="15.75" thickBot="1">
      <c r="A36" s="128">
        <v>31</v>
      </c>
      <c r="B36" s="168">
        <v>592923</v>
      </c>
      <c r="C36" s="170">
        <v>12000000</v>
      </c>
      <c r="D36" s="169">
        <v>44273</v>
      </c>
      <c r="E36" s="168" t="s">
        <v>129</v>
      </c>
      <c r="F36" s="168">
        <v>200468069</v>
      </c>
      <c r="G36" s="168" t="s">
        <v>128</v>
      </c>
      <c r="H36" s="168" t="s">
        <v>303</v>
      </c>
    </row>
    <row r="37" spans="1:8" ht="15.75" thickBot="1">
      <c r="A37" s="128">
        <v>32</v>
      </c>
      <c r="B37" s="168">
        <v>592914</v>
      </c>
      <c r="C37" s="171">
        <v>2041090.5</v>
      </c>
      <c r="D37" s="169">
        <v>44273</v>
      </c>
      <c r="E37" s="168" t="s">
        <v>129</v>
      </c>
      <c r="F37" s="168">
        <v>200468069</v>
      </c>
      <c r="G37" s="168" t="s">
        <v>128</v>
      </c>
      <c r="H37" s="168" t="s">
        <v>302</v>
      </c>
    </row>
    <row r="38" spans="1:8" ht="15.75" thickBot="1">
      <c r="A38" s="128">
        <v>33</v>
      </c>
      <c r="B38" s="168">
        <v>593200</v>
      </c>
      <c r="C38" s="170">
        <v>3395700</v>
      </c>
      <c r="D38" s="169">
        <v>44278</v>
      </c>
      <c r="E38" s="168" t="s">
        <v>129</v>
      </c>
      <c r="F38" s="168">
        <v>200468069</v>
      </c>
      <c r="G38" s="168" t="s">
        <v>128</v>
      </c>
      <c r="H38" s="168" t="s">
        <v>303</v>
      </c>
    </row>
    <row r="39" spans="1:8" ht="15.75" thickBot="1">
      <c r="A39" s="128">
        <v>34</v>
      </c>
      <c r="B39" s="168">
        <v>596256</v>
      </c>
      <c r="C39" s="170">
        <v>5000000</v>
      </c>
      <c r="D39" s="169">
        <v>44288</v>
      </c>
      <c r="E39" s="168" t="s">
        <v>129</v>
      </c>
      <c r="F39" s="168">
        <v>200468069</v>
      </c>
      <c r="G39" s="168" t="s">
        <v>128</v>
      </c>
      <c r="H39" s="168" t="s">
        <v>303</v>
      </c>
    </row>
    <row r="40" spans="1:8" ht="15.75" thickBot="1">
      <c r="A40" s="128">
        <v>35</v>
      </c>
      <c r="B40" s="168">
        <v>600635</v>
      </c>
      <c r="C40" s="170">
        <v>16500000</v>
      </c>
      <c r="D40" s="169">
        <v>44298</v>
      </c>
      <c r="E40" s="168" t="s">
        <v>129</v>
      </c>
      <c r="F40" s="168">
        <v>200468069</v>
      </c>
      <c r="G40" s="168" t="s">
        <v>128</v>
      </c>
      <c r="H40" s="168" t="s">
        <v>304</v>
      </c>
    </row>
    <row r="41" spans="1:8" ht="15.75" thickBot="1">
      <c r="A41" s="128">
        <v>36</v>
      </c>
      <c r="B41" s="168">
        <v>604031</v>
      </c>
      <c r="C41" s="171">
        <v>140224.19</v>
      </c>
      <c r="D41" s="169">
        <v>44309</v>
      </c>
      <c r="E41" s="168" t="s">
        <v>129</v>
      </c>
      <c r="F41" s="168">
        <v>200468069</v>
      </c>
      <c r="G41" s="168" t="s">
        <v>128</v>
      </c>
      <c r="H41" s="168" t="s">
        <v>302</v>
      </c>
    </row>
    <row r="42" spans="1:8" ht="15.75" thickBot="1">
      <c r="A42" s="128">
        <v>37</v>
      </c>
      <c r="B42" s="168">
        <v>604723</v>
      </c>
      <c r="C42" s="170">
        <v>8575000</v>
      </c>
      <c r="D42" s="169">
        <v>44314</v>
      </c>
      <c r="E42" s="168" t="s">
        <v>129</v>
      </c>
      <c r="F42" s="168">
        <v>200468069</v>
      </c>
      <c r="G42" s="168" t="s">
        <v>128</v>
      </c>
      <c r="H42" s="168" t="s">
        <v>303</v>
      </c>
    </row>
    <row r="43" spans="1:8" ht="15.75" thickBot="1">
      <c r="A43" s="128">
        <v>38</v>
      </c>
      <c r="B43" s="168">
        <v>610361</v>
      </c>
      <c r="C43" s="170">
        <v>8567040</v>
      </c>
      <c r="D43" s="169">
        <v>44336</v>
      </c>
      <c r="E43" s="168" t="s">
        <v>129</v>
      </c>
      <c r="F43" s="168">
        <v>200468069</v>
      </c>
      <c r="G43" s="168" t="s">
        <v>128</v>
      </c>
      <c r="H43" s="168" t="s">
        <v>302</v>
      </c>
    </row>
    <row r="44" spans="1:8" ht="15.75" thickBot="1">
      <c r="A44" s="128">
        <v>39</v>
      </c>
      <c r="B44" s="168">
        <v>611372</v>
      </c>
      <c r="C44" s="170">
        <v>230000</v>
      </c>
      <c r="D44" s="169">
        <v>44341</v>
      </c>
      <c r="E44" s="168" t="s">
        <v>129</v>
      </c>
      <c r="F44" s="168">
        <v>200468069</v>
      </c>
      <c r="G44" s="168" t="s">
        <v>128</v>
      </c>
      <c r="H44" s="168" t="s">
        <v>302</v>
      </c>
    </row>
    <row r="45" spans="1:8" ht="15.75" thickBot="1">
      <c r="A45" s="128">
        <v>40</v>
      </c>
      <c r="B45" s="168">
        <v>612239</v>
      </c>
      <c r="C45" s="171">
        <v>2505762.6</v>
      </c>
      <c r="D45" s="169">
        <v>44344</v>
      </c>
      <c r="E45" s="168" t="s">
        <v>129</v>
      </c>
      <c r="F45" s="168">
        <v>200468069</v>
      </c>
      <c r="G45" s="168" t="s">
        <v>128</v>
      </c>
      <c r="H45" s="168" t="s">
        <v>302</v>
      </c>
    </row>
    <row r="46" spans="1:8" ht="15.75" thickBot="1">
      <c r="A46" s="128">
        <v>41</v>
      </c>
      <c r="B46" s="168">
        <v>613903</v>
      </c>
      <c r="C46" s="170">
        <v>4400000</v>
      </c>
      <c r="D46" s="169">
        <v>44349</v>
      </c>
      <c r="E46" s="168" t="s">
        <v>129</v>
      </c>
      <c r="F46" s="168">
        <v>200468069</v>
      </c>
      <c r="G46" s="168" t="s">
        <v>128</v>
      </c>
      <c r="H46" s="168" t="s">
        <v>302</v>
      </c>
    </row>
    <row r="47" spans="1:8" ht="15.75" thickBot="1">
      <c r="A47" s="128">
        <v>42</v>
      </c>
      <c r="B47" s="168">
        <v>614702</v>
      </c>
      <c r="C47" s="170">
        <v>10500000</v>
      </c>
      <c r="D47" s="169">
        <v>44354</v>
      </c>
      <c r="E47" s="168" t="s">
        <v>129</v>
      </c>
      <c r="F47" s="168">
        <v>200468069</v>
      </c>
      <c r="G47" s="168" t="s">
        <v>128</v>
      </c>
      <c r="H47" s="168" t="s">
        <v>302</v>
      </c>
    </row>
    <row r="48" spans="1:8" ht="15.75" thickBot="1">
      <c r="A48" s="128">
        <v>43</v>
      </c>
      <c r="B48" s="168">
        <v>615965</v>
      </c>
      <c r="C48" s="170">
        <v>2323230</v>
      </c>
      <c r="D48" s="169">
        <v>44361</v>
      </c>
      <c r="E48" s="168" t="s">
        <v>129</v>
      </c>
      <c r="F48" s="168">
        <v>200468069</v>
      </c>
      <c r="G48" s="168" t="s">
        <v>128</v>
      </c>
      <c r="H48" s="168" t="s">
        <v>1638</v>
      </c>
    </row>
    <row r="49" spans="1:8" ht="15.75" thickBot="1">
      <c r="A49" s="128">
        <v>44</v>
      </c>
      <c r="B49" s="168">
        <v>616661</v>
      </c>
      <c r="C49" s="170">
        <v>2500000</v>
      </c>
      <c r="D49" s="169">
        <v>44362</v>
      </c>
      <c r="E49" s="168" t="s">
        <v>129</v>
      </c>
      <c r="F49" s="168">
        <v>200468069</v>
      </c>
      <c r="G49" s="168" t="s">
        <v>128</v>
      </c>
      <c r="H49" s="168" t="s">
        <v>302</v>
      </c>
    </row>
    <row r="50" spans="1:8" ht="15.75" thickBot="1">
      <c r="A50" s="128">
        <v>45</v>
      </c>
      <c r="B50" s="168">
        <v>620107</v>
      </c>
      <c r="C50" s="170">
        <v>2862695</v>
      </c>
      <c r="D50" s="169">
        <v>44365</v>
      </c>
      <c r="E50" s="168" t="s">
        <v>129</v>
      </c>
      <c r="F50" s="168">
        <v>200468069</v>
      </c>
      <c r="G50" s="168" t="s">
        <v>128</v>
      </c>
      <c r="H50" s="168" t="s">
        <v>302</v>
      </c>
    </row>
    <row r="51" spans="1:8" ht="15.75" thickBot="1">
      <c r="A51" s="128">
        <v>46</v>
      </c>
      <c r="B51" s="168">
        <v>618827</v>
      </c>
      <c r="C51" s="170">
        <v>14522521</v>
      </c>
      <c r="D51" s="169">
        <v>44370</v>
      </c>
      <c r="E51" s="168" t="s">
        <v>129</v>
      </c>
      <c r="F51" s="168">
        <v>200468069</v>
      </c>
      <c r="G51" s="168" t="s">
        <v>128</v>
      </c>
      <c r="H51" s="168" t="s">
        <v>1638</v>
      </c>
    </row>
    <row r="52" spans="1:8" ht="15.75" thickBot="1">
      <c r="A52" s="128">
        <v>47</v>
      </c>
      <c r="B52" s="168">
        <v>619852</v>
      </c>
      <c r="C52" s="170">
        <v>6300000</v>
      </c>
      <c r="D52" s="169">
        <v>44376</v>
      </c>
      <c r="E52" s="168" t="s">
        <v>129</v>
      </c>
      <c r="F52" s="168">
        <v>200468069</v>
      </c>
      <c r="G52" s="168" t="s">
        <v>128</v>
      </c>
      <c r="H52" s="168" t="s">
        <v>302</v>
      </c>
    </row>
    <row r="53" spans="1:8" ht="15.75" thickBot="1">
      <c r="A53" s="128">
        <v>48</v>
      </c>
      <c r="B53" s="168">
        <v>622014</v>
      </c>
      <c r="C53" s="170">
        <v>11980488</v>
      </c>
      <c r="D53" s="169">
        <v>44381</v>
      </c>
      <c r="E53" s="168" t="s">
        <v>129</v>
      </c>
      <c r="F53" s="168">
        <v>200468069</v>
      </c>
      <c r="G53" s="168" t="s">
        <v>128</v>
      </c>
      <c r="H53" s="168" t="s">
        <v>303</v>
      </c>
    </row>
    <row r="54" spans="1:8" ht="15.75" thickBot="1">
      <c r="A54" s="128">
        <v>49</v>
      </c>
      <c r="B54" s="168">
        <v>624033</v>
      </c>
      <c r="C54" s="171">
        <v>4551231.09</v>
      </c>
      <c r="D54" s="169">
        <v>44384</v>
      </c>
      <c r="E54" s="168" t="s">
        <v>129</v>
      </c>
      <c r="F54" s="168">
        <v>200468069</v>
      </c>
      <c r="G54" s="168" t="s">
        <v>128</v>
      </c>
      <c r="H54" s="168" t="s">
        <v>302</v>
      </c>
    </row>
    <row r="55" spans="1:8" ht="15.75" thickBot="1">
      <c r="A55" s="128">
        <v>50</v>
      </c>
      <c r="B55" s="168">
        <v>623616</v>
      </c>
      <c r="C55" s="171">
        <v>3604374.85</v>
      </c>
      <c r="D55" s="169">
        <v>44389</v>
      </c>
      <c r="E55" s="168" t="s">
        <v>129</v>
      </c>
      <c r="F55" s="168">
        <v>200468069</v>
      </c>
      <c r="G55" s="168" t="s">
        <v>128</v>
      </c>
      <c r="H55" s="168" t="s">
        <v>303</v>
      </c>
    </row>
    <row r="56" spans="1:8">
      <c r="A56" s="128">
        <v>51</v>
      </c>
      <c r="B56" s="87">
        <v>591315</v>
      </c>
      <c r="C56" s="90">
        <v>1444698</v>
      </c>
      <c r="D56" s="88">
        <v>44265</v>
      </c>
      <c r="E56" s="87" t="s">
        <v>129</v>
      </c>
      <c r="F56" s="87">
        <v>200468069</v>
      </c>
      <c r="G56" s="87" t="s">
        <v>128</v>
      </c>
      <c r="H56" s="87" t="s">
        <v>304</v>
      </c>
    </row>
    <row r="57" spans="1:8">
      <c r="A57" s="128">
        <v>52</v>
      </c>
      <c r="B57" s="87">
        <v>591347</v>
      </c>
      <c r="C57" s="90">
        <v>869093</v>
      </c>
      <c r="D57" s="88">
        <v>44265</v>
      </c>
      <c r="E57" s="87" t="s">
        <v>129</v>
      </c>
      <c r="F57" s="87">
        <v>200468069</v>
      </c>
      <c r="G57" s="87" t="s">
        <v>128</v>
      </c>
      <c r="H57" s="87" t="s">
        <v>304</v>
      </c>
    </row>
    <row r="58" spans="1:8">
      <c r="A58" s="128">
        <v>53</v>
      </c>
      <c r="B58" s="87">
        <v>591707</v>
      </c>
      <c r="C58" s="129">
        <v>3509914.93</v>
      </c>
      <c r="D58" s="88">
        <v>44270</v>
      </c>
      <c r="E58" s="87" t="s">
        <v>129</v>
      </c>
      <c r="F58" s="87">
        <v>200468069</v>
      </c>
      <c r="G58" s="87" t="s">
        <v>128</v>
      </c>
      <c r="H58" s="87" t="s">
        <v>302</v>
      </c>
    </row>
    <row r="59" spans="1:8">
      <c r="A59" s="128">
        <v>54</v>
      </c>
      <c r="B59" s="87">
        <v>592914</v>
      </c>
      <c r="C59" s="129">
        <v>2041090.5</v>
      </c>
      <c r="D59" s="88">
        <v>44273</v>
      </c>
      <c r="E59" s="87" t="s">
        <v>129</v>
      </c>
      <c r="F59" s="87">
        <v>200468069</v>
      </c>
      <c r="G59" s="87" t="s">
        <v>128</v>
      </c>
      <c r="H59" s="87" t="s">
        <v>302</v>
      </c>
    </row>
    <row r="60" spans="1:8">
      <c r="A60" s="128">
        <v>55</v>
      </c>
      <c r="B60" s="87">
        <v>592923</v>
      </c>
      <c r="C60" s="90">
        <v>12000000</v>
      </c>
      <c r="D60" s="88">
        <v>44273</v>
      </c>
      <c r="E60" s="87" t="s">
        <v>129</v>
      </c>
      <c r="F60" s="87">
        <v>200468069</v>
      </c>
      <c r="G60" s="87" t="s">
        <v>128</v>
      </c>
      <c r="H60" s="87" t="s">
        <v>303</v>
      </c>
    </row>
    <row r="61" spans="1:8">
      <c r="A61" s="128">
        <v>56</v>
      </c>
      <c r="B61" s="87">
        <v>593200</v>
      </c>
      <c r="C61" s="90">
        <v>3395700</v>
      </c>
      <c r="D61" s="88">
        <v>44278</v>
      </c>
      <c r="E61" s="87" t="s">
        <v>129</v>
      </c>
      <c r="F61" s="87">
        <v>200468069</v>
      </c>
      <c r="G61" s="87" t="s">
        <v>128</v>
      </c>
      <c r="H61" s="87" t="s">
        <v>303</v>
      </c>
    </row>
    <row r="62" spans="1:8">
      <c r="A62" s="128">
        <v>57</v>
      </c>
      <c r="B62" s="87">
        <v>596256</v>
      </c>
      <c r="C62" s="90">
        <v>5000000</v>
      </c>
      <c r="D62" s="88">
        <v>44288</v>
      </c>
      <c r="E62" s="87" t="s">
        <v>129</v>
      </c>
      <c r="F62" s="87">
        <v>200468069</v>
      </c>
      <c r="G62" s="87" t="s">
        <v>128</v>
      </c>
      <c r="H62" s="87" t="s">
        <v>303</v>
      </c>
    </row>
    <row r="63" spans="1:8">
      <c r="A63" s="128">
        <v>58</v>
      </c>
      <c r="B63" s="87">
        <v>600635</v>
      </c>
      <c r="C63" s="90">
        <v>16500000</v>
      </c>
      <c r="D63" s="88">
        <v>44298</v>
      </c>
      <c r="E63" s="87" t="s">
        <v>129</v>
      </c>
      <c r="F63" s="87">
        <v>200468069</v>
      </c>
      <c r="G63" s="87" t="s">
        <v>128</v>
      </c>
      <c r="H63" s="87" t="s">
        <v>304</v>
      </c>
    </row>
    <row r="64" spans="1:8">
      <c r="A64" s="128">
        <v>59</v>
      </c>
      <c r="B64" s="87">
        <v>622014</v>
      </c>
      <c r="C64" s="90">
        <v>11980488</v>
      </c>
      <c r="D64" s="88">
        <v>44381</v>
      </c>
      <c r="E64" s="87" t="s">
        <v>129</v>
      </c>
      <c r="F64" s="87">
        <v>200468069</v>
      </c>
      <c r="G64" s="87" t="s">
        <v>128</v>
      </c>
      <c r="H64" s="87" t="s">
        <v>303</v>
      </c>
    </row>
    <row r="65" spans="1:8">
      <c r="A65" s="128">
        <v>60</v>
      </c>
      <c r="B65" s="87">
        <v>623616</v>
      </c>
      <c r="C65" s="90">
        <v>3604374.85</v>
      </c>
      <c r="D65" s="88">
        <v>44389</v>
      </c>
      <c r="E65" s="87" t="s">
        <v>129</v>
      </c>
      <c r="F65" s="87">
        <v>200468069</v>
      </c>
      <c r="G65" s="87" t="s">
        <v>128</v>
      </c>
      <c r="H65" s="87" t="s">
        <v>303</v>
      </c>
    </row>
    <row r="66" spans="1:8">
      <c r="A66" s="128">
        <v>61</v>
      </c>
      <c r="B66" s="87">
        <v>624033</v>
      </c>
      <c r="C66" s="90">
        <v>4551231.09</v>
      </c>
      <c r="D66" s="88">
        <v>44384</v>
      </c>
      <c r="E66" s="87" t="s">
        <v>129</v>
      </c>
      <c r="F66" s="87">
        <v>200468069</v>
      </c>
      <c r="G66" s="87" t="s">
        <v>128</v>
      </c>
      <c r="H66" s="87" t="s">
        <v>302</v>
      </c>
    </row>
    <row r="67" spans="1:8">
      <c r="A67" s="128">
        <v>62</v>
      </c>
      <c r="B67" s="87">
        <v>626334</v>
      </c>
      <c r="C67" s="90">
        <v>2950900000</v>
      </c>
      <c r="D67" s="88">
        <v>44405</v>
      </c>
      <c r="E67" s="87" t="s">
        <v>129</v>
      </c>
      <c r="F67" s="87">
        <v>200468069</v>
      </c>
      <c r="G67" s="87" t="s">
        <v>128</v>
      </c>
      <c r="H67" s="87" t="s">
        <v>1638</v>
      </c>
    </row>
    <row r="68" spans="1:8">
      <c r="A68" s="128">
        <v>63</v>
      </c>
      <c r="B68" s="87">
        <v>626356</v>
      </c>
      <c r="C68" s="90">
        <v>124368008</v>
      </c>
      <c r="D68" s="88">
        <v>44406</v>
      </c>
      <c r="E68" s="87" t="s">
        <v>129</v>
      </c>
      <c r="F68" s="87">
        <v>200468069</v>
      </c>
      <c r="G68" s="87" t="s">
        <v>128</v>
      </c>
      <c r="H68" s="87" t="s">
        <v>302</v>
      </c>
    </row>
    <row r="69" spans="1:8">
      <c r="A69" s="128">
        <v>64</v>
      </c>
      <c r="B69" s="87">
        <v>626457</v>
      </c>
      <c r="C69" s="90">
        <v>122500</v>
      </c>
      <c r="D69" s="88">
        <v>44404</v>
      </c>
      <c r="E69" s="87" t="s">
        <v>129</v>
      </c>
      <c r="F69" s="87">
        <v>200468069</v>
      </c>
      <c r="G69" s="87" t="s">
        <v>128</v>
      </c>
      <c r="H69" s="87" t="s">
        <v>302</v>
      </c>
    </row>
    <row r="70" spans="1:8">
      <c r="A70" s="128">
        <v>65</v>
      </c>
      <c r="B70" s="87">
        <v>627995</v>
      </c>
      <c r="C70" s="90">
        <v>1500000</v>
      </c>
      <c r="D70" s="88">
        <v>44412</v>
      </c>
      <c r="E70" s="87" t="s">
        <v>129</v>
      </c>
      <c r="F70" s="87">
        <v>200468069</v>
      </c>
      <c r="G70" s="87" t="s">
        <v>128</v>
      </c>
      <c r="H70" s="87" t="s">
        <v>3014</v>
      </c>
    </row>
    <row r="71" spans="1:8">
      <c r="A71" s="128">
        <v>66</v>
      </c>
      <c r="B71" s="87">
        <v>628015</v>
      </c>
      <c r="C71" s="90">
        <v>3795000</v>
      </c>
      <c r="D71" s="88">
        <v>44410</v>
      </c>
      <c r="E71" s="87" t="s">
        <v>129</v>
      </c>
      <c r="F71" s="87">
        <v>200468069</v>
      </c>
      <c r="G71" s="87" t="s">
        <v>128</v>
      </c>
      <c r="H71" s="87" t="s">
        <v>303</v>
      </c>
    </row>
    <row r="72" spans="1:8">
      <c r="A72" s="128">
        <v>67</v>
      </c>
      <c r="B72" s="87">
        <v>628250</v>
      </c>
      <c r="C72" s="90">
        <v>5901800000</v>
      </c>
      <c r="D72" s="88">
        <v>44407</v>
      </c>
      <c r="E72" s="87" t="s">
        <v>129</v>
      </c>
      <c r="F72" s="87">
        <v>200468069</v>
      </c>
      <c r="G72" s="87" t="s">
        <v>128</v>
      </c>
      <c r="H72" s="87" t="s">
        <v>1638</v>
      </c>
    </row>
    <row r="73" spans="1:8">
      <c r="A73" s="128">
        <v>68</v>
      </c>
      <c r="B73" s="87">
        <v>628564</v>
      </c>
      <c r="C73" s="90">
        <v>5901800000</v>
      </c>
      <c r="D73" s="88">
        <v>44417</v>
      </c>
      <c r="E73" s="87" t="s">
        <v>129</v>
      </c>
      <c r="F73" s="87">
        <v>200468069</v>
      </c>
      <c r="G73" s="87" t="s">
        <v>128</v>
      </c>
      <c r="H73" s="87" t="s">
        <v>1638</v>
      </c>
    </row>
    <row r="74" spans="1:8">
      <c r="A74" s="128">
        <v>69</v>
      </c>
      <c r="B74" s="87">
        <v>629919</v>
      </c>
      <c r="C74" s="90">
        <v>4485000</v>
      </c>
      <c r="D74" s="88">
        <v>44419</v>
      </c>
      <c r="E74" s="87" t="s">
        <v>129</v>
      </c>
      <c r="F74" s="87">
        <v>200468069</v>
      </c>
      <c r="G74" s="87" t="s">
        <v>128</v>
      </c>
      <c r="H74" s="87" t="s">
        <v>303</v>
      </c>
    </row>
    <row r="75" spans="1:8">
      <c r="A75" s="128">
        <v>70</v>
      </c>
      <c r="B75" s="87">
        <v>630525</v>
      </c>
      <c r="C75" s="90">
        <v>1225000</v>
      </c>
      <c r="D75" s="88">
        <v>44421</v>
      </c>
      <c r="E75" s="87" t="s">
        <v>129</v>
      </c>
      <c r="F75" s="87">
        <v>200468069</v>
      </c>
      <c r="G75" s="87" t="s">
        <v>128</v>
      </c>
      <c r="H75" s="87" t="s">
        <v>3014</v>
      </c>
    </row>
    <row r="76" spans="1:8">
      <c r="A76" s="128">
        <v>71</v>
      </c>
      <c r="B76" s="87">
        <v>631321</v>
      </c>
      <c r="C76" s="90">
        <v>1415650</v>
      </c>
      <c r="D76" s="88">
        <v>44427</v>
      </c>
      <c r="E76" s="87" t="s">
        <v>129</v>
      </c>
      <c r="F76" s="87">
        <v>200468069</v>
      </c>
      <c r="G76" s="87" t="s">
        <v>128</v>
      </c>
      <c r="H76" s="87" t="s">
        <v>303</v>
      </c>
    </row>
    <row r="77" spans="1:8">
      <c r="A77" s="128">
        <v>72</v>
      </c>
      <c r="B77" s="87">
        <v>631540</v>
      </c>
      <c r="C77" s="90">
        <v>6864160</v>
      </c>
      <c r="D77" s="88">
        <v>44431</v>
      </c>
      <c r="E77" s="87" t="s">
        <v>129</v>
      </c>
      <c r="F77" s="87">
        <v>200468069</v>
      </c>
      <c r="G77" s="87" t="s">
        <v>128</v>
      </c>
      <c r="H77" s="87" t="s">
        <v>302</v>
      </c>
    </row>
    <row r="78" spans="1:8">
      <c r="A78" s="128">
        <v>73</v>
      </c>
      <c r="B78" s="87">
        <v>631684</v>
      </c>
      <c r="C78" s="90">
        <v>20000000</v>
      </c>
      <c r="D78" s="88">
        <v>44431</v>
      </c>
      <c r="E78" s="87" t="s">
        <v>129</v>
      </c>
      <c r="F78" s="87">
        <v>200468069</v>
      </c>
      <c r="G78" s="87" t="s">
        <v>128</v>
      </c>
      <c r="H78" s="87" t="s">
        <v>302</v>
      </c>
    </row>
    <row r="79" spans="1:8">
      <c r="A79" s="128">
        <v>74</v>
      </c>
      <c r="B79" s="87">
        <v>631731</v>
      </c>
      <c r="C79" s="90">
        <v>1032174</v>
      </c>
      <c r="D79" s="88">
        <v>44432</v>
      </c>
      <c r="E79" s="87" t="s">
        <v>129</v>
      </c>
      <c r="F79" s="87">
        <v>200468069</v>
      </c>
      <c r="G79" s="87" t="s">
        <v>128</v>
      </c>
      <c r="H79" s="87" t="s">
        <v>302</v>
      </c>
    </row>
    <row r="80" spans="1:8">
      <c r="A80" s="128">
        <v>75</v>
      </c>
      <c r="B80" s="87">
        <v>632186</v>
      </c>
      <c r="C80" s="90">
        <v>5500000</v>
      </c>
      <c r="D80" s="88">
        <v>44433</v>
      </c>
      <c r="E80" s="87" t="s">
        <v>129</v>
      </c>
      <c r="F80" s="87">
        <v>200468069</v>
      </c>
      <c r="G80" s="87" t="s">
        <v>128</v>
      </c>
      <c r="H80" s="87" t="s">
        <v>3014</v>
      </c>
    </row>
    <row r="81" spans="1:8">
      <c r="A81" s="128">
        <v>76</v>
      </c>
      <c r="B81" s="87">
        <v>632202</v>
      </c>
      <c r="C81" s="90">
        <v>5490000</v>
      </c>
      <c r="D81" s="88">
        <v>44433</v>
      </c>
      <c r="E81" s="87" t="s">
        <v>129</v>
      </c>
      <c r="F81" s="87">
        <v>200468069</v>
      </c>
      <c r="G81" s="87" t="s">
        <v>128</v>
      </c>
      <c r="H81" s="87" t="s">
        <v>3014</v>
      </c>
    </row>
    <row r="82" spans="1:8">
      <c r="A82" s="128">
        <v>77</v>
      </c>
      <c r="B82" s="87">
        <v>632300</v>
      </c>
      <c r="C82" s="90">
        <v>2000000</v>
      </c>
      <c r="D82" s="88">
        <v>44433</v>
      </c>
      <c r="E82" s="87" t="s">
        <v>129</v>
      </c>
      <c r="F82" s="87">
        <v>200468069</v>
      </c>
      <c r="G82" s="87" t="s">
        <v>128</v>
      </c>
      <c r="H82" s="87" t="s">
        <v>3014</v>
      </c>
    </row>
    <row r="83" spans="1:8">
      <c r="A83" s="128">
        <v>78</v>
      </c>
      <c r="B83" s="87">
        <v>632480</v>
      </c>
      <c r="C83" s="90">
        <v>900000</v>
      </c>
      <c r="D83" s="88">
        <v>44434</v>
      </c>
      <c r="E83" s="87" t="s">
        <v>129</v>
      </c>
      <c r="F83" s="87">
        <v>200468069</v>
      </c>
      <c r="G83" s="87" t="s">
        <v>128</v>
      </c>
      <c r="H83" s="87" t="s">
        <v>3014</v>
      </c>
    </row>
    <row r="84" spans="1:8">
      <c r="A84" s="128">
        <v>79</v>
      </c>
      <c r="B84" s="87">
        <v>633733</v>
      </c>
      <c r="C84" s="90">
        <v>150000</v>
      </c>
      <c r="D84" s="88">
        <v>44446</v>
      </c>
      <c r="E84" s="87" t="s">
        <v>129</v>
      </c>
      <c r="F84" s="87">
        <v>200468069</v>
      </c>
      <c r="G84" s="87" t="s">
        <v>128</v>
      </c>
      <c r="H84" s="87" t="s">
        <v>303</v>
      </c>
    </row>
    <row r="85" spans="1:8">
      <c r="A85" s="128">
        <v>80</v>
      </c>
      <c r="B85" s="87">
        <v>634049</v>
      </c>
      <c r="C85" s="90">
        <v>55277.67</v>
      </c>
      <c r="D85" s="88">
        <v>44447</v>
      </c>
      <c r="E85" s="87" t="s">
        <v>129</v>
      </c>
      <c r="F85" s="87">
        <v>200468069</v>
      </c>
      <c r="G85" s="87" t="s">
        <v>128</v>
      </c>
      <c r="H85" s="87" t="s">
        <v>302</v>
      </c>
    </row>
    <row r="86" spans="1:8">
      <c r="A86" s="128">
        <v>81</v>
      </c>
      <c r="B86" s="87">
        <v>634527</v>
      </c>
      <c r="C86" s="90">
        <v>2300000</v>
      </c>
      <c r="D86" s="88">
        <v>44448</v>
      </c>
      <c r="E86" s="87" t="s">
        <v>129</v>
      </c>
      <c r="F86" s="87">
        <v>200468069</v>
      </c>
      <c r="G86" s="87" t="s">
        <v>128</v>
      </c>
      <c r="H86" s="87" t="s">
        <v>303</v>
      </c>
    </row>
    <row r="87" spans="1:8">
      <c r="A87" s="128">
        <v>82</v>
      </c>
      <c r="B87" s="87">
        <v>634886</v>
      </c>
      <c r="C87" s="90">
        <v>67200</v>
      </c>
      <c r="D87" s="88">
        <v>44452</v>
      </c>
      <c r="E87" s="87" t="s">
        <v>129</v>
      </c>
      <c r="F87" s="87">
        <v>200468069</v>
      </c>
      <c r="G87" s="87" t="s">
        <v>128</v>
      </c>
      <c r="H87" s="87" t="s">
        <v>303</v>
      </c>
    </row>
    <row r="88" spans="1:8">
      <c r="A88" s="128">
        <v>83</v>
      </c>
      <c r="B88" s="87">
        <v>635453</v>
      </c>
      <c r="C88" s="90">
        <v>16500000</v>
      </c>
      <c r="D88" s="88">
        <v>44453</v>
      </c>
      <c r="E88" s="87" t="s">
        <v>129</v>
      </c>
      <c r="F88" s="87">
        <v>200468069</v>
      </c>
      <c r="G88" s="87" t="s">
        <v>128</v>
      </c>
      <c r="H88" s="87" t="s">
        <v>302</v>
      </c>
    </row>
    <row r="89" spans="1:8">
      <c r="A89" s="128">
        <v>84</v>
      </c>
      <c r="B89" s="87">
        <v>635629</v>
      </c>
      <c r="C89" s="90">
        <v>3600000000</v>
      </c>
      <c r="D89" s="88">
        <v>44453</v>
      </c>
      <c r="E89" s="87" t="s">
        <v>129</v>
      </c>
      <c r="F89" s="87">
        <v>200468069</v>
      </c>
      <c r="G89" s="87" t="s">
        <v>128</v>
      </c>
      <c r="H89" s="87" t="s">
        <v>1638</v>
      </c>
    </row>
    <row r="90" spans="1:8">
      <c r="A90" s="128">
        <v>85</v>
      </c>
      <c r="B90" s="87">
        <v>635672</v>
      </c>
      <c r="C90" s="90">
        <v>5053915.3499999996</v>
      </c>
      <c r="D90" s="88">
        <v>44454</v>
      </c>
      <c r="E90" s="87" t="s">
        <v>129</v>
      </c>
      <c r="F90" s="87">
        <v>200468069</v>
      </c>
      <c r="G90" s="87" t="s">
        <v>128</v>
      </c>
      <c r="H90" s="87" t="s">
        <v>302</v>
      </c>
    </row>
    <row r="91" spans="1:8">
      <c r="A91" s="128">
        <v>86</v>
      </c>
      <c r="B91" s="87">
        <v>636415</v>
      </c>
      <c r="C91" s="90">
        <v>2940000</v>
      </c>
      <c r="D91" s="88">
        <v>44456</v>
      </c>
      <c r="E91" s="87" t="s">
        <v>129</v>
      </c>
      <c r="F91" s="87">
        <v>200468069</v>
      </c>
      <c r="G91" s="87" t="s">
        <v>128</v>
      </c>
      <c r="H91" s="87" t="s">
        <v>3014</v>
      </c>
    </row>
    <row r="92" spans="1:8">
      <c r="A92" s="128">
        <v>87</v>
      </c>
      <c r="B92" s="87">
        <v>636419</v>
      </c>
      <c r="C92" s="90">
        <v>3726000</v>
      </c>
      <c r="D92" s="88">
        <v>44456</v>
      </c>
      <c r="E92" s="87" t="s">
        <v>129</v>
      </c>
      <c r="F92" s="87">
        <v>200468069</v>
      </c>
      <c r="G92" s="87" t="s">
        <v>128</v>
      </c>
      <c r="H92" s="87" t="s">
        <v>3014</v>
      </c>
    </row>
    <row r="93" spans="1:8">
      <c r="A93" s="128">
        <v>88</v>
      </c>
      <c r="B93" s="87">
        <v>636879</v>
      </c>
      <c r="C93" s="90">
        <v>6124000</v>
      </c>
      <c r="D93" s="88">
        <v>44459</v>
      </c>
      <c r="E93" s="87" t="s">
        <v>129</v>
      </c>
      <c r="F93" s="87">
        <v>200468069</v>
      </c>
      <c r="G93" s="87" t="s">
        <v>128</v>
      </c>
      <c r="H93" s="87" t="s">
        <v>3014</v>
      </c>
    </row>
    <row r="94" spans="1:8">
      <c r="A94" s="128">
        <v>89</v>
      </c>
      <c r="B94" s="87">
        <v>636932</v>
      </c>
      <c r="C94" s="90">
        <v>2300000</v>
      </c>
      <c r="D94" s="88">
        <v>44459</v>
      </c>
      <c r="E94" s="87" t="s">
        <v>129</v>
      </c>
      <c r="F94" s="87">
        <v>200468069</v>
      </c>
      <c r="G94" s="87" t="s">
        <v>128</v>
      </c>
      <c r="H94" s="87" t="s">
        <v>3014</v>
      </c>
    </row>
    <row r="95" spans="1:8">
      <c r="A95" s="128">
        <v>90</v>
      </c>
      <c r="B95" s="87">
        <v>637719</v>
      </c>
      <c r="C95" s="90">
        <v>1350000</v>
      </c>
      <c r="D95" s="88">
        <v>44462</v>
      </c>
      <c r="E95" s="87" t="s">
        <v>129</v>
      </c>
      <c r="F95" s="87">
        <v>200468069</v>
      </c>
      <c r="G95" s="87" t="s">
        <v>128</v>
      </c>
      <c r="H95" s="87" t="s">
        <v>3014</v>
      </c>
    </row>
    <row r="96" spans="1:8">
      <c r="A96" s="128">
        <v>91</v>
      </c>
      <c r="B96" s="87">
        <v>638234</v>
      </c>
      <c r="C96" s="90">
        <v>4370000</v>
      </c>
      <c r="D96" s="88">
        <v>44467</v>
      </c>
      <c r="E96" s="87" t="s">
        <v>129</v>
      </c>
      <c r="F96" s="87">
        <v>200468069</v>
      </c>
      <c r="G96" s="87" t="s">
        <v>128</v>
      </c>
      <c r="H96" s="87" t="s">
        <v>3014</v>
      </c>
    </row>
    <row r="97" spans="1:8">
      <c r="A97" s="128">
        <v>92</v>
      </c>
      <c r="B97" s="87">
        <v>638518</v>
      </c>
      <c r="C97" s="90">
        <v>2580025</v>
      </c>
      <c r="D97" s="88">
        <v>44468</v>
      </c>
      <c r="E97" s="87" t="s">
        <v>129</v>
      </c>
      <c r="F97" s="87">
        <v>200468069</v>
      </c>
      <c r="G97" s="87" t="s">
        <v>128</v>
      </c>
      <c r="H97" s="87" t="s">
        <v>3014</v>
      </c>
    </row>
    <row r="98" spans="1:8">
      <c r="A98" s="128">
        <v>93</v>
      </c>
      <c r="B98" s="87">
        <v>639337</v>
      </c>
      <c r="C98" s="90">
        <v>3750000</v>
      </c>
      <c r="D98" s="88">
        <v>44468</v>
      </c>
      <c r="E98" s="87" t="s">
        <v>129</v>
      </c>
      <c r="F98" s="87">
        <v>200468069</v>
      </c>
      <c r="G98" s="87" t="s">
        <v>128</v>
      </c>
      <c r="H98" s="87" t="s">
        <v>3014</v>
      </c>
    </row>
    <row r="99" spans="1:8" s="93" customFormat="1">
      <c r="A99" s="224"/>
      <c r="B99" s="214" t="s">
        <v>107</v>
      </c>
      <c r="C99" s="225">
        <f>SUM(C6:C98)</f>
        <v>30774022749.369999</v>
      </c>
      <c r="D99" s="224"/>
      <c r="E99" s="226"/>
      <c r="F99" s="226"/>
      <c r="G99" s="224"/>
      <c r="H99" s="224"/>
    </row>
  </sheetData>
  <sortState ref="A5:H243">
    <sortCondition ref="D5:D243"/>
  </sortState>
  <mergeCells count="3">
    <mergeCell ref="A2:H2"/>
    <mergeCell ref="A3:H3"/>
    <mergeCell ref="A4:H4"/>
  </mergeCells>
  <pageMargins left="0.19685039370078741" right="0.19685039370078741" top="0.31496062992125984" bottom="0.31496062992125984" header="0.23622047244094491" footer="0.23622047244094491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G89"/>
  <sheetViews>
    <sheetView view="pageBreakPreview" zoomScaleSheetLayoutView="100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I85" sqref="I85"/>
    </sheetView>
  </sheetViews>
  <sheetFormatPr defaultRowHeight="15"/>
  <cols>
    <col min="1" max="1" width="5.28515625" style="75" customWidth="1"/>
    <col min="2" max="2" width="8" style="75" bestFit="1" customWidth="1"/>
    <col min="3" max="3" width="9.140625" style="75" customWidth="1"/>
    <col min="4" max="4" width="10.5703125" style="75" bestFit="1" customWidth="1"/>
    <col min="5" max="5" width="14.85546875" style="75" bestFit="1" customWidth="1"/>
    <col min="6" max="6" width="28.5703125" style="75" customWidth="1"/>
    <col min="7" max="7" width="15" style="75" customWidth="1"/>
    <col min="8" max="16384" width="9.140625" style="75"/>
  </cols>
  <sheetData>
    <row r="1" spans="1:7">
      <c r="G1" s="114" t="s">
        <v>366</v>
      </c>
    </row>
    <row r="2" spans="1:7">
      <c r="A2" s="194" t="s">
        <v>162</v>
      </c>
      <c r="B2" s="194"/>
      <c r="C2" s="194"/>
      <c r="D2" s="194"/>
      <c r="E2" s="194"/>
      <c r="F2" s="194"/>
      <c r="G2" s="194"/>
    </row>
    <row r="3" spans="1:7">
      <c r="A3" s="194" t="s">
        <v>2955</v>
      </c>
      <c r="B3" s="194"/>
      <c r="C3" s="194"/>
      <c r="D3" s="194"/>
      <c r="E3" s="194"/>
      <c r="F3" s="194"/>
      <c r="G3" s="194"/>
    </row>
    <row r="4" spans="1:7">
      <c r="A4" s="76"/>
      <c r="B4" s="76"/>
      <c r="C4" s="76"/>
      <c r="D4" s="76"/>
      <c r="E4" s="76"/>
      <c r="F4" s="76"/>
      <c r="G4" s="130" t="s">
        <v>165</v>
      </c>
    </row>
    <row r="5" spans="1:7">
      <c r="A5" s="77" t="s">
        <v>117</v>
      </c>
      <c r="B5" s="77" t="s">
        <v>118</v>
      </c>
      <c r="C5" s="77" t="s">
        <v>134</v>
      </c>
      <c r="D5" s="77" t="s">
        <v>119</v>
      </c>
      <c r="E5" s="77" t="s">
        <v>120</v>
      </c>
      <c r="F5" s="77" t="s">
        <v>121</v>
      </c>
      <c r="G5" s="77" t="s">
        <v>135</v>
      </c>
    </row>
    <row r="6" spans="1:7">
      <c r="A6" s="128">
        <v>1</v>
      </c>
      <c r="B6" s="87">
        <v>1302884</v>
      </c>
      <c r="C6" s="87">
        <v>173964</v>
      </c>
      <c r="D6" s="88">
        <v>44202</v>
      </c>
      <c r="E6" s="89">
        <v>44207.528067129628</v>
      </c>
      <c r="F6" s="87" t="s">
        <v>136</v>
      </c>
      <c r="G6" s="129">
        <v>321948441.69</v>
      </c>
    </row>
    <row r="7" spans="1:7">
      <c r="A7" s="128">
        <v>2</v>
      </c>
      <c r="B7" s="87">
        <v>1302895</v>
      </c>
      <c r="C7" s="87">
        <v>173990</v>
      </c>
      <c r="D7" s="88">
        <v>44202</v>
      </c>
      <c r="E7" s="89">
        <v>44207.535879629628</v>
      </c>
      <c r="F7" s="87" t="s">
        <v>137</v>
      </c>
      <c r="G7" s="129">
        <v>14923284.48</v>
      </c>
    </row>
    <row r="8" spans="1:7">
      <c r="A8" s="128">
        <v>3</v>
      </c>
      <c r="B8" s="87">
        <v>1303096</v>
      </c>
      <c r="C8" s="87">
        <v>174099</v>
      </c>
      <c r="D8" s="88">
        <v>44203</v>
      </c>
      <c r="E8" s="89">
        <v>44208.444444444445</v>
      </c>
      <c r="F8" s="87" t="s">
        <v>301</v>
      </c>
      <c r="G8" s="90">
        <v>139400000</v>
      </c>
    </row>
    <row r="9" spans="1:7">
      <c r="A9" s="128">
        <v>4</v>
      </c>
      <c r="B9" s="87">
        <v>1303487</v>
      </c>
      <c r="C9" s="87">
        <v>174399</v>
      </c>
      <c r="D9" s="88">
        <v>44204</v>
      </c>
      <c r="E9" s="89">
        <v>44209.497395833336</v>
      </c>
      <c r="F9" s="87" t="s">
        <v>136</v>
      </c>
      <c r="G9" s="90">
        <v>7360000</v>
      </c>
    </row>
    <row r="10" spans="1:7">
      <c r="A10" s="128">
        <v>5</v>
      </c>
      <c r="B10" s="87">
        <v>1303676</v>
      </c>
      <c r="C10" s="87">
        <v>174407</v>
      </c>
      <c r="D10" s="88">
        <v>44204</v>
      </c>
      <c r="E10" s="89">
        <v>44209.498553240737</v>
      </c>
      <c r="F10" s="87" t="s">
        <v>301</v>
      </c>
      <c r="G10" s="90">
        <v>6561600</v>
      </c>
    </row>
    <row r="11" spans="1:7">
      <c r="A11" s="128">
        <v>6</v>
      </c>
      <c r="B11" s="87">
        <v>1303905</v>
      </c>
      <c r="C11" s="87">
        <v>174538</v>
      </c>
      <c r="D11" s="88">
        <v>44207</v>
      </c>
      <c r="E11" s="89">
        <v>44214.453125</v>
      </c>
      <c r="F11" s="87" t="s">
        <v>137</v>
      </c>
      <c r="G11" s="90">
        <v>2875200</v>
      </c>
    </row>
    <row r="12" spans="1:7">
      <c r="A12" s="128">
        <v>7</v>
      </c>
      <c r="B12" s="87">
        <v>1304260</v>
      </c>
      <c r="C12" s="87">
        <v>174772</v>
      </c>
      <c r="D12" s="88">
        <v>44208</v>
      </c>
      <c r="E12" s="89">
        <v>44214.531828703701</v>
      </c>
      <c r="F12" s="87" t="s">
        <v>136</v>
      </c>
      <c r="G12" s="90">
        <v>973890</v>
      </c>
    </row>
    <row r="13" spans="1:7">
      <c r="A13" s="128">
        <v>8</v>
      </c>
      <c r="B13" s="87">
        <v>1304362</v>
      </c>
      <c r="C13" s="87">
        <v>174886</v>
      </c>
      <c r="D13" s="88">
        <v>44209</v>
      </c>
      <c r="E13" s="89">
        <v>44214.570601851854</v>
      </c>
      <c r="F13" s="87" t="s">
        <v>136</v>
      </c>
      <c r="G13" s="90">
        <v>5339200</v>
      </c>
    </row>
    <row r="14" spans="1:7">
      <c r="A14" s="128">
        <v>9</v>
      </c>
      <c r="B14" s="87">
        <v>1304671</v>
      </c>
      <c r="C14" s="87">
        <v>175018</v>
      </c>
      <c r="D14" s="88">
        <v>44210</v>
      </c>
      <c r="E14" s="89">
        <v>44215.420138888891</v>
      </c>
      <c r="F14" s="87" t="s">
        <v>136</v>
      </c>
      <c r="G14" s="90">
        <v>2534400</v>
      </c>
    </row>
    <row r="15" spans="1:7">
      <c r="A15" s="128">
        <v>10</v>
      </c>
      <c r="B15" s="87">
        <v>1304793</v>
      </c>
      <c r="C15" s="87">
        <v>175111</v>
      </c>
      <c r="D15" s="88">
        <v>44210</v>
      </c>
      <c r="E15" s="89">
        <v>44215.457465277781</v>
      </c>
      <c r="F15" s="87" t="s">
        <v>136</v>
      </c>
      <c r="G15" s="90">
        <v>12541900</v>
      </c>
    </row>
    <row r="16" spans="1:7">
      <c r="A16" s="128">
        <v>11</v>
      </c>
      <c r="B16" s="87">
        <v>1306421</v>
      </c>
      <c r="C16" s="87">
        <v>176103</v>
      </c>
      <c r="D16" s="88">
        <v>44218</v>
      </c>
      <c r="E16" s="89">
        <v>44223.467013888891</v>
      </c>
      <c r="F16" s="87" t="s">
        <v>136</v>
      </c>
      <c r="G16" s="90">
        <v>1710000</v>
      </c>
    </row>
    <row r="17" spans="1:7">
      <c r="A17" s="128">
        <v>12</v>
      </c>
      <c r="B17" s="87">
        <v>1306429</v>
      </c>
      <c r="C17" s="87">
        <v>176154</v>
      </c>
      <c r="D17" s="88">
        <v>44218</v>
      </c>
      <c r="E17" s="89">
        <v>44223.487268518518</v>
      </c>
      <c r="F17" s="87" t="s">
        <v>136</v>
      </c>
      <c r="G17" s="90">
        <v>2742300</v>
      </c>
    </row>
    <row r="18" spans="1:7">
      <c r="A18" s="128">
        <v>13</v>
      </c>
      <c r="B18" s="87">
        <v>1307690</v>
      </c>
      <c r="C18" s="87">
        <v>176888</v>
      </c>
      <c r="D18" s="88">
        <v>44224</v>
      </c>
      <c r="E18" s="89">
        <v>44229.464409722219</v>
      </c>
      <c r="F18" s="87" t="s">
        <v>371</v>
      </c>
      <c r="G18" s="90">
        <v>655600</v>
      </c>
    </row>
    <row r="19" spans="1:7">
      <c r="A19" s="128">
        <v>14</v>
      </c>
      <c r="B19" s="87">
        <v>1308428</v>
      </c>
      <c r="C19" s="87">
        <v>177351</v>
      </c>
      <c r="D19" s="88">
        <v>44229</v>
      </c>
      <c r="E19" s="89">
        <v>44235.500578703701</v>
      </c>
      <c r="F19" s="87" t="s">
        <v>136</v>
      </c>
      <c r="G19" s="90">
        <v>3988800</v>
      </c>
    </row>
    <row r="20" spans="1:7" ht="25.5">
      <c r="A20" s="128">
        <v>15</v>
      </c>
      <c r="B20" s="87">
        <v>1309469</v>
      </c>
      <c r="C20" s="87">
        <v>177960</v>
      </c>
      <c r="D20" s="88">
        <v>44232</v>
      </c>
      <c r="E20" s="89">
        <v>44237.455150462964</v>
      </c>
      <c r="F20" s="87" t="s">
        <v>300</v>
      </c>
      <c r="G20" s="129">
        <v>44087670.719999999</v>
      </c>
    </row>
    <row r="21" spans="1:7">
      <c r="A21" s="128">
        <v>16</v>
      </c>
      <c r="B21" s="87">
        <v>1310086</v>
      </c>
      <c r="C21" s="87">
        <v>178310</v>
      </c>
      <c r="D21" s="88">
        <v>44236</v>
      </c>
      <c r="E21" s="89">
        <v>44242.506944444445</v>
      </c>
      <c r="F21" s="87" t="s">
        <v>136</v>
      </c>
      <c r="G21" s="129">
        <v>56587403.810000002</v>
      </c>
    </row>
    <row r="22" spans="1:7">
      <c r="A22" s="128">
        <v>17</v>
      </c>
      <c r="B22" s="87">
        <v>1311051</v>
      </c>
      <c r="C22" s="87">
        <v>178978</v>
      </c>
      <c r="D22" s="88">
        <v>44239</v>
      </c>
      <c r="E22" s="89">
        <v>44244.460648148146</v>
      </c>
      <c r="F22" s="87" t="s">
        <v>136</v>
      </c>
      <c r="G22" s="129">
        <v>26563916.399999999</v>
      </c>
    </row>
    <row r="23" spans="1:7">
      <c r="A23" s="128">
        <v>18</v>
      </c>
      <c r="B23" s="87">
        <v>1312056</v>
      </c>
      <c r="C23" s="87">
        <v>179577</v>
      </c>
      <c r="D23" s="88">
        <v>44244</v>
      </c>
      <c r="E23" s="89">
        <v>44249.5859375</v>
      </c>
      <c r="F23" s="87" t="s">
        <v>301</v>
      </c>
      <c r="G23" s="90">
        <v>18208920</v>
      </c>
    </row>
    <row r="24" spans="1:7">
      <c r="A24" s="128">
        <v>19</v>
      </c>
      <c r="B24" s="87">
        <v>1313276</v>
      </c>
      <c r="C24" s="87">
        <v>180372</v>
      </c>
      <c r="D24" s="88">
        <v>44249</v>
      </c>
      <c r="E24" s="89">
        <v>44256.454861111109</v>
      </c>
      <c r="F24" s="87" t="s">
        <v>136</v>
      </c>
      <c r="G24" s="129">
        <v>493863894</v>
      </c>
    </row>
    <row r="25" spans="1:7">
      <c r="A25" s="128">
        <v>20</v>
      </c>
      <c r="B25" s="87">
        <v>1313273</v>
      </c>
      <c r="C25" s="87">
        <v>180375</v>
      </c>
      <c r="D25" s="88">
        <v>44249</v>
      </c>
      <c r="E25" s="89">
        <v>44256.455729166664</v>
      </c>
      <c r="F25" s="87" t="s">
        <v>136</v>
      </c>
      <c r="G25" s="90">
        <v>747652940.75</v>
      </c>
    </row>
    <row r="26" spans="1:7">
      <c r="A26" s="128">
        <v>21</v>
      </c>
      <c r="B26" s="87">
        <v>1315628</v>
      </c>
      <c r="C26" s="87">
        <v>181952</v>
      </c>
      <c r="D26" s="88">
        <v>44258</v>
      </c>
      <c r="E26" s="89">
        <v>44264.627314814818</v>
      </c>
      <c r="F26" s="87" t="s">
        <v>136</v>
      </c>
      <c r="G26" s="90">
        <v>10070000</v>
      </c>
    </row>
    <row r="27" spans="1:7">
      <c r="A27" s="128">
        <v>22</v>
      </c>
      <c r="B27" s="87">
        <v>1321322</v>
      </c>
      <c r="C27" s="87">
        <v>185168</v>
      </c>
      <c r="D27" s="88">
        <v>44281</v>
      </c>
      <c r="E27" s="89">
        <v>44286.500289351854</v>
      </c>
      <c r="F27" s="87" t="s">
        <v>463</v>
      </c>
      <c r="G27" s="90">
        <v>10750000</v>
      </c>
    </row>
    <row r="28" spans="1:7">
      <c r="A28" s="128">
        <v>23</v>
      </c>
      <c r="B28" s="87">
        <v>1321600</v>
      </c>
      <c r="C28" s="87">
        <v>185293</v>
      </c>
      <c r="D28" s="88">
        <v>44282</v>
      </c>
      <c r="E28" s="89">
        <v>44287.469039351854</v>
      </c>
      <c r="F28" s="87" t="s">
        <v>136</v>
      </c>
      <c r="G28" s="129">
        <v>1609329.85</v>
      </c>
    </row>
    <row r="29" spans="1:7">
      <c r="A29" s="128">
        <v>24</v>
      </c>
      <c r="B29" s="87">
        <v>1321897</v>
      </c>
      <c r="C29" s="87">
        <v>185477</v>
      </c>
      <c r="D29" s="88">
        <v>44284</v>
      </c>
      <c r="E29" s="89">
        <v>44291.464699074073</v>
      </c>
      <c r="F29" s="87" t="s">
        <v>136</v>
      </c>
      <c r="G29" s="129">
        <v>25061071.199999999</v>
      </c>
    </row>
    <row r="30" spans="1:7">
      <c r="A30" s="128">
        <v>25</v>
      </c>
      <c r="B30" s="87">
        <v>1321977</v>
      </c>
      <c r="C30" s="87">
        <v>185515</v>
      </c>
      <c r="D30" s="88">
        <v>44284</v>
      </c>
      <c r="E30" s="89">
        <v>44291.477141203701</v>
      </c>
      <c r="F30" s="87" t="s">
        <v>136</v>
      </c>
      <c r="G30" s="90">
        <v>633560</v>
      </c>
    </row>
    <row r="31" spans="1:7">
      <c r="A31" s="128">
        <v>26</v>
      </c>
      <c r="B31" s="87">
        <v>1322136</v>
      </c>
      <c r="C31" s="87">
        <v>185581</v>
      </c>
      <c r="D31" s="88">
        <v>44285</v>
      </c>
      <c r="E31" s="89">
        <v>44291.502025462964</v>
      </c>
      <c r="F31" s="87" t="s">
        <v>136</v>
      </c>
      <c r="G31" s="90">
        <v>2561280</v>
      </c>
    </row>
    <row r="32" spans="1:7">
      <c r="A32" s="128">
        <v>27</v>
      </c>
      <c r="B32" s="87">
        <v>1322189</v>
      </c>
      <c r="C32" s="87">
        <v>185610</v>
      </c>
      <c r="D32" s="88">
        <v>44285</v>
      </c>
      <c r="E32" s="89">
        <v>44291.515914351854</v>
      </c>
      <c r="F32" s="87" t="s">
        <v>136</v>
      </c>
      <c r="G32" s="90">
        <v>1326080</v>
      </c>
    </row>
    <row r="33" spans="1:7">
      <c r="A33" s="128">
        <v>28</v>
      </c>
      <c r="B33" s="87">
        <v>1322210</v>
      </c>
      <c r="C33" s="87">
        <v>185643</v>
      </c>
      <c r="D33" s="88">
        <v>44285</v>
      </c>
      <c r="E33" s="89">
        <v>44291.526909722219</v>
      </c>
      <c r="F33" s="87" t="s">
        <v>136</v>
      </c>
      <c r="G33" s="90">
        <v>1015000</v>
      </c>
    </row>
    <row r="34" spans="1:7">
      <c r="A34" s="128">
        <v>29</v>
      </c>
      <c r="B34" s="87">
        <v>1325465</v>
      </c>
      <c r="C34" s="87">
        <v>187633</v>
      </c>
      <c r="D34" s="88">
        <v>44295</v>
      </c>
      <c r="E34" s="89">
        <v>44300.508391203701</v>
      </c>
      <c r="F34" s="87" t="s">
        <v>136</v>
      </c>
      <c r="G34" s="90">
        <v>87999984</v>
      </c>
    </row>
    <row r="35" spans="1:7">
      <c r="A35" s="128">
        <v>30</v>
      </c>
      <c r="B35" s="87">
        <v>1325499</v>
      </c>
      <c r="C35" s="87">
        <v>187664</v>
      </c>
      <c r="D35" s="88">
        <v>44296</v>
      </c>
      <c r="E35" s="89">
        <v>44301.428819444445</v>
      </c>
      <c r="F35" s="87" t="s">
        <v>137</v>
      </c>
      <c r="G35" s="90">
        <v>5816250</v>
      </c>
    </row>
    <row r="36" spans="1:7">
      <c r="A36" s="128">
        <v>31</v>
      </c>
      <c r="B36" s="87">
        <v>1325664</v>
      </c>
      <c r="C36" s="87">
        <v>187732</v>
      </c>
      <c r="D36" s="88">
        <v>44298</v>
      </c>
      <c r="E36" s="89">
        <v>44305.457465277781</v>
      </c>
      <c r="F36" s="87" t="s">
        <v>136</v>
      </c>
      <c r="G36" s="90">
        <v>13557040</v>
      </c>
    </row>
    <row r="37" spans="1:7">
      <c r="A37" s="128">
        <v>32</v>
      </c>
      <c r="B37" s="87">
        <v>1326101</v>
      </c>
      <c r="C37" s="87">
        <v>188004</v>
      </c>
      <c r="D37" s="88">
        <v>44299</v>
      </c>
      <c r="E37" s="89">
        <v>44305.563078703701</v>
      </c>
      <c r="F37" s="87" t="s">
        <v>136</v>
      </c>
      <c r="G37" s="90">
        <v>2935500</v>
      </c>
    </row>
    <row r="38" spans="1:7">
      <c r="A38" s="128">
        <v>33</v>
      </c>
      <c r="B38" s="87">
        <v>1327020</v>
      </c>
      <c r="C38" s="87">
        <v>188481</v>
      </c>
      <c r="D38" s="88">
        <v>44301</v>
      </c>
      <c r="E38" s="89">
        <v>44306.486111111109</v>
      </c>
      <c r="F38" s="87" t="s">
        <v>136</v>
      </c>
      <c r="G38" s="90">
        <v>7538800</v>
      </c>
    </row>
    <row r="39" spans="1:7">
      <c r="A39" s="128">
        <v>34</v>
      </c>
      <c r="B39" s="87">
        <v>1327113</v>
      </c>
      <c r="C39" s="87">
        <v>188555</v>
      </c>
      <c r="D39" s="88">
        <v>44302</v>
      </c>
      <c r="E39" s="89">
        <v>44307.435474537036</v>
      </c>
      <c r="F39" s="87" t="s">
        <v>136</v>
      </c>
      <c r="G39" s="90">
        <v>1657500</v>
      </c>
    </row>
    <row r="40" spans="1:7">
      <c r="A40" s="128">
        <v>35</v>
      </c>
      <c r="B40" s="87">
        <v>1327138</v>
      </c>
      <c r="C40" s="87">
        <v>188559</v>
      </c>
      <c r="D40" s="88">
        <v>44302</v>
      </c>
      <c r="E40" s="89">
        <v>44307.436921296299</v>
      </c>
      <c r="F40" s="87" t="s">
        <v>136</v>
      </c>
      <c r="G40" s="90">
        <v>2475000</v>
      </c>
    </row>
    <row r="41" spans="1:7">
      <c r="A41" s="128">
        <v>36</v>
      </c>
      <c r="B41" s="87">
        <v>1327367</v>
      </c>
      <c r="C41" s="87">
        <v>188770</v>
      </c>
      <c r="D41" s="88">
        <v>44303</v>
      </c>
      <c r="E41" s="89">
        <v>44308.432581018518</v>
      </c>
      <c r="F41" s="87" t="s">
        <v>136</v>
      </c>
      <c r="G41" s="90">
        <v>11917091.199999999</v>
      </c>
    </row>
    <row r="42" spans="1:7">
      <c r="A42" s="128">
        <v>37</v>
      </c>
      <c r="B42" s="87">
        <v>1327927</v>
      </c>
      <c r="C42" s="87">
        <v>189305</v>
      </c>
      <c r="D42" s="88">
        <v>44306</v>
      </c>
      <c r="E42" s="89">
        <v>44313.4921875</v>
      </c>
      <c r="F42" s="87" t="s">
        <v>136</v>
      </c>
      <c r="G42" s="90">
        <v>9029264</v>
      </c>
    </row>
    <row r="43" spans="1:7">
      <c r="A43" s="128">
        <v>38</v>
      </c>
      <c r="B43" s="87">
        <v>1327978</v>
      </c>
      <c r="C43" s="87">
        <v>189333</v>
      </c>
      <c r="D43" s="88">
        <v>44306</v>
      </c>
      <c r="E43" s="89">
        <v>44313.500868055555</v>
      </c>
      <c r="F43" s="87" t="s">
        <v>136</v>
      </c>
      <c r="G43" s="90">
        <v>3684000</v>
      </c>
    </row>
    <row r="44" spans="1:7">
      <c r="A44" s="128">
        <v>39</v>
      </c>
      <c r="B44" s="87">
        <v>1328308</v>
      </c>
      <c r="C44" s="87">
        <v>189565</v>
      </c>
      <c r="D44" s="88">
        <v>44307</v>
      </c>
      <c r="E44" s="89">
        <v>44313.582175925927</v>
      </c>
      <c r="F44" s="87" t="s">
        <v>137</v>
      </c>
      <c r="G44" s="90">
        <v>8107500</v>
      </c>
    </row>
    <row r="45" spans="1:7">
      <c r="A45" s="128">
        <v>40</v>
      </c>
      <c r="B45" s="87">
        <v>1329048</v>
      </c>
      <c r="C45" s="87">
        <v>190133</v>
      </c>
      <c r="D45" s="88">
        <v>44309</v>
      </c>
      <c r="E45" s="89">
        <v>44314.462094907409</v>
      </c>
      <c r="F45" s="87" t="s">
        <v>136</v>
      </c>
      <c r="G45" s="90">
        <v>65463586.560000002</v>
      </c>
    </row>
    <row r="46" spans="1:7">
      <c r="A46" s="128">
        <v>41</v>
      </c>
      <c r="B46" s="87">
        <v>1329882</v>
      </c>
      <c r="C46" s="87">
        <v>192028</v>
      </c>
      <c r="D46" s="88">
        <v>44313</v>
      </c>
      <c r="E46" s="89">
        <v>44319.537905092591</v>
      </c>
      <c r="F46" s="87" t="s">
        <v>136</v>
      </c>
      <c r="G46" s="90">
        <v>279600</v>
      </c>
    </row>
    <row r="47" spans="1:7">
      <c r="A47" s="128">
        <v>42</v>
      </c>
      <c r="B47" s="87">
        <v>1330160</v>
      </c>
      <c r="C47" s="87">
        <v>192112</v>
      </c>
      <c r="D47" s="88">
        <v>44314</v>
      </c>
      <c r="E47" s="89">
        <v>44319.567997685182</v>
      </c>
      <c r="F47" s="87" t="s">
        <v>136</v>
      </c>
      <c r="G47" s="90">
        <v>2005700</v>
      </c>
    </row>
    <row r="48" spans="1:7">
      <c r="A48" s="128">
        <v>43</v>
      </c>
      <c r="B48" s="87">
        <v>1330075</v>
      </c>
      <c r="C48" s="87">
        <v>192124</v>
      </c>
      <c r="D48" s="88">
        <v>44314</v>
      </c>
      <c r="E48" s="89">
        <v>44319.572916666664</v>
      </c>
      <c r="F48" s="87" t="s">
        <v>136</v>
      </c>
      <c r="G48" s="90">
        <v>15545625.6</v>
      </c>
    </row>
    <row r="49" spans="1:7">
      <c r="A49" s="128">
        <v>44</v>
      </c>
      <c r="B49" s="87">
        <v>1331411</v>
      </c>
      <c r="C49" s="87">
        <v>194874</v>
      </c>
      <c r="D49" s="88">
        <v>44320</v>
      </c>
      <c r="E49" s="89">
        <v>44326.478587962964</v>
      </c>
      <c r="F49" s="87" t="s">
        <v>136</v>
      </c>
      <c r="G49" s="90">
        <v>934237430.25</v>
      </c>
    </row>
    <row r="50" spans="1:7">
      <c r="A50" s="128">
        <v>45</v>
      </c>
      <c r="B50" s="87">
        <v>1333644</v>
      </c>
      <c r="C50" s="87">
        <v>198095</v>
      </c>
      <c r="D50" s="88">
        <v>44327</v>
      </c>
      <c r="E50" s="89">
        <v>44333.545717592591</v>
      </c>
      <c r="F50" s="87" t="s">
        <v>136</v>
      </c>
      <c r="G50" s="90">
        <v>1029000</v>
      </c>
    </row>
    <row r="51" spans="1:7" ht="51">
      <c r="A51" s="128">
        <v>46</v>
      </c>
      <c r="B51" s="87">
        <v>1334096</v>
      </c>
      <c r="C51" s="87">
        <v>198441</v>
      </c>
      <c r="D51" s="88">
        <v>44328</v>
      </c>
      <c r="E51" s="89">
        <v>44333.664351851854</v>
      </c>
      <c r="F51" s="87" t="s">
        <v>1573</v>
      </c>
      <c r="G51" s="90">
        <v>5184000</v>
      </c>
    </row>
    <row r="52" spans="1:7">
      <c r="A52" s="128">
        <v>47</v>
      </c>
      <c r="B52" s="87">
        <v>1332779</v>
      </c>
      <c r="C52" s="87">
        <v>198684</v>
      </c>
      <c r="D52" s="88">
        <v>44325</v>
      </c>
      <c r="E52" s="89">
        <v>44334.416666666664</v>
      </c>
      <c r="F52" s="87" t="s">
        <v>136</v>
      </c>
      <c r="G52" s="90">
        <v>533015712</v>
      </c>
    </row>
    <row r="53" spans="1:7">
      <c r="A53" s="128">
        <v>48</v>
      </c>
      <c r="B53" s="87">
        <v>1334423</v>
      </c>
      <c r="C53" s="87">
        <v>200679</v>
      </c>
      <c r="D53" s="88">
        <v>44333</v>
      </c>
      <c r="E53" s="89">
        <v>44340.485532407409</v>
      </c>
      <c r="F53" s="87" t="s">
        <v>136</v>
      </c>
      <c r="G53" s="90">
        <v>5291264</v>
      </c>
    </row>
    <row r="54" spans="1:7">
      <c r="A54" s="128">
        <v>49</v>
      </c>
      <c r="B54" s="87">
        <v>1334747</v>
      </c>
      <c r="C54" s="87">
        <v>200870</v>
      </c>
      <c r="D54" s="88">
        <v>44334</v>
      </c>
      <c r="E54" s="89">
        <v>44340.546585648146</v>
      </c>
      <c r="F54" s="87" t="s">
        <v>1574</v>
      </c>
      <c r="G54" s="90">
        <v>268800000</v>
      </c>
    </row>
    <row r="55" spans="1:7">
      <c r="A55" s="128">
        <v>50</v>
      </c>
      <c r="B55" s="87">
        <v>1334749</v>
      </c>
      <c r="C55" s="87">
        <v>200894</v>
      </c>
      <c r="D55" s="88">
        <v>44334</v>
      </c>
      <c r="E55" s="89">
        <v>44340.553819444445</v>
      </c>
      <c r="F55" s="87" t="s">
        <v>136</v>
      </c>
      <c r="G55" s="90">
        <v>1512000</v>
      </c>
    </row>
    <row r="56" spans="1:7" ht="51">
      <c r="A56" s="128">
        <v>51</v>
      </c>
      <c r="B56" s="87">
        <v>1335168</v>
      </c>
      <c r="C56" s="87">
        <v>201121</v>
      </c>
      <c r="D56" s="88">
        <v>44335</v>
      </c>
      <c r="E56" s="89">
        <v>44340.629340277781</v>
      </c>
      <c r="F56" s="87" t="s">
        <v>1573</v>
      </c>
      <c r="G56" s="90">
        <v>8757000</v>
      </c>
    </row>
    <row r="57" spans="1:7" ht="25.5">
      <c r="A57" s="128">
        <v>52</v>
      </c>
      <c r="B57" s="87">
        <v>1335174</v>
      </c>
      <c r="C57" s="87">
        <v>201123</v>
      </c>
      <c r="D57" s="88">
        <v>44335</v>
      </c>
      <c r="E57" s="89">
        <v>44340.629629629628</v>
      </c>
      <c r="F57" s="87" t="s">
        <v>1575</v>
      </c>
      <c r="G57" s="90">
        <v>565570</v>
      </c>
    </row>
    <row r="58" spans="1:7">
      <c r="A58" s="128">
        <v>53</v>
      </c>
      <c r="B58" s="87">
        <v>1336295</v>
      </c>
      <c r="C58" s="87">
        <v>203762</v>
      </c>
      <c r="D58" s="88">
        <v>44340</v>
      </c>
      <c r="E58" s="89">
        <v>44347.451967592591</v>
      </c>
      <c r="F58" s="87" t="s">
        <v>463</v>
      </c>
      <c r="G58" s="90">
        <v>1305820.8</v>
      </c>
    </row>
    <row r="59" spans="1:7">
      <c r="A59" s="128">
        <v>54</v>
      </c>
      <c r="B59" s="87">
        <v>1336928</v>
      </c>
      <c r="C59" s="87">
        <v>204129</v>
      </c>
      <c r="D59" s="88">
        <v>44342</v>
      </c>
      <c r="E59" s="89">
        <v>44347.579571759263</v>
      </c>
      <c r="F59" s="87" t="s">
        <v>136</v>
      </c>
      <c r="G59" s="90">
        <v>2599980</v>
      </c>
    </row>
    <row r="60" spans="1:7">
      <c r="A60" s="128">
        <v>55</v>
      </c>
      <c r="B60" s="87">
        <v>1337282</v>
      </c>
      <c r="C60" s="87">
        <v>204636</v>
      </c>
      <c r="D60" s="88">
        <v>44343</v>
      </c>
      <c r="E60" s="89">
        <v>44348.473958333336</v>
      </c>
      <c r="F60" s="87" t="s">
        <v>136</v>
      </c>
      <c r="G60" s="90">
        <v>19346880</v>
      </c>
    </row>
    <row r="61" spans="1:7">
      <c r="A61" s="128">
        <v>56</v>
      </c>
      <c r="B61" s="87">
        <v>1340012</v>
      </c>
      <c r="C61" s="87">
        <v>209775</v>
      </c>
      <c r="D61" s="88">
        <v>44355</v>
      </c>
      <c r="E61" s="89">
        <v>44361.508391203701</v>
      </c>
      <c r="F61" s="87" t="s">
        <v>136</v>
      </c>
      <c r="G61" s="90">
        <v>17426985.600000001</v>
      </c>
    </row>
    <row r="62" spans="1:7">
      <c r="A62" s="128">
        <v>57</v>
      </c>
      <c r="B62" s="87">
        <v>1341223</v>
      </c>
      <c r="C62" s="87">
        <v>210764</v>
      </c>
      <c r="D62" s="88">
        <v>44358</v>
      </c>
      <c r="E62" s="89">
        <v>44363.440682870372</v>
      </c>
      <c r="F62" s="87" t="s">
        <v>136</v>
      </c>
      <c r="G62" s="90">
        <v>3255648</v>
      </c>
    </row>
    <row r="63" spans="1:7" ht="51">
      <c r="A63" s="128">
        <v>58</v>
      </c>
      <c r="B63" s="87">
        <v>1341158</v>
      </c>
      <c r="C63" s="87">
        <v>210770</v>
      </c>
      <c r="D63" s="88">
        <v>44358</v>
      </c>
      <c r="E63" s="89">
        <v>44363.441840277781</v>
      </c>
      <c r="F63" s="87" t="s">
        <v>1573</v>
      </c>
      <c r="G63" s="90">
        <v>8173200</v>
      </c>
    </row>
    <row r="64" spans="1:7">
      <c r="A64" s="128">
        <v>59</v>
      </c>
      <c r="B64" s="87">
        <v>1341188</v>
      </c>
      <c r="C64" s="87">
        <v>210795</v>
      </c>
      <c r="D64" s="88">
        <v>44358</v>
      </c>
      <c r="E64" s="89">
        <v>44363.456307870372</v>
      </c>
      <c r="F64" s="87" t="s">
        <v>136</v>
      </c>
      <c r="G64" s="90">
        <v>5053152</v>
      </c>
    </row>
    <row r="65" spans="1:7">
      <c r="A65" s="128">
        <v>60</v>
      </c>
      <c r="B65" s="87">
        <v>1341293</v>
      </c>
      <c r="C65" s="87">
        <v>210799</v>
      </c>
      <c r="D65" s="88">
        <v>44358</v>
      </c>
      <c r="E65" s="89">
        <v>44363.458912037036</v>
      </c>
      <c r="F65" s="87" t="s">
        <v>136</v>
      </c>
      <c r="G65" s="90">
        <v>1842624</v>
      </c>
    </row>
    <row r="66" spans="1:7">
      <c r="A66" s="128">
        <v>61</v>
      </c>
      <c r="B66" s="87">
        <v>1341793</v>
      </c>
      <c r="C66" s="87">
        <v>211065</v>
      </c>
      <c r="D66" s="88">
        <v>44361</v>
      </c>
      <c r="E66" s="89">
        <v>44368.467592592591</v>
      </c>
      <c r="F66" s="87" t="s">
        <v>136</v>
      </c>
      <c r="G66" s="90">
        <v>1398360</v>
      </c>
    </row>
    <row r="67" spans="1:7">
      <c r="A67" s="128">
        <v>62</v>
      </c>
      <c r="B67" s="87">
        <v>1341637</v>
      </c>
      <c r="C67" s="87">
        <v>211068</v>
      </c>
      <c r="D67" s="88">
        <v>44361</v>
      </c>
      <c r="E67" s="89">
        <v>44368.469039351854</v>
      </c>
      <c r="F67" s="87" t="s">
        <v>136</v>
      </c>
      <c r="G67" s="90">
        <v>2940000</v>
      </c>
    </row>
    <row r="68" spans="1:7">
      <c r="A68" s="128">
        <v>63</v>
      </c>
      <c r="B68" s="87">
        <v>1342193</v>
      </c>
      <c r="C68" s="87">
        <v>211314</v>
      </c>
      <c r="D68" s="88">
        <v>44362</v>
      </c>
      <c r="E68" s="89">
        <v>44368.559317129628</v>
      </c>
      <c r="F68" s="87" t="s">
        <v>136</v>
      </c>
      <c r="G68" s="90">
        <v>9253467.7200000007</v>
      </c>
    </row>
    <row r="69" spans="1:7">
      <c r="A69" s="128">
        <v>64</v>
      </c>
      <c r="B69" s="87">
        <v>1342419</v>
      </c>
      <c r="C69" s="87">
        <v>211442</v>
      </c>
      <c r="D69" s="88">
        <v>44363</v>
      </c>
      <c r="E69" s="89">
        <v>44368.604166666664</v>
      </c>
      <c r="F69" s="87" t="s">
        <v>136</v>
      </c>
      <c r="G69" s="90">
        <v>56960832</v>
      </c>
    </row>
    <row r="70" spans="1:7">
      <c r="A70" s="128">
        <v>65</v>
      </c>
      <c r="B70" s="87">
        <v>1342610</v>
      </c>
      <c r="C70" s="87">
        <v>211530</v>
      </c>
      <c r="D70" s="88">
        <v>44363</v>
      </c>
      <c r="E70" s="89">
        <v>44368.642650462964</v>
      </c>
      <c r="F70" s="87" t="s">
        <v>136</v>
      </c>
      <c r="G70" s="90">
        <v>5282803.2</v>
      </c>
    </row>
    <row r="71" spans="1:7">
      <c r="A71" s="128">
        <v>66</v>
      </c>
      <c r="B71" s="87">
        <v>1343379</v>
      </c>
      <c r="C71" s="87">
        <v>211946</v>
      </c>
      <c r="D71" s="88">
        <v>44365</v>
      </c>
      <c r="E71" s="89">
        <v>44370.478009259263</v>
      </c>
      <c r="F71" s="87" t="s">
        <v>136</v>
      </c>
      <c r="G71" s="90">
        <v>3493350</v>
      </c>
    </row>
    <row r="72" spans="1:7">
      <c r="A72" s="128">
        <v>67</v>
      </c>
      <c r="B72" s="87">
        <v>1346508</v>
      </c>
      <c r="C72" s="87">
        <v>213799</v>
      </c>
      <c r="D72" s="88">
        <v>44379</v>
      </c>
      <c r="E72" s="89">
        <v>44384.429398148146</v>
      </c>
      <c r="F72" s="90" t="s">
        <v>1574</v>
      </c>
      <c r="G72" s="167">
        <v>229167000</v>
      </c>
    </row>
    <row r="73" spans="1:7">
      <c r="A73" s="128">
        <v>68</v>
      </c>
      <c r="B73" s="87">
        <v>1346689</v>
      </c>
      <c r="C73" s="87">
        <v>213941</v>
      </c>
      <c r="D73" s="88">
        <v>44379</v>
      </c>
      <c r="E73" s="89">
        <v>44385.473090277781</v>
      </c>
      <c r="F73" s="90" t="s">
        <v>136</v>
      </c>
      <c r="G73" s="167">
        <v>1749600</v>
      </c>
    </row>
    <row r="74" spans="1:7">
      <c r="A74" s="128">
        <v>69</v>
      </c>
      <c r="B74" s="87">
        <v>1347208</v>
      </c>
      <c r="C74" s="87">
        <v>214224</v>
      </c>
      <c r="D74" s="88">
        <v>44383</v>
      </c>
      <c r="E74" s="89">
        <v>44389.496527777781</v>
      </c>
      <c r="F74" s="90" t="s">
        <v>136</v>
      </c>
      <c r="G74" s="167">
        <v>3881500</v>
      </c>
    </row>
    <row r="75" spans="1:7">
      <c r="A75" s="128">
        <v>70</v>
      </c>
      <c r="B75" s="87">
        <v>1350448</v>
      </c>
      <c r="C75" s="87">
        <v>216115</v>
      </c>
      <c r="D75" s="88">
        <v>44396</v>
      </c>
      <c r="E75" s="89">
        <v>44401.451678240737</v>
      </c>
      <c r="F75" s="90" t="s">
        <v>136</v>
      </c>
      <c r="G75" s="167">
        <v>186875000</v>
      </c>
    </row>
    <row r="76" spans="1:7">
      <c r="A76" s="128">
        <v>71</v>
      </c>
      <c r="B76" s="87">
        <v>1352676</v>
      </c>
      <c r="C76" s="87">
        <v>217398</v>
      </c>
      <c r="D76" s="88">
        <v>44411</v>
      </c>
      <c r="E76" s="89">
        <v>44418.416666666664</v>
      </c>
      <c r="F76" s="90" t="s">
        <v>136</v>
      </c>
      <c r="G76" s="167">
        <v>1159922222.25</v>
      </c>
    </row>
    <row r="77" spans="1:7">
      <c r="A77" s="128">
        <v>72</v>
      </c>
      <c r="B77" s="87">
        <v>1354109</v>
      </c>
      <c r="C77" s="87">
        <v>218238</v>
      </c>
      <c r="D77" s="88">
        <v>44418</v>
      </c>
      <c r="E77" s="89">
        <v>44425.416666666664</v>
      </c>
      <c r="F77" s="90" t="s">
        <v>136</v>
      </c>
      <c r="G77" s="167">
        <v>625130</v>
      </c>
    </row>
    <row r="78" spans="1:7">
      <c r="A78" s="214"/>
      <c r="B78" s="215"/>
      <c r="C78" s="215"/>
      <c r="D78" s="112" t="s">
        <v>107</v>
      </c>
      <c r="E78" s="215"/>
      <c r="F78" s="215"/>
      <c r="G78" s="216">
        <f>SUBTOTAL(9,G6:G77)</f>
        <v>5680503656.0799999</v>
      </c>
    </row>
    <row r="89" spans="7:7">
      <c r="G89" s="167">
        <f>G78+'7.1-Магазин'!J227</f>
        <v>7307153375.0699997</v>
      </c>
    </row>
  </sheetData>
  <autoFilter ref="A5:G71">
    <filterColumn colId="4"/>
    <filterColumn colId="5"/>
    <sortState ref="A6:H145">
      <sortCondition ref="B5:B145"/>
    </sortState>
  </autoFilter>
  <sortState ref="A64:J84">
    <sortCondition ref="D64:D84"/>
  </sortState>
  <mergeCells count="2">
    <mergeCell ref="A2:G2"/>
    <mergeCell ref="A3:G3"/>
  </mergeCells>
  <pageMargins left="0.23622047244094491" right="0.19685039370078741" top="0.23622047244094491" bottom="0.31496062992125984" header="0.15748031496062992" footer="0.23622047244094491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L464"/>
  <sheetViews>
    <sheetView view="pageBreakPreview" zoomScaleNormal="100" zoomScaleSheetLayoutView="100" workbookViewId="0">
      <pane xSplit="3" ySplit="4" topLeftCell="D437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K452" sqref="K452"/>
    </sheetView>
  </sheetViews>
  <sheetFormatPr defaultRowHeight="15"/>
  <cols>
    <col min="1" max="1" width="10.5703125" style="94" customWidth="1"/>
    <col min="2" max="2" width="12.7109375" style="94" customWidth="1"/>
    <col min="3" max="3" width="41.28515625" style="97" customWidth="1"/>
    <col min="4" max="4" width="15.140625" style="94" customWidth="1"/>
    <col min="5" max="5" width="13.28515625" style="94" customWidth="1"/>
    <col min="6" max="6" width="40" style="97" customWidth="1"/>
    <col min="7" max="7" width="12" style="95" customWidth="1"/>
    <col min="8" max="8" width="13.85546875" style="95" customWidth="1"/>
    <col min="9" max="9" width="20.140625" style="95" customWidth="1"/>
    <col min="10" max="10" width="9.140625" style="94"/>
    <col min="11" max="11" width="16.28515625" style="94" customWidth="1"/>
    <col min="12" max="12" width="19.42578125" style="94" customWidth="1"/>
    <col min="13" max="16384" width="9.140625" style="94"/>
  </cols>
  <sheetData>
    <row r="1" spans="1:11">
      <c r="I1" s="113" t="s">
        <v>365</v>
      </c>
    </row>
    <row r="2" spans="1:11" s="75" customFormat="1">
      <c r="A2" s="194" t="s">
        <v>314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1" s="75" customFormat="1">
      <c r="A3" s="194" t="s">
        <v>3069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1">
      <c r="A4" s="101" t="s">
        <v>134</v>
      </c>
      <c r="B4" s="101" t="s">
        <v>187</v>
      </c>
      <c r="C4" s="100" t="s">
        <v>188</v>
      </c>
      <c r="D4" s="101" t="s">
        <v>189</v>
      </c>
      <c r="E4" s="101" t="s">
        <v>190</v>
      </c>
      <c r="F4" s="100" t="s">
        <v>191</v>
      </c>
      <c r="G4" s="102" t="s">
        <v>192</v>
      </c>
      <c r="H4" s="102" t="s">
        <v>193</v>
      </c>
      <c r="I4" s="102" t="s">
        <v>194</v>
      </c>
    </row>
    <row r="5" spans="1:11">
      <c r="A5" s="78">
        <v>4888977</v>
      </c>
      <c r="B5" s="78" t="s">
        <v>464</v>
      </c>
      <c r="C5" s="78" t="s">
        <v>205</v>
      </c>
      <c r="D5" s="78" t="s">
        <v>206</v>
      </c>
      <c r="E5" s="78">
        <v>26642</v>
      </c>
      <c r="F5" s="78" t="s">
        <v>209</v>
      </c>
      <c r="G5" s="64">
        <v>86</v>
      </c>
      <c r="H5" s="64">
        <v>2688788</v>
      </c>
      <c r="I5" s="64">
        <v>231235768</v>
      </c>
      <c r="K5" s="94" t="str">
        <f>LEFT(F5,4)</f>
        <v>Пшен</v>
      </c>
    </row>
    <row r="6" spans="1:11">
      <c r="A6" s="78">
        <v>4888981</v>
      </c>
      <c r="B6" s="78" t="s">
        <v>464</v>
      </c>
      <c r="C6" s="78" t="s">
        <v>308</v>
      </c>
      <c r="D6" s="78" t="s">
        <v>309</v>
      </c>
      <c r="E6" s="78">
        <v>10708</v>
      </c>
      <c r="F6" s="78" t="s">
        <v>310</v>
      </c>
      <c r="G6" s="64">
        <v>55</v>
      </c>
      <c r="H6" s="64">
        <v>2789788</v>
      </c>
      <c r="I6" s="64">
        <v>153438340</v>
      </c>
      <c r="K6" s="94" t="str">
        <f t="shared" ref="K6:K69" si="0">LEFT(F6,4)</f>
        <v>Пшен</v>
      </c>
    </row>
    <row r="7" spans="1:11">
      <c r="A7" s="78">
        <v>4888984</v>
      </c>
      <c r="B7" s="78" t="s">
        <v>464</v>
      </c>
      <c r="C7" s="78" t="s">
        <v>197</v>
      </c>
      <c r="D7" s="78" t="s">
        <v>198</v>
      </c>
      <c r="E7" s="78">
        <v>16669</v>
      </c>
      <c r="F7" s="78" t="s">
        <v>199</v>
      </c>
      <c r="G7" s="64">
        <v>26</v>
      </c>
      <c r="H7" s="64">
        <v>2728788</v>
      </c>
      <c r="I7" s="64">
        <v>70948488</v>
      </c>
      <c r="K7" s="94" t="str">
        <f t="shared" si="0"/>
        <v>Пшен</v>
      </c>
    </row>
    <row r="8" spans="1:11">
      <c r="A8" s="78">
        <v>4888988</v>
      </c>
      <c r="B8" s="78" t="s">
        <v>464</v>
      </c>
      <c r="C8" s="78" t="s">
        <v>202</v>
      </c>
      <c r="D8" s="78" t="s">
        <v>203</v>
      </c>
      <c r="E8" s="78">
        <v>26645</v>
      </c>
      <c r="F8" s="78" t="s">
        <v>204</v>
      </c>
      <c r="G8" s="64">
        <v>78</v>
      </c>
      <c r="H8" s="64">
        <v>2692788</v>
      </c>
      <c r="I8" s="64">
        <v>210037464</v>
      </c>
      <c r="K8" s="94" t="str">
        <f t="shared" si="0"/>
        <v>Пшен</v>
      </c>
    </row>
    <row r="9" spans="1:11">
      <c r="A9" s="78">
        <v>4891283</v>
      </c>
      <c r="B9" s="78" t="s">
        <v>465</v>
      </c>
      <c r="C9" s="78" t="s">
        <v>205</v>
      </c>
      <c r="D9" s="78" t="s">
        <v>206</v>
      </c>
      <c r="E9" s="78">
        <v>26642</v>
      </c>
      <c r="F9" s="78" t="s">
        <v>209</v>
      </c>
      <c r="G9" s="64">
        <v>96</v>
      </c>
      <c r="H9" s="64">
        <v>2758788</v>
      </c>
      <c r="I9" s="64">
        <v>264843648</v>
      </c>
      <c r="K9" s="94" t="str">
        <f t="shared" si="0"/>
        <v>Пшен</v>
      </c>
    </row>
    <row r="10" spans="1:11">
      <c r="A10" s="78">
        <v>4891308</v>
      </c>
      <c r="B10" s="78" t="s">
        <v>465</v>
      </c>
      <c r="C10" s="78" t="s">
        <v>308</v>
      </c>
      <c r="D10" s="78" t="s">
        <v>309</v>
      </c>
      <c r="E10" s="78">
        <v>10708</v>
      </c>
      <c r="F10" s="78" t="s">
        <v>310</v>
      </c>
      <c r="G10" s="64">
        <v>55</v>
      </c>
      <c r="H10" s="64">
        <v>2812788</v>
      </c>
      <c r="I10" s="64">
        <v>154703340</v>
      </c>
      <c r="K10" s="94" t="str">
        <f t="shared" si="0"/>
        <v>Пшен</v>
      </c>
    </row>
    <row r="11" spans="1:11">
      <c r="A11" s="78">
        <v>4891319</v>
      </c>
      <c r="B11" s="78" t="s">
        <v>465</v>
      </c>
      <c r="C11" s="78" t="s">
        <v>197</v>
      </c>
      <c r="D11" s="78" t="s">
        <v>198</v>
      </c>
      <c r="E11" s="78">
        <v>16669</v>
      </c>
      <c r="F11" s="78" t="s">
        <v>199</v>
      </c>
      <c r="G11" s="64">
        <v>26</v>
      </c>
      <c r="H11" s="64">
        <v>2758788</v>
      </c>
      <c r="I11" s="64">
        <v>71728488</v>
      </c>
      <c r="K11" s="94" t="str">
        <f t="shared" si="0"/>
        <v>Пшен</v>
      </c>
    </row>
    <row r="12" spans="1:11">
      <c r="A12" s="78">
        <v>4891334</v>
      </c>
      <c r="B12" s="78" t="s">
        <v>465</v>
      </c>
      <c r="C12" s="78" t="s">
        <v>202</v>
      </c>
      <c r="D12" s="78" t="s">
        <v>203</v>
      </c>
      <c r="E12" s="78">
        <v>26645</v>
      </c>
      <c r="F12" s="78" t="s">
        <v>204</v>
      </c>
      <c r="G12" s="64">
        <v>68</v>
      </c>
      <c r="H12" s="64">
        <v>2758788</v>
      </c>
      <c r="I12" s="64">
        <v>187597584</v>
      </c>
      <c r="K12" s="94" t="str">
        <f t="shared" si="0"/>
        <v>Пшен</v>
      </c>
    </row>
    <row r="13" spans="1:11">
      <c r="A13" s="78">
        <v>4893380</v>
      </c>
      <c r="B13" s="78" t="s">
        <v>466</v>
      </c>
      <c r="C13" s="78" t="s">
        <v>195</v>
      </c>
      <c r="D13" s="78" t="s">
        <v>196</v>
      </c>
      <c r="E13" s="78">
        <v>37521</v>
      </c>
      <c r="F13" s="78" t="s">
        <v>373</v>
      </c>
      <c r="G13" s="64">
        <v>46</v>
      </c>
      <c r="H13" s="64">
        <v>273999</v>
      </c>
      <c r="I13" s="64">
        <v>126039540</v>
      </c>
      <c r="K13" s="94" t="str">
        <f t="shared" si="0"/>
        <v>Пшен</v>
      </c>
    </row>
    <row r="14" spans="1:11">
      <c r="A14" s="78">
        <v>4893569</v>
      </c>
      <c r="B14" s="78" t="s">
        <v>466</v>
      </c>
      <c r="C14" s="78" t="s">
        <v>205</v>
      </c>
      <c r="D14" s="78" t="s">
        <v>206</v>
      </c>
      <c r="E14" s="78">
        <v>26642</v>
      </c>
      <c r="F14" s="78" t="s">
        <v>209</v>
      </c>
      <c r="G14" s="64">
        <v>76</v>
      </c>
      <c r="H14" s="64">
        <v>2628788</v>
      </c>
      <c r="I14" s="64">
        <v>199787888</v>
      </c>
      <c r="K14" s="94" t="str">
        <f t="shared" si="0"/>
        <v>Пшен</v>
      </c>
    </row>
    <row r="15" spans="1:11">
      <c r="A15" s="78">
        <v>4893596</v>
      </c>
      <c r="B15" s="78" t="s">
        <v>466</v>
      </c>
      <c r="C15" s="78" t="s">
        <v>308</v>
      </c>
      <c r="D15" s="78" t="s">
        <v>309</v>
      </c>
      <c r="E15" s="78">
        <v>10708</v>
      </c>
      <c r="F15" s="78" t="s">
        <v>310</v>
      </c>
      <c r="G15" s="64">
        <v>55</v>
      </c>
      <c r="H15" s="64">
        <v>2728788</v>
      </c>
      <c r="I15" s="64">
        <v>150083340</v>
      </c>
      <c r="K15" s="94" t="str">
        <f t="shared" si="0"/>
        <v>Пшен</v>
      </c>
    </row>
    <row r="16" spans="1:11">
      <c r="A16" s="78">
        <v>4893613</v>
      </c>
      <c r="B16" s="78" t="s">
        <v>466</v>
      </c>
      <c r="C16" s="78" t="s">
        <v>202</v>
      </c>
      <c r="D16" s="78" t="s">
        <v>203</v>
      </c>
      <c r="E16" s="78">
        <v>26645</v>
      </c>
      <c r="F16" s="78" t="s">
        <v>204</v>
      </c>
      <c r="G16" s="64">
        <v>82</v>
      </c>
      <c r="H16" s="64">
        <v>2778788</v>
      </c>
      <c r="I16" s="64">
        <v>227860616</v>
      </c>
      <c r="K16" s="94" t="str">
        <f t="shared" si="0"/>
        <v>Пшен</v>
      </c>
    </row>
    <row r="17" spans="1:11">
      <c r="A17" s="78">
        <v>4894740</v>
      </c>
      <c r="B17" s="78" t="s">
        <v>467</v>
      </c>
      <c r="C17" s="78" t="s">
        <v>205</v>
      </c>
      <c r="D17" s="78" t="s">
        <v>206</v>
      </c>
      <c r="E17" s="78">
        <v>26642</v>
      </c>
      <c r="F17" s="78" t="s">
        <v>209</v>
      </c>
      <c r="G17" s="64">
        <v>96</v>
      </c>
      <c r="H17" s="64">
        <v>2858788</v>
      </c>
      <c r="I17" s="64">
        <v>274443648</v>
      </c>
      <c r="K17" s="94" t="str">
        <f t="shared" si="0"/>
        <v>Пшен</v>
      </c>
    </row>
    <row r="18" spans="1:11">
      <c r="A18" s="78">
        <v>4894759</v>
      </c>
      <c r="B18" s="78" t="s">
        <v>467</v>
      </c>
      <c r="C18" s="78" t="s">
        <v>308</v>
      </c>
      <c r="D18" s="78" t="s">
        <v>309</v>
      </c>
      <c r="E18" s="78">
        <v>10708</v>
      </c>
      <c r="F18" s="78" t="s">
        <v>310</v>
      </c>
      <c r="G18" s="64">
        <v>55</v>
      </c>
      <c r="H18" s="64">
        <v>2739788</v>
      </c>
      <c r="I18" s="64">
        <v>150688340</v>
      </c>
      <c r="K18" s="94" t="str">
        <f t="shared" si="0"/>
        <v>Пшен</v>
      </c>
    </row>
    <row r="19" spans="1:11">
      <c r="A19" s="78">
        <v>4894776</v>
      </c>
      <c r="B19" s="78" t="s">
        <v>467</v>
      </c>
      <c r="C19" s="78" t="s">
        <v>197</v>
      </c>
      <c r="D19" s="78" t="s">
        <v>198</v>
      </c>
      <c r="E19" s="78">
        <v>16669</v>
      </c>
      <c r="F19" s="78" t="s">
        <v>199</v>
      </c>
      <c r="G19" s="64">
        <v>6</v>
      </c>
      <c r="H19" s="64">
        <v>2838788</v>
      </c>
      <c r="I19" s="64">
        <v>17032728</v>
      </c>
      <c r="K19" s="94" t="str">
        <f t="shared" si="0"/>
        <v>Пшен</v>
      </c>
    </row>
    <row r="20" spans="1:11">
      <c r="A20" s="78">
        <v>4894785</v>
      </c>
      <c r="B20" s="78" t="s">
        <v>467</v>
      </c>
      <c r="C20" s="78" t="s">
        <v>202</v>
      </c>
      <c r="D20" s="78" t="s">
        <v>203</v>
      </c>
      <c r="E20" s="78">
        <v>26645</v>
      </c>
      <c r="F20" s="78" t="s">
        <v>204</v>
      </c>
      <c r="G20" s="64">
        <v>88</v>
      </c>
      <c r="H20" s="64">
        <v>2889788</v>
      </c>
      <c r="I20" s="64">
        <v>254301344</v>
      </c>
      <c r="K20" s="94" t="str">
        <f t="shared" si="0"/>
        <v>Пшен</v>
      </c>
    </row>
    <row r="21" spans="1:11">
      <c r="A21" s="78">
        <v>4896060</v>
      </c>
      <c r="B21" s="78" t="s">
        <v>468</v>
      </c>
      <c r="C21" s="78" t="s">
        <v>469</v>
      </c>
      <c r="D21" s="78" t="s">
        <v>470</v>
      </c>
      <c r="E21" s="78">
        <v>32495</v>
      </c>
      <c r="F21" s="78" t="s">
        <v>471</v>
      </c>
      <c r="G21" s="64">
        <v>60</v>
      </c>
      <c r="H21" s="64">
        <v>299000</v>
      </c>
      <c r="I21" s="64">
        <v>17940000</v>
      </c>
      <c r="K21" s="94" t="str">
        <f t="shared" si="0"/>
        <v>Труб</v>
      </c>
    </row>
    <row r="22" spans="1:11">
      <c r="A22" s="78">
        <v>4896649</v>
      </c>
      <c r="B22" s="78" t="s">
        <v>468</v>
      </c>
      <c r="C22" s="78" t="s">
        <v>311</v>
      </c>
      <c r="D22" s="78" t="s">
        <v>312</v>
      </c>
      <c r="E22" s="78">
        <v>33217</v>
      </c>
      <c r="F22" s="78" t="s">
        <v>313</v>
      </c>
      <c r="G22" s="64">
        <v>2200</v>
      </c>
      <c r="H22" s="64">
        <v>677788</v>
      </c>
      <c r="I22" s="64">
        <v>14911336</v>
      </c>
      <c r="K22" s="94" t="str">
        <f t="shared" si="0"/>
        <v>Дизе</v>
      </c>
    </row>
    <row r="23" spans="1:11">
      <c r="A23" s="78">
        <v>4897609</v>
      </c>
      <c r="B23" s="78" t="s">
        <v>472</v>
      </c>
      <c r="C23" s="78" t="s">
        <v>308</v>
      </c>
      <c r="D23" s="78" t="s">
        <v>309</v>
      </c>
      <c r="E23" s="78">
        <v>10708</v>
      </c>
      <c r="F23" s="78" t="s">
        <v>310</v>
      </c>
      <c r="G23" s="64">
        <v>54</v>
      </c>
      <c r="H23" s="64">
        <v>2768999</v>
      </c>
      <c r="I23" s="64">
        <v>149525946</v>
      </c>
      <c r="K23" s="94" t="str">
        <f t="shared" si="0"/>
        <v>Пшен</v>
      </c>
    </row>
    <row r="24" spans="1:11">
      <c r="A24" s="78">
        <v>4897623</v>
      </c>
      <c r="B24" s="78" t="s">
        <v>472</v>
      </c>
      <c r="C24" s="78" t="s">
        <v>197</v>
      </c>
      <c r="D24" s="78" t="s">
        <v>198</v>
      </c>
      <c r="E24" s="78">
        <v>16669</v>
      </c>
      <c r="F24" s="78" t="s">
        <v>199</v>
      </c>
      <c r="G24" s="64">
        <v>18</v>
      </c>
      <c r="H24" s="64">
        <v>2928999</v>
      </c>
      <c r="I24" s="64">
        <v>52721982</v>
      </c>
      <c r="K24" s="94" t="str">
        <f t="shared" si="0"/>
        <v>Пшен</v>
      </c>
    </row>
    <row r="25" spans="1:11">
      <c r="A25" s="78">
        <v>4897632</v>
      </c>
      <c r="B25" s="78" t="s">
        <v>472</v>
      </c>
      <c r="C25" s="78" t="s">
        <v>202</v>
      </c>
      <c r="D25" s="78" t="s">
        <v>203</v>
      </c>
      <c r="E25" s="78">
        <v>26645</v>
      </c>
      <c r="F25" s="78" t="s">
        <v>204</v>
      </c>
      <c r="G25" s="64">
        <v>88</v>
      </c>
      <c r="H25" s="64">
        <v>2892999</v>
      </c>
      <c r="I25" s="64">
        <v>254583912</v>
      </c>
      <c r="K25" s="94" t="str">
        <f t="shared" si="0"/>
        <v>Пшен</v>
      </c>
    </row>
    <row r="26" spans="1:11">
      <c r="A26" s="78">
        <v>4900004</v>
      </c>
      <c r="B26" s="78" t="s">
        <v>473</v>
      </c>
      <c r="C26" s="78" t="s">
        <v>308</v>
      </c>
      <c r="D26" s="78" t="s">
        <v>309</v>
      </c>
      <c r="E26" s="78">
        <v>10708</v>
      </c>
      <c r="F26" s="78" t="s">
        <v>310</v>
      </c>
      <c r="G26" s="64">
        <v>54</v>
      </c>
      <c r="H26" s="64">
        <v>2789231</v>
      </c>
      <c r="I26" s="64">
        <v>150618474</v>
      </c>
      <c r="K26" s="94" t="str">
        <f t="shared" si="0"/>
        <v>Пшен</v>
      </c>
    </row>
    <row r="27" spans="1:11">
      <c r="A27" s="78">
        <v>4900021</v>
      </c>
      <c r="B27" s="78" t="s">
        <v>473</v>
      </c>
      <c r="C27" s="78" t="s">
        <v>197</v>
      </c>
      <c r="D27" s="78" t="s">
        <v>198</v>
      </c>
      <c r="E27" s="78">
        <v>16669</v>
      </c>
      <c r="F27" s="78" t="s">
        <v>199</v>
      </c>
      <c r="G27" s="64">
        <v>6</v>
      </c>
      <c r="H27" s="64">
        <v>2989231</v>
      </c>
      <c r="I27" s="64">
        <v>17935386</v>
      </c>
      <c r="K27" s="94" t="str">
        <f t="shared" si="0"/>
        <v>Пшен</v>
      </c>
    </row>
    <row r="28" spans="1:11">
      <c r="A28" s="78">
        <v>4900026</v>
      </c>
      <c r="B28" s="78" t="s">
        <v>473</v>
      </c>
      <c r="C28" s="78" t="s">
        <v>202</v>
      </c>
      <c r="D28" s="78" t="s">
        <v>203</v>
      </c>
      <c r="E28" s="78">
        <v>26645</v>
      </c>
      <c r="F28" s="78" t="s">
        <v>204</v>
      </c>
      <c r="G28" s="64">
        <v>88</v>
      </c>
      <c r="H28" s="64">
        <v>2799231</v>
      </c>
      <c r="I28" s="64">
        <v>246332328</v>
      </c>
      <c r="K28" s="94" t="str">
        <f t="shared" si="0"/>
        <v>Пшен</v>
      </c>
    </row>
    <row r="29" spans="1:11">
      <c r="A29" s="78">
        <v>4901330</v>
      </c>
      <c r="B29" s="78" t="s">
        <v>474</v>
      </c>
      <c r="C29" s="78" t="s">
        <v>205</v>
      </c>
      <c r="D29" s="78" t="s">
        <v>206</v>
      </c>
      <c r="E29" s="78">
        <v>26642</v>
      </c>
      <c r="F29" s="78" t="s">
        <v>209</v>
      </c>
      <c r="G29" s="64">
        <v>96</v>
      </c>
      <c r="H29" s="64">
        <v>2718231</v>
      </c>
      <c r="I29" s="64">
        <v>260950176</v>
      </c>
      <c r="K29" s="94" t="str">
        <f t="shared" si="0"/>
        <v>Пшен</v>
      </c>
    </row>
    <row r="30" spans="1:11">
      <c r="A30" s="78">
        <v>4901350</v>
      </c>
      <c r="B30" s="78" t="s">
        <v>474</v>
      </c>
      <c r="C30" s="78" t="s">
        <v>308</v>
      </c>
      <c r="D30" s="78" t="s">
        <v>309</v>
      </c>
      <c r="E30" s="78">
        <v>10708</v>
      </c>
      <c r="F30" s="78" t="s">
        <v>310</v>
      </c>
      <c r="G30" s="64">
        <v>54</v>
      </c>
      <c r="H30" s="64">
        <v>2838231</v>
      </c>
      <c r="I30" s="64">
        <v>153264474</v>
      </c>
      <c r="K30" s="94" t="str">
        <f t="shared" si="0"/>
        <v>Пшен</v>
      </c>
    </row>
    <row r="31" spans="1:11">
      <c r="A31" s="78">
        <v>4901366</v>
      </c>
      <c r="B31" s="78" t="s">
        <v>474</v>
      </c>
      <c r="C31" s="78" t="s">
        <v>197</v>
      </c>
      <c r="D31" s="78" t="s">
        <v>198</v>
      </c>
      <c r="E31" s="78">
        <v>16669</v>
      </c>
      <c r="F31" s="78" t="s">
        <v>199</v>
      </c>
      <c r="G31" s="64">
        <v>26</v>
      </c>
      <c r="H31" s="64">
        <v>3078231</v>
      </c>
      <c r="I31" s="64">
        <v>80034006</v>
      </c>
      <c r="K31" s="94" t="str">
        <f t="shared" si="0"/>
        <v>Пшен</v>
      </c>
    </row>
    <row r="32" spans="1:11">
      <c r="A32" s="78">
        <v>4901380</v>
      </c>
      <c r="B32" s="78" t="s">
        <v>474</v>
      </c>
      <c r="C32" s="78" t="s">
        <v>202</v>
      </c>
      <c r="D32" s="78" t="s">
        <v>203</v>
      </c>
      <c r="E32" s="78">
        <v>26645</v>
      </c>
      <c r="F32" s="78" t="s">
        <v>204</v>
      </c>
      <c r="G32" s="64">
        <v>88</v>
      </c>
      <c r="H32" s="64">
        <v>2868231</v>
      </c>
      <c r="I32" s="64">
        <v>252404328</v>
      </c>
      <c r="K32" s="94" t="str">
        <f t="shared" si="0"/>
        <v>Пшен</v>
      </c>
    </row>
    <row r="33" spans="1:11">
      <c r="A33" s="78">
        <v>4904400</v>
      </c>
      <c r="B33" s="78" t="s">
        <v>475</v>
      </c>
      <c r="C33" s="78" t="s">
        <v>205</v>
      </c>
      <c r="D33" s="78" t="s">
        <v>206</v>
      </c>
      <c r="E33" s="78">
        <v>26642</v>
      </c>
      <c r="F33" s="78" t="s">
        <v>209</v>
      </c>
      <c r="G33" s="64">
        <v>96</v>
      </c>
      <c r="H33" s="64">
        <v>2741231</v>
      </c>
      <c r="I33" s="64">
        <v>263158176</v>
      </c>
      <c r="K33" s="94" t="str">
        <f t="shared" si="0"/>
        <v>Пшен</v>
      </c>
    </row>
    <row r="34" spans="1:11">
      <c r="A34" s="78">
        <v>4904434</v>
      </c>
      <c r="B34" s="78" t="s">
        <v>475</v>
      </c>
      <c r="C34" s="78" t="s">
        <v>308</v>
      </c>
      <c r="D34" s="78" t="s">
        <v>309</v>
      </c>
      <c r="E34" s="78">
        <v>10708</v>
      </c>
      <c r="F34" s="78" t="s">
        <v>310</v>
      </c>
      <c r="G34" s="64">
        <v>54</v>
      </c>
      <c r="H34" s="64">
        <v>2859231</v>
      </c>
      <c r="I34" s="64">
        <v>154398474</v>
      </c>
      <c r="K34" s="94" t="str">
        <f t="shared" si="0"/>
        <v>Пшен</v>
      </c>
    </row>
    <row r="35" spans="1:11">
      <c r="A35" s="78">
        <v>4904436</v>
      </c>
      <c r="B35" s="78" t="s">
        <v>475</v>
      </c>
      <c r="C35" s="78" t="s">
        <v>197</v>
      </c>
      <c r="D35" s="78" t="s">
        <v>198</v>
      </c>
      <c r="E35" s="78">
        <v>16669</v>
      </c>
      <c r="F35" s="78" t="s">
        <v>199</v>
      </c>
      <c r="G35" s="64">
        <v>27</v>
      </c>
      <c r="H35" s="64">
        <v>3090231</v>
      </c>
      <c r="I35" s="64">
        <v>83436237</v>
      </c>
      <c r="K35" s="94" t="str">
        <f t="shared" si="0"/>
        <v>Пшен</v>
      </c>
    </row>
    <row r="36" spans="1:11">
      <c r="A36" s="78">
        <v>4904440</v>
      </c>
      <c r="B36" s="78" t="s">
        <v>475</v>
      </c>
      <c r="C36" s="78" t="s">
        <v>202</v>
      </c>
      <c r="D36" s="78" t="s">
        <v>203</v>
      </c>
      <c r="E36" s="78">
        <v>26645</v>
      </c>
      <c r="F36" s="78" t="s">
        <v>204</v>
      </c>
      <c r="G36" s="64">
        <v>87</v>
      </c>
      <c r="H36" s="64">
        <v>2890231</v>
      </c>
      <c r="I36" s="64">
        <v>251450097</v>
      </c>
      <c r="K36" s="94" t="str">
        <f t="shared" si="0"/>
        <v>Пшен</v>
      </c>
    </row>
    <row r="37" spans="1:11">
      <c r="A37" s="78">
        <v>4907155</v>
      </c>
      <c r="B37" s="78" t="s">
        <v>476</v>
      </c>
      <c r="C37" s="78" t="s">
        <v>205</v>
      </c>
      <c r="D37" s="78" t="s">
        <v>206</v>
      </c>
      <c r="E37" s="78">
        <v>26642</v>
      </c>
      <c r="F37" s="78" t="s">
        <v>209</v>
      </c>
      <c r="G37" s="64">
        <v>85</v>
      </c>
      <c r="H37" s="64">
        <v>2769231</v>
      </c>
      <c r="I37" s="64">
        <v>235384635</v>
      </c>
      <c r="K37" s="94" t="str">
        <f t="shared" si="0"/>
        <v>Пшен</v>
      </c>
    </row>
    <row r="38" spans="1:11">
      <c r="A38" s="78">
        <v>4907185</v>
      </c>
      <c r="B38" s="78" t="s">
        <v>476</v>
      </c>
      <c r="C38" s="78" t="s">
        <v>308</v>
      </c>
      <c r="D38" s="78" t="s">
        <v>309</v>
      </c>
      <c r="E38" s="78">
        <v>10708</v>
      </c>
      <c r="F38" s="78" t="s">
        <v>310</v>
      </c>
      <c r="G38" s="64">
        <v>49</v>
      </c>
      <c r="H38" s="64">
        <v>2789231</v>
      </c>
      <c r="I38" s="64">
        <v>136672319</v>
      </c>
      <c r="K38" s="94" t="str">
        <f t="shared" si="0"/>
        <v>Пшен</v>
      </c>
    </row>
    <row r="39" spans="1:11">
      <c r="A39" s="78">
        <v>4907195</v>
      </c>
      <c r="B39" s="78" t="s">
        <v>476</v>
      </c>
      <c r="C39" s="78" t="s">
        <v>195</v>
      </c>
      <c r="D39" s="78" t="s">
        <v>196</v>
      </c>
      <c r="E39" s="78">
        <v>17397</v>
      </c>
      <c r="F39" s="78" t="s">
        <v>477</v>
      </c>
      <c r="G39" s="64">
        <v>30</v>
      </c>
      <c r="H39" s="64">
        <v>2858231</v>
      </c>
      <c r="I39" s="64">
        <v>85746930</v>
      </c>
      <c r="K39" s="94" t="str">
        <f t="shared" si="0"/>
        <v>Пшен</v>
      </c>
    </row>
    <row r="40" spans="1:11">
      <c r="A40" s="78">
        <v>4907206</v>
      </c>
      <c r="B40" s="78" t="s">
        <v>476</v>
      </c>
      <c r="C40" s="78" t="s">
        <v>202</v>
      </c>
      <c r="D40" s="78" t="s">
        <v>203</v>
      </c>
      <c r="E40" s="78">
        <v>26645</v>
      </c>
      <c r="F40" s="78" t="s">
        <v>204</v>
      </c>
      <c r="G40" s="64">
        <v>88</v>
      </c>
      <c r="H40" s="64">
        <v>2789231</v>
      </c>
      <c r="I40" s="64">
        <v>245452328</v>
      </c>
      <c r="K40" s="94" t="str">
        <f t="shared" si="0"/>
        <v>Пшен</v>
      </c>
    </row>
    <row r="41" spans="1:11">
      <c r="A41" s="78">
        <v>4908538</v>
      </c>
      <c r="B41" s="78" t="s">
        <v>478</v>
      </c>
      <c r="C41" s="78" t="s">
        <v>205</v>
      </c>
      <c r="D41" s="78" t="s">
        <v>206</v>
      </c>
      <c r="E41" s="78">
        <v>26642</v>
      </c>
      <c r="F41" s="78" t="s">
        <v>209</v>
      </c>
      <c r="G41" s="64">
        <v>95</v>
      </c>
      <c r="H41" s="64">
        <v>2829788</v>
      </c>
      <c r="I41" s="64">
        <v>268829860</v>
      </c>
      <c r="K41" s="94" t="str">
        <f t="shared" si="0"/>
        <v>Пшен</v>
      </c>
    </row>
    <row r="42" spans="1:11">
      <c r="A42" s="78">
        <v>4908568</v>
      </c>
      <c r="B42" s="78" t="s">
        <v>478</v>
      </c>
      <c r="C42" s="78" t="s">
        <v>308</v>
      </c>
      <c r="D42" s="78" t="s">
        <v>309</v>
      </c>
      <c r="E42" s="78">
        <v>10708</v>
      </c>
      <c r="F42" s="78" t="s">
        <v>310</v>
      </c>
      <c r="G42" s="64">
        <v>55</v>
      </c>
      <c r="H42" s="64">
        <v>2899788</v>
      </c>
      <c r="I42" s="64">
        <v>159488340</v>
      </c>
      <c r="K42" s="94" t="str">
        <f t="shared" si="0"/>
        <v>Пшен</v>
      </c>
    </row>
    <row r="43" spans="1:11">
      <c r="A43" s="78">
        <v>4908587</v>
      </c>
      <c r="B43" s="78" t="s">
        <v>478</v>
      </c>
      <c r="C43" s="78" t="s">
        <v>197</v>
      </c>
      <c r="D43" s="78" t="s">
        <v>198</v>
      </c>
      <c r="E43" s="78">
        <v>16669</v>
      </c>
      <c r="F43" s="78" t="s">
        <v>199</v>
      </c>
      <c r="G43" s="64">
        <v>26</v>
      </c>
      <c r="H43" s="64">
        <v>2928788</v>
      </c>
      <c r="I43" s="64">
        <v>76148488</v>
      </c>
      <c r="K43" s="94" t="str">
        <f t="shared" si="0"/>
        <v>Пшен</v>
      </c>
    </row>
    <row r="44" spans="1:11">
      <c r="A44" s="78">
        <v>4908590</v>
      </c>
      <c r="B44" s="78" t="s">
        <v>478</v>
      </c>
      <c r="C44" s="78" t="s">
        <v>195</v>
      </c>
      <c r="D44" s="78" t="s">
        <v>196</v>
      </c>
      <c r="E44" s="78">
        <v>17397</v>
      </c>
      <c r="F44" s="78" t="s">
        <v>477</v>
      </c>
      <c r="G44" s="64">
        <v>30</v>
      </c>
      <c r="H44" s="64">
        <v>2920788</v>
      </c>
      <c r="I44" s="64">
        <v>87623640</v>
      </c>
      <c r="K44" s="94" t="str">
        <f t="shared" si="0"/>
        <v>Пшен</v>
      </c>
    </row>
    <row r="45" spans="1:11">
      <c r="A45" s="78">
        <v>4908595</v>
      </c>
      <c r="B45" s="78" t="s">
        <v>478</v>
      </c>
      <c r="C45" s="78" t="s">
        <v>202</v>
      </c>
      <c r="D45" s="78" t="s">
        <v>203</v>
      </c>
      <c r="E45" s="78">
        <v>26645</v>
      </c>
      <c r="F45" s="78" t="s">
        <v>204</v>
      </c>
      <c r="G45" s="64">
        <v>88</v>
      </c>
      <c r="H45" s="64">
        <v>2819788</v>
      </c>
      <c r="I45" s="64">
        <v>248141344</v>
      </c>
      <c r="K45" s="94" t="str">
        <f t="shared" si="0"/>
        <v>Пшен</v>
      </c>
    </row>
    <row r="46" spans="1:11">
      <c r="A46" s="78">
        <v>4909159</v>
      </c>
      <c r="B46" s="78" t="s">
        <v>478</v>
      </c>
      <c r="C46" s="78" t="s">
        <v>308</v>
      </c>
      <c r="D46" s="78" t="s">
        <v>309</v>
      </c>
      <c r="E46" s="78">
        <v>9910708</v>
      </c>
      <c r="F46" s="78" t="s">
        <v>374</v>
      </c>
      <c r="G46" s="64">
        <v>8</v>
      </c>
      <c r="H46" s="64">
        <v>2931231</v>
      </c>
      <c r="I46" s="64">
        <v>23449848</v>
      </c>
      <c r="K46" s="94" t="str">
        <f t="shared" si="0"/>
        <v>Пшен</v>
      </c>
    </row>
    <row r="47" spans="1:11">
      <c r="A47" s="78">
        <v>4909160</v>
      </c>
      <c r="B47" s="78" t="s">
        <v>478</v>
      </c>
      <c r="C47" s="78" t="s">
        <v>195</v>
      </c>
      <c r="D47" s="78" t="s">
        <v>196</v>
      </c>
      <c r="E47" s="78">
        <v>17397</v>
      </c>
      <c r="F47" s="78" t="s">
        <v>477</v>
      </c>
      <c r="G47" s="64">
        <v>25</v>
      </c>
      <c r="H47" s="64">
        <v>2831231</v>
      </c>
      <c r="I47" s="64">
        <v>70780775</v>
      </c>
      <c r="K47" s="94" t="str">
        <f t="shared" si="0"/>
        <v>Пшен</v>
      </c>
    </row>
    <row r="48" spans="1:11">
      <c r="A48" s="78">
        <v>4911890</v>
      </c>
      <c r="B48" s="78" t="s">
        <v>479</v>
      </c>
      <c r="C48" s="78" t="s">
        <v>205</v>
      </c>
      <c r="D48" s="78" t="s">
        <v>206</v>
      </c>
      <c r="E48" s="78">
        <v>26642</v>
      </c>
      <c r="F48" s="78" t="s">
        <v>209</v>
      </c>
      <c r="G48" s="64">
        <v>86</v>
      </c>
      <c r="H48" s="64">
        <v>2851231</v>
      </c>
      <c r="I48" s="64">
        <v>245205866</v>
      </c>
      <c r="K48" s="94" t="str">
        <f t="shared" si="0"/>
        <v>Пшен</v>
      </c>
    </row>
    <row r="49" spans="1:11">
      <c r="A49" s="78">
        <v>4911891</v>
      </c>
      <c r="B49" s="78" t="s">
        <v>479</v>
      </c>
      <c r="C49" s="78" t="s">
        <v>205</v>
      </c>
      <c r="D49" s="78" t="s">
        <v>206</v>
      </c>
      <c r="E49" s="78">
        <v>9926642</v>
      </c>
      <c r="F49" s="78" t="s">
        <v>207</v>
      </c>
      <c r="G49" s="64">
        <v>10</v>
      </c>
      <c r="H49" s="64">
        <v>2848231</v>
      </c>
      <c r="I49" s="64">
        <v>28482310</v>
      </c>
      <c r="K49" s="94" t="str">
        <f t="shared" si="0"/>
        <v>Пшен</v>
      </c>
    </row>
    <row r="50" spans="1:11">
      <c r="A50" s="78">
        <v>4911926</v>
      </c>
      <c r="B50" s="78" t="s">
        <v>479</v>
      </c>
      <c r="C50" s="78" t="s">
        <v>308</v>
      </c>
      <c r="D50" s="78" t="s">
        <v>309</v>
      </c>
      <c r="E50" s="78">
        <v>10708</v>
      </c>
      <c r="F50" s="78" t="s">
        <v>310</v>
      </c>
      <c r="G50" s="64">
        <v>55</v>
      </c>
      <c r="H50" s="64">
        <v>2968231</v>
      </c>
      <c r="I50" s="64">
        <v>163252705</v>
      </c>
      <c r="K50" s="94" t="str">
        <f t="shared" si="0"/>
        <v>Пшен</v>
      </c>
    </row>
    <row r="51" spans="1:11">
      <c r="A51" s="78">
        <v>4911938</v>
      </c>
      <c r="B51" s="78" t="s">
        <v>479</v>
      </c>
      <c r="C51" s="78" t="s">
        <v>197</v>
      </c>
      <c r="D51" s="78" t="s">
        <v>198</v>
      </c>
      <c r="E51" s="78">
        <v>16669</v>
      </c>
      <c r="F51" s="78" t="s">
        <v>199</v>
      </c>
      <c r="G51" s="64">
        <v>26</v>
      </c>
      <c r="H51" s="64">
        <v>2959231</v>
      </c>
      <c r="I51" s="64">
        <v>76940006</v>
      </c>
      <c r="K51" s="94" t="str">
        <f t="shared" si="0"/>
        <v>Пшен</v>
      </c>
    </row>
    <row r="52" spans="1:11">
      <c r="A52" s="78">
        <v>4911940</v>
      </c>
      <c r="B52" s="78" t="s">
        <v>479</v>
      </c>
      <c r="C52" s="78" t="s">
        <v>195</v>
      </c>
      <c r="D52" s="78" t="s">
        <v>196</v>
      </c>
      <c r="E52" s="78">
        <v>17397</v>
      </c>
      <c r="F52" s="78" t="s">
        <v>477</v>
      </c>
      <c r="G52" s="64">
        <v>55</v>
      </c>
      <c r="H52" s="64">
        <v>2868231</v>
      </c>
      <c r="I52" s="64">
        <v>157752705</v>
      </c>
      <c r="K52" s="94" t="str">
        <f t="shared" si="0"/>
        <v>Пшен</v>
      </c>
    </row>
    <row r="53" spans="1:11">
      <c r="A53" s="78">
        <v>4911957</v>
      </c>
      <c r="B53" s="78" t="s">
        <v>479</v>
      </c>
      <c r="C53" s="78" t="s">
        <v>202</v>
      </c>
      <c r="D53" s="78" t="s">
        <v>203</v>
      </c>
      <c r="E53" s="78">
        <v>26645</v>
      </c>
      <c r="F53" s="78" t="s">
        <v>204</v>
      </c>
      <c r="G53" s="64">
        <v>88</v>
      </c>
      <c r="H53" s="64">
        <v>2851231</v>
      </c>
      <c r="I53" s="64">
        <v>250908328</v>
      </c>
      <c r="K53" s="94" t="str">
        <f t="shared" si="0"/>
        <v>Пшен</v>
      </c>
    </row>
    <row r="54" spans="1:11">
      <c r="A54" s="78">
        <v>4914857</v>
      </c>
      <c r="B54" s="78" t="s">
        <v>480</v>
      </c>
      <c r="C54" s="78" t="s">
        <v>205</v>
      </c>
      <c r="D54" s="78" t="s">
        <v>206</v>
      </c>
      <c r="E54" s="78">
        <v>26642</v>
      </c>
      <c r="F54" s="78" t="s">
        <v>209</v>
      </c>
      <c r="G54" s="64">
        <v>60</v>
      </c>
      <c r="H54" s="64">
        <v>2928231</v>
      </c>
      <c r="I54" s="64">
        <v>175693860</v>
      </c>
      <c r="K54" s="94" t="str">
        <f t="shared" si="0"/>
        <v>Пшен</v>
      </c>
    </row>
    <row r="55" spans="1:11">
      <c r="A55" s="78">
        <v>4914880</v>
      </c>
      <c r="B55" s="78" t="s">
        <v>480</v>
      </c>
      <c r="C55" s="78" t="s">
        <v>308</v>
      </c>
      <c r="D55" s="78" t="s">
        <v>309</v>
      </c>
      <c r="E55" s="78">
        <v>10708</v>
      </c>
      <c r="F55" s="78" t="s">
        <v>310</v>
      </c>
      <c r="G55" s="64">
        <v>55</v>
      </c>
      <c r="H55" s="64">
        <v>3018231</v>
      </c>
      <c r="I55" s="64">
        <v>166002705</v>
      </c>
      <c r="K55" s="94" t="str">
        <f t="shared" si="0"/>
        <v>Пшен</v>
      </c>
    </row>
    <row r="56" spans="1:11">
      <c r="A56" s="78">
        <v>4914926</v>
      </c>
      <c r="B56" s="78" t="s">
        <v>480</v>
      </c>
      <c r="C56" s="78" t="s">
        <v>202</v>
      </c>
      <c r="D56" s="78" t="s">
        <v>203</v>
      </c>
      <c r="E56" s="78">
        <v>26645</v>
      </c>
      <c r="F56" s="78" t="s">
        <v>204</v>
      </c>
      <c r="G56" s="64">
        <v>70</v>
      </c>
      <c r="H56" s="64">
        <v>2919231</v>
      </c>
      <c r="I56" s="64">
        <v>204346170</v>
      </c>
      <c r="K56" s="94" t="str">
        <f t="shared" si="0"/>
        <v>Пшен</v>
      </c>
    </row>
    <row r="57" spans="1:11">
      <c r="A57" s="78">
        <v>4916344</v>
      </c>
      <c r="B57" s="78" t="s">
        <v>481</v>
      </c>
      <c r="C57" s="78" t="s">
        <v>205</v>
      </c>
      <c r="D57" s="78" t="s">
        <v>206</v>
      </c>
      <c r="E57" s="78">
        <v>26642</v>
      </c>
      <c r="F57" s="78" t="s">
        <v>209</v>
      </c>
      <c r="G57" s="64">
        <v>120</v>
      </c>
      <c r="H57" s="64">
        <v>2942231</v>
      </c>
      <c r="I57" s="64">
        <v>353067720</v>
      </c>
      <c r="K57" s="94" t="str">
        <f t="shared" si="0"/>
        <v>Пшен</v>
      </c>
    </row>
    <row r="58" spans="1:11">
      <c r="A58" s="78">
        <v>4916367</v>
      </c>
      <c r="B58" s="78" t="s">
        <v>481</v>
      </c>
      <c r="C58" s="78" t="s">
        <v>308</v>
      </c>
      <c r="D58" s="78" t="s">
        <v>309</v>
      </c>
      <c r="E58" s="78">
        <v>10708</v>
      </c>
      <c r="F58" s="78" t="s">
        <v>310</v>
      </c>
      <c r="G58" s="64">
        <v>48</v>
      </c>
      <c r="H58" s="64">
        <v>2878231</v>
      </c>
      <c r="I58" s="64">
        <v>138155088</v>
      </c>
      <c r="K58" s="94" t="str">
        <f t="shared" si="0"/>
        <v>Пшен</v>
      </c>
    </row>
    <row r="59" spans="1:11">
      <c r="A59" s="78">
        <v>4916382</v>
      </c>
      <c r="B59" s="78" t="s">
        <v>481</v>
      </c>
      <c r="C59" s="78" t="s">
        <v>197</v>
      </c>
      <c r="D59" s="78" t="s">
        <v>198</v>
      </c>
      <c r="E59" s="78">
        <v>16669</v>
      </c>
      <c r="F59" s="78" t="s">
        <v>199</v>
      </c>
      <c r="G59" s="64">
        <v>24</v>
      </c>
      <c r="H59" s="64">
        <v>2878231</v>
      </c>
      <c r="I59" s="64">
        <v>69077544</v>
      </c>
      <c r="K59" s="94" t="str">
        <f t="shared" si="0"/>
        <v>Пшен</v>
      </c>
    </row>
    <row r="60" spans="1:11">
      <c r="A60" s="78">
        <v>4916383</v>
      </c>
      <c r="B60" s="78" t="s">
        <v>481</v>
      </c>
      <c r="C60" s="78" t="s">
        <v>195</v>
      </c>
      <c r="D60" s="78" t="s">
        <v>196</v>
      </c>
      <c r="E60" s="78">
        <v>17397</v>
      </c>
      <c r="F60" s="78" t="s">
        <v>477</v>
      </c>
      <c r="G60" s="64">
        <v>48</v>
      </c>
      <c r="H60" s="64">
        <v>2889231</v>
      </c>
      <c r="I60" s="64">
        <v>138683088</v>
      </c>
      <c r="K60" s="94" t="str">
        <f t="shared" si="0"/>
        <v>Пшен</v>
      </c>
    </row>
    <row r="61" spans="1:11">
      <c r="A61" s="78">
        <v>4916400</v>
      </c>
      <c r="B61" s="78" t="s">
        <v>481</v>
      </c>
      <c r="C61" s="78" t="s">
        <v>202</v>
      </c>
      <c r="D61" s="78" t="s">
        <v>203</v>
      </c>
      <c r="E61" s="78">
        <v>26645</v>
      </c>
      <c r="F61" s="78" t="s">
        <v>204</v>
      </c>
      <c r="G61" s="64">
        <v>96</v>
      </c>
      <c r="H61" s="64">
        <v>2878231</v>
      </c>
      <c r="I61" s="64">
        <v>276310176</v>
      </c>
      <c r="K61" s="94" t="str">
        <f t="shared" si="0"/>
        <v>Пшен</v>
      </c>
    </row>
    <row r="62" spans="1:11">
      <c r="A62" s="78">
        <v>4919349</v>
      </c>
      <c r="B62" s="78" t="s">
        <v>482</v>
      </c>
      <c r="C62" s="78" t="s">
        <v>205</v>
      </c>
      <c r="D62" s="78" t="s">
        <v>206</v>
      </c>
      <c r="E62" s="78">
        <v>26642</v>
      </c>
      <c r="F62" s="78" t="s">
        <v>209</v>
      </c>
      <c r="G62" s="64">
        <v>120</v>
      </c>
      <c r="H62" s="64">
        <v>2978231</v>
      </c>
      <c r="I62" s="64">
        <v>357387720</v>
      </c>
      <c r="K62" s="94" t="str">
        <f t="shared" si="0"/>
        <v>Пшен</v>
      </c>
    </row>
    <row r="63" spans="1:11">
      <c r="A63" s="78">
        <v>4919376</v>
      </c>
      <c r="B63" s="78" t="s">
        <v>482</v>
      </c>
      <c r="C63" s="78" t="s">
        <v>308</v>
      </c>
      <c r="D63" s="78" t="s">
        <v>309</v>
      </c>
      <c r="E63" s="78">
        <v>10708</v>
      </c>
      <c r="F63" s="78" t="s">
        <v>310</v>
      </c>
      <c r="G63" s="64">
        <v>48</v>
      </c>
      <c r="H63" s="64">
        <v>2928231</v>
      </c>
      <c r="I63" s="64">
        <v>140555088</v>
      </c>
      <c r="K63" s="94" t="str">
        <f t="shared" si="0"/>
        <v>Пшен</v>
      </c>
    </row>
    <row r="64" spans="1:11">
      <c r="A64" s="78">
        <v>4919388</v>
      </c>
      <c r="B64" s="78" t="s">
        <v>482</v>
      </c>
      <c r="C64" s="78" t="s">
        <v>197</v>
      </c>
      <c r="D64" s="78" t="s">
        <v>198</v>
      </c>
      <c r="E64" s="78">
        <v>16669</v>
      </c>
      <c r="F64" s="78" t="s">
        <v>199</v>
      </c>
      <c r="G64" s="64">
        <v>24</v>
      </c>
      <c r="H64" s="64">
        <v>2918231</v>
      </c>
      <c r="I64" s="64">
        <v>70037544</v>
      </c>
      <c r="K64" s="94" t="str">
        <f t="shared" si="0"/>
        <v>Пшен</v>
      </c>
    </row>
    <row r="65" spans="1:11">
      <c r="A65" s="78">
        <v>4919391</v>
      </c>
      <c r="B65" s="78" t="s">
        <v>482</v>
      </c>
      <c r="C65" s="78" t="s">
        <v>195</v>
      </c>
      <c r="D65" s="78" t="s">
        <v>196</v>
      </c>
      <c r="E65" s="78">
        <v>17397</v>
      </c>
      <c r="F65" s="78" t="s">
        <v>477</v>
      </c>
      <c r="G65" s="64">
        <v>48</v>
      </c>
      <c r="H65" s="64">
        <v>2928231</v>
      </c>
      <c r="I65" s="64">
        <v>140555088</v>
      </c>
      <c r="K65" s="94" t="str">
        <f t="shared" si="0"/>
        <v>Пшен</v>
      </c>
    </row>
    <row r="66" spans="1:11">
      <c r="A66" s="78">
        <v>4922209</v>
      </c>
      <c r="B66" s="78" t="s">
        <v>483</v>
      </c>
      <c r="C66" s="78" t="s">
        <v>205</v>
      </c>
      <c r="D66" s="78" t="s">
        <v>206</v>
      </c>
      <c r="E66" s="78">
        <v>26642</v>
      </c>
      <c r="F66" s="78" t="s">
        <v>209</v>
      </c>
      <c r="G66" s="64">
        <v>120</v>
      </c>
      <c r="H66" s="64">
        <v>2869231</v>
      </c>
      <c r="I66" s="64">
        <v>344307720</v>
      </c>
      <c r="K66" s="94" t="str">
        <f t="shared" si="0"/>
        <v>Пшен</v>
      </c>
    </row>
    <row r="67" spans="1:11">
      <c r="A67" s="78">
        <v>4922235</v>
      </c>
      <c r="B67" s="78" t="s">
        <v>483</v>
      </c>
      <c r="C67" s="78" t="s">
        <v>308</v>
      </c>
      <c r="D67" s="78" t="s">
        <v>309</v>
      </c>
      <c r="E67" s="78">
        <v>10708</v>
      </c>
      <c r="F67" s="78" t="s">
        <v>310</v>
      </c>
      <c r="G67" s="64">
        <v>48</v>
      </c>
      <c r="H67" s="64">
        <v>2869231</v>
      </c>
      <c r="I67" s="64">
        <v>137723088</v>
      </c>
      <c r="K67" s="94" t="str">
        <f t="shared" si="0"/>
        <v>Пшен</v>
      </c>
    </row>
    <row r="68" spans="1:11">
      <c r="A68" s="78">
        <v>4922248</v>
      </c>
      <c r="B68" s="78" t="s">
        <v>483</v>
      </c>
      <c r="C68" s="78" t="s">
        <v>197</v>
      </c>
      <c r="D68" s="78" t="s">
        <v>198</v>
      </c>
      <c r="E68" s="78">
        <v>16669</v>
      </c>
      <c r="F68" s="78" t="s">
        <v>199</v>
      </c>
      <c r="G68" s="64">
        <v>24</v>
      </c>
      <c r="H68" s="64">
        <v>2868777</v>
      </c>
      <c r="I68" s="64">
        <v>68850648</v>
      </c>
      <c r="K68" s="94" t="str">
        <f t="shared" si="0"/>
        <v>Пшен</v>
      </c>
    </row>
    <row r="69" spans="1:11">
      <c r="A69" s="78">
        <v>4922250</v>
      </c>
      <c r="B69" s="78" t="s">
        <v>483</v>
      </c>
      <c r="C69" s="78" t="s">
        <v>195</v>
      </c>
      <c r="D69" s="78" t="s">
        <v>196</v>
      </c>
      <c r="E69" s="78">
        <v>17397</v>
      </c>
      <c r="F69" s="78" t="s">
        <v>477</v>
      </c>
      <c r="G69" s="64">
        <v>48</v>
      </c>
      <c r="H69" s="64">
        <v>2951231</v>
      </c>
      <c r="I69" s="64">
        <v>141659088</v>
      </c>
      <c r="K69" s="94" t="str">
        <f t="shared" si="0"/>
        <v>Пшен</v>
      </c>
    </row>
    <row r="70" spans="1:11">
      <c r="A70" s="78">
        <v>4922273</v>
      </c>
      <c r="B70" s="78" t="s">
        <v>483</v>
      </c>
      <c r="C70" s="78" t="s">
        <v>202</v>
      </c>
      <c r="D70" s="78" t="s">
        <v>203</v>
      </c>
      <c r="E70" s="78">
        <v>26645</v>
      </c>
      <c r="F70" s="78" t="s">
        <v>204</v>
      </c>
      <c r="G70" s="64">
        <v>86</v>
      </c>
      <c r="H70" s="64">
        <v>2869231</v>
      </c>
      <c r="I70" s="64">
        <v>246753866</v>
      </c>
      <c r="K70" s="94" t="str">
        <f t="shared" ref="K70:K133" si="1">LEFT(F70,4)</f>
        <v>Пшен</v>
      </c>
    </row>
    <row r="71" spans="1:11">
      <c r="A71" s="78">
        <v>4923595</v>
      </c>
      <c r="B71" s="78" t="s">
        <v>484</v>
      </c>
      <c r="C71" s="78" t="s">
        <v>205</v>
      </c>
      <c r="D71" s="78" t="s">
        <v>206</v>
      </c>
      <c r="E71" s="78">
        <v>26642</v>
      </c>
      <c r="F71" s="78" t="s">
        <v>209</v>
      </c>
      <c r="G71" s="64">
        <v>120</v>
      </c>
      <c r="H71" s="64">
        <v>2939231</v>
      </c>
      <c r="I71" s="64">
        <v>352707720</v>
      </c>
      <c r="K71" s="94" t="str">
        <f t="shared" si="1"/>
        <v>Пшен</v>
      </c>
    </row>
    <row r="72" spans="1:11">
      <c r="A72" s="78">
        <v>4923617</v>
      </c>
      <c r="B72" s="78" t="s">
        <v>484</v>
      </c>
      <c r="C72" s="78" t="s">
        <v>308</v>
      </c>
      <c r="D72" s="78" t="s">
        <v>309</v>
      </c>
      <c r="E72" s="78">
        <v>10708</v>
      </c>
      <c r="F72" s="78" t="s">
        <v>310</v>
      </c>
      <c r="G72" s="64">
        <v>48</v>
      </c>
      <c r="H72" s="64">
        <v>2829231</v>
      </c>
      <c r="I72" s="64">
        <v>135803088</v>
      </c>
      <c r="K72" s="94" t="str">
        <f t="shared" si="1"/>
        <v>Пшен</v>
      </c>
    </row>
    <row r="73" spans="1:11">
      <c r="A73" s="78">
        <v>4923634</v>
      </c>
      <c r="B73" s="78" t="s">
        <v>484</v>
      </c>
      <c r="C73" s="78" t="s">
        <v>197</v>
      </c>
      <c r="D73" s="78" t="s">
        <v>198</v>
      </c>
      <c r="E73" s="78">
        <v>16669</v>
      </c>
      <c r="F73" s="78" t="s">
        <v>199</v>
      </c>
      <c r="G73" s="64">
        <v>24</v>
      </c>
      <c r="H73" s="64">
        <v>2829231</v>
      </c>
      <c r="I73" s="64">
        <v>67901544</v>
      </c>
      <c r="K73" s="94" t="str">
        <f t="shared" si="1"/>
        <v>Пшен</v>
      </c>
    </row>
    <row r="74" spans="1:11">
      <c r="A74" s="78">
        <v>4923636</v>
      </c>
      <c r="B74" s="78" t="s">
        <v>484</v>
      </c>
      <c r="C74" s="78" t="s">
        <v>195</v>
      </c>
      <c r="D74" s="78" t="s">
        <v>196</v>
      </c>
      <c r="E74" s="78">
        <v>17397</v>
      </c>
      <c r="F74" s="78" t="s">
        <v>477</v>
      </c>
      <c r="G74" s="64">
        <v>48</v>
      </c>
      <c r="H74" s="64">
        <v>2889231</v>
      </c>
      <c r="I74" s="64">
        <v>138683088</v>
      </c>
      <c r="K74" s="94" t="str">
        <f t="shared" si="1"/>
        <v>Пшен</v>
      </c>
    </row>
    <row r="75" spans="1:11">
      <c r="A75" s="78">
        <v>4923658</v>
      </c>
      <c r="B75" s="78" t="s">
        <v>484</v>
      </c>
      <c r="C75" s="78" t="s">
        <v>202</v>
      </c>
      <c r="D75" s="78" t="s">
        <v>203</v>
      </c>
      <c r="E75" s="78">
        <v>26645</v>
      </c>
      <c r="F75" s="78" t="s">
        <v>204</v>
      </c>
      <c r="G75" s="64">
        <v>86</v>
      </c>
      <c r="H75" s="64">
        <v>2929231</v>
      </c>
      <c r="I75" s="64">
        <v>251913866</v>
      </c>
      <c r="K75" s="94" t="str">
        <f t="shared" si="1"/>
        <v>Пшен</v>
      </c>
    </row>
    <row r="76" spans="1:11">
      <c r="A76" s="78">
        <v>4923714</v>
      </c>
      <c r="B76" s="78" t="s">
        <v>484</v>
      </c>
      <c r="C76" s="78" t="s">
        <v>324</v>
      </c>
      <c r="D76" s="78" t="s">
        <v>325</v>
      </c>
      <c r="E76" s="78">
        <v>36707</v>
      </c>
      <c r="F76" s="78" t="s">
        <v>326</v>
      </c>
      <c r="G76" s="64">
        <v>120</v>
      </c>
      <c r="H76" s="64">
        <v>2990231</v>
      </c>
      <c r="I76" s="64">
        <v>358827720</v>
      </c>
      <c r="K76" s="94" t="str">
        <f t="shared" si="1"/>
        <v>Пшен</v>
      </c>
    </row>
    <row r="77" spans="1:11">
      <c r="A77" s="78">
        <v>4927294</v>
      </c>
      <c r="B77" s="78" t="s">
        <v>485</v>
      </c>
      <c r="C77" s="78" t="s">
        <v>205</v>
      </c>
      <c r="D77" s="78" t="s">
        <v>206</v>
      </c>
      <c r="E77" s="78">
        <v>26642</v>
      </c>
      <c r="F77" s="78" t="s">
        <v>209</v>
      </c>
      <c r="G77" s="64">
        <v>100</v>
      </c>
      <c r="H77" s="64">
        <v>2796231</v>
      </c>
      <c r="I77" s="64">
        <v>279623100</v>
      </c>
      <c r="K77" s="94" t="str">
        <f t="shared" si="1"/>
        <v>Пшен</v>
      </c>
    </row>
    <row r="78" spans="1:11">
      <c r="A78" s="78">
        <v>4927317</v>
      </c>
      <c r="B78" s="78" t="s">
        <v>485</v>
      </c>
      <c r="C78" s="78" t="s">
        <v>308</v>
      </c>
      <c r="D78" s="78" t="s">
        <v>309</v>
      </c>
      <c r="E78" s="78">
        <v>10708</v>
      </c>
      <c r="F78" s="78" t="s">
        <v>310</v>
      </c>
      <c r="G78" s="64">
        <v>48</v>
      </c>
      <c r="H78" s="64">
        <v>2789231</v>
      </c>
      <c r="I78" s="64">
        <v>133883088</v>
      </c>
      <c r="K78" s="94" t="str">
        <f t="shared" si="1"/>
        <v>Пшен</v>
      </c>
    </row>
    <row r="79" spans="1:11">
      <c r="A79" s="78">
        <v>4927335</v>
      </c>
      <c r="B79" s="78" t="s">
        <v>485</v>
      </c>
      <c r="C79" s="78" t="s">
        <v>197</v>
      </c>
      <c r="D79" s="78" t="s">
        <v>198</v>
      </c>
      <c r="E79" s="78">
        <v>16669</v>
      </c>
      <c r="F79" s="78" t="s">
        <v>199</v>
      </c>
      <c r="G79" s="64">
        <v>24</v>
      </c>
      <c r="H79" s="64">
        <v>2828231</v>
      </c>
      <c r="I79" s="64">
        <v>67877544</v>
      </c>
      <c r="K79" s="94" t="str">
        <f t="shared" si="1"/>
        <v>Пшен</v>
      </c>
    </row>
    <row r="80" spans="1:11">
      <c r="A80" s="78">
        <v>4927337</v>
      </c>
      <c r="B80" s="78" t="s">
        <v>485</v>
      </c>
      <c r="C80" s="78" t="s">
        <v>195</v>
      </c>
      <c r="D80" s="78" t="s">
        <v>196</v>
      </c>
      <c r="E80" s="78">
        <v>17397</v>
      </c>
      <c r="F80" s="78" t="s">
        <v>477</v>
      </c>
      <c r="G80" s="64">
        <v>48</v>
      </c>
      <c r="H80" s="64">
        <v>2866231</v>
      </c>
      <c r="I80" s="64">
        <v>137579088</v>
      </c>
      <c r="K80" s="94" t="str">
        <f t="shared" si="1"/>
        <v>Пшен</v>
      </c>
    </row>
    <row r="81" spans="1:11">
      <c r="A81" s="78">
        <v>4927363</v>
      </c>
      <c r="B81" s="78" t="s">
        <v>485</v>
      </c>
      <c r="C81" s="78" t="s">
        <v>202</v>
      </c>
      <c r="D81" s="78" t="s">
        <v>203</v>
      </c>
      <c r="E81" s="78">
        <v>26645</v>
      </c>
      <c r="F81" s="78" t="s">
        <v>204</v>
      </c>
      <c r="G81" s="64">
        <v>66</v>
      </c>
      <c r="H81" s="64">
        <v>2996231</v>
      </c>
      <c r="I81" s="64">
        <v>197751246</v>
      </c>
      <c r="K81" s="94" t="str">
        <f t="shared" si="1"/>
        <v>Пшен</v>
      </c>
    </row>
    <row r="82" spans="1:11">
      <c r="A82" s="78">
        <v>4930491</v>
      </c>
      <c r="B82" s="78" t="s">
        <v>486</v>
      </c>
      <c r="C82" s="78" t="s">
        <v>205</v>
      </c>
      <c r="D82" s="78" t="s">
        <v>206</v>
      </c>
      <c r="E82" s="78">
        <v>26642</v>
      </c>
      <c r="F82" s="78" t="s">
        <v>209</v>
      </c>
      <c r="G82" s="64">
        <v>120</v>
      </c>
      <c r="H82" s="64">
        <v>2868231</v>
      </c>
      <c r="I82" s="64">
        <v>344187720</v>
      </c>
      <c r="K82" s="94" t="str">
        <f t="shared" si="1"/>
        <v>Пшен</v>
      </c>
    </row>
    <row r="83" spans="1:11">
      <c r="A83" s="78">
        <v>4930514</v>
      </c>
      <c r="B83" s="78" t="s">
        <v>486</v>
      </c>
      <c r="C83" s="78" t="s">
        <v>308</v>
      </c>
      <c r="D83" s="78" t="s">
        <v>309</v>
      </c>
      <c r="E83" s="78">
        <v>10708</v>
      </c>
      <c r="F83" s="78" t="s">
        <v>310</v>
      </c>
      <c r="G83" s="64">
        <v>48</v>
      </c>
      <c r="H83" s="64">
        <v>2836231</v>
      </c>
      <c r="I83" s="64">
        <v>136139088</v>
      </c>
      <c r="K83" s="94" t="str">
        <f t="shared" si="1"/>
        <v>Пшен</v>
      </c>
    </row>
    <row r="84" spans="1:11">
      <c r="A84" s="78">
        <v>4930530</v>
      </c>
      <c r="B84" s="78" t="s">
        <v>486</v>
      </c>
      <c r="C84" s="78" t="s">
        <v>197</v>
      </c>
      <c r="D84" s="78" t="s">
        <v>198</v>
      </c>
      <c r="E84" s="78">
        <v>16669</v>
      </c>
      <c r="F84" s="78" t="s">
        <v>199</v>
      </c>
      <c r="G84" s="64">
        <v>24</v>
      </c>
      <c r="H84" s="64">
        <v>2838231</v>
      </c>
      <c r="I84" s="64">
        <v>68117544</v>
      </c>
      <c r="K84" s="94" t="str">
        <f t="shared" si="1"/>
        <v>Пшен</v>
      </c>
    </row>
    <row r="85" spans="1:11">
      <c r="A85" s="78">
        <v>4930534</v>
      </c>
      <c r="B85" s="78" t="s">
        <v>486</v>
      </c>
      <c r="C85" s="78" t="s">
        <v>195</v>
      </c>
      <c r="D85" s="78" t="s">
        <v>196</v>
      </c>
      <c r="E85" s="78">
        <v>17397</v>
      </c>
      <c r="F85" s="78" t="s">
        <v>477</v>
      </c>
      <c r="G85" s="64">
        <v>47</v>
      </c>
      <c r="H85" s="64">
        <v>2878231</v>
      </c>
      <c r="I85" s="64">
        <v>135276857</v>
      </c>
      <c r="K85" s="94" t="str">
        <f t="shared" si="1"/>
        <v>Пшен</v>
      </c>
    </row>
    <row r="86" spans="1:11">
      <c r="A86" s="78">
        <v>4930557</v>
      </c>
      <c r="B86" s="78" t="s">
        <v>486</v>
      </c>
      <c r="C86" s="78" t="s">
        <v>202</v>
      </c>
      <c r="D86" s="78" t="s">
        <v>203</v>
      </c>
      <c r="E86" s="78">
        <v>26645</v>
      </c>
      <c r="F86" s="78" t="s">
        <v>204</v>
      </c>
      <c r="G86" s="64">
        <v>95</v>
      </c>
      <c r="H86" s="64">
        <v>3068231</v>
      </c>
      <c r="I86" s="64">
        <v>291481945</v>
      </c>
      <c r="K86" s="94" t="str">
        <f t="shared" si="1"/>
        <v>Пшен</v>
      </c>
    </row>
    <row r="87" spans="1:11">
      <c r="A87" s="78">
        <v>4931200</v>
      </c>
      <c r="B87" s="78" t="s">
        <v>486</v>
      </c>
      <c r="C87" s="78" t="s">
        <v>305</v>
      </c>
      <c r="D87" s="78" t="s">
        <v>306</v>
      </c>
      <c r="E87" s="78">
        <v>17723</v>
      </c>
      <c r="F87" s="78" t="s">
        <v>307</v>
      </c>
      <c r="G87" s="64">
        <v>205</v>
      </c>
      <c r="H87" s="64">
        <v>3382500</v>
      </c>
      <c r="I87" s="64">
        <v>3382500</v>
      </c>
      <c r="K87" s="94" t="str">
        <f t="shared" si="1"/>
        <v>Масл</v>
      </c>
    </row>
    <row r="88" spans="1:11">
      <c r="A88" s="78">
        <v>4932198</v>
      </c>
      <c r="B88" s="78" t="s">
        <v>487</v>
      </c>
      <c r="C88" s="78" t="s">
        <v>205</v>
      </c>
      <c r="D88" s="78" t="s">
        <v>206</v>
      </c>
      <c r="E88" s="78">
        <v>26642</v>
      </c>
      <c r="F88" s="78" t="s">
        <v>209</v>
      </c>
      <c r="G88" s="64">
        <v>119</v>
      </c>
      <c r="H88" s="64">
        <v>2738231</v>
      </c>
      <c r="I88" s="64">
        <v>325849489</v>
      </c>
      <c r="K88" s="94" t="str">
        <f t="shared" si="1"/>
        <v>Пшен</v>
      </c>
    </row>
    <row r="89" spans="1:11">
      <c r="A89" s="78">
        <v>4932231</v>
      </c>
      <c r="B89" s="78" t="s">
        <v>487</v>
      </c>
      <c r="C89" s="78" t="s">
        <v>308</v>
      </c>
      <c r="D89" s="78" t="s">
        <v>309</v>
      </c>
      <c r="E89" s="78">
        <v>10708</v>
      </c>
      <c r="F89" s="78" t="s">
        <v>310</v>
      </c>
      <c r="G89" s="64">
        <v>48</v>
      </c>
      <c r="H89" s="64">
        <v>2861231</v>
      </c>
      <c r="I89" s="64">
        <v>137339088</v>
      </c>
      <c r="K89" s="94" t="str">
        <f t="shared" si="1"/>
        <v>Пшен</v>
      </c>
    </row>
    <row r="90" spans="1:11">
      <c r="A90" s="78">
        <v>4932237</v>
      </c>
      <c r="B90" s="78" t="s">
        <v>487</v>
      </c>
      <c r="C90" s="78" t="s">
        <v>197</v>
      </c>
      <c r="D90" s="78" t="s">
        <v>198</v>
      </c>
      <c r="E90" s="78">
        <v>16669</v>
      </c>
      <c r="F90" s="78" t="s">
        <v>199</v>
      </c>
      <c r="G90" s="64">
        <v>24</v>
      </c>
      <c r="H90" s="64">
        <v>2728231</v>
      </c>
      <c r="I90" s="64">
        <v>65477544</v>
      </c>
      <c r="K90" s="94" t="str">
        <f t="shared" si="1"/>
        <v>Пшен</v>
      </c>
    </row>
    <row r="91" spans="1:11">
      <c r="A91" s="78">
        <v>4932239</v>
      </c>
      <c r="B91" s="78" t="s">
        <v>487</v>
      </c>
      <c r="C91" s="78" t="s">
        <v>195</v>
      </c>
      <c r="D91" s="78" t="s">
        <v>196</v>
      </c>
      <c r="E91" s="78">
        <v>17397</v>
      </c>
      <c r="F91" s="78" t="s">
        <v>477</v>
      </c>
      <c r="G91" s="64">
        <v>48</v>
      </c>
      <c r="H91" s="64">
        <v>2759231</v>
      </c>
      <c r="I91" s="64">
        <v>132443088</v>
      </c>
      <c r="K91" s="94" t="str">
        <f t="shared" si="1"/>
        <v>Пшен</v>
      </c>
    </row>
    <row r="92" spans="1:11">
      <c r="A92" s="78">
        <v>4932261</v>
      </c>
      <c r="B92" s="78" t="s">
        <v>487</v>
      </c>
      <c r="C92" s="78" t="s">
        <v>202</v>
      </c>
      <c r="D92" s="78" t="s">
        <v>203</v>
      </c>
      <c r="E92" s="78">
        <v>26645</v>
      </c>
      <c r="F92" s="78" t="s">
        <v>204</v>
      </c>
      <c r="G92" s="64">
        <v>95</v>
      </c>
      <c r="H92" s="64">
        <v>3089231</v>
      </c>
      <c r="I92" s="64">
        <v>293476945</v>
      </c>
      <c r="K92" s="94" t="str">
        <f t="shared" si="1"/>
        <v>Пшен</v>
      </c>
    </row>
    <row r="93" spans="1:11">
      <c r="A93" s="78">
        <v>4935929</v>
      </c>
      <c r="B93" s="78" t="s">
        <v>488</v>
      </c>
      <c r="C93" s="78" t="s">
        <v>205</v>
      </c>
      <c r="D93" s="78" t="s">
        <v>206</v>
      </c>
      <c r="E93" s="78">
        <v>26642</v>
      </c>
      <c r="F93" s="78" t="s">
        <v>209</v>
      </c>
      <c r="G93" s="64">
        <v>119</v>
      </c>
      <c r="H93" s="64">
        <v>2689231</v>
      </c>
      <c r="I93" s="64">
        <v>320018489</v>
      </c>
      <c r="K93" s="94" t="str">
        <f t="shared" si="1"/>
        <v>Пшен</v>
      </c>
    </row>
    <row r="94" spans="1:11">
      <c r="A94" s="78">
        <v>4935952</v>
      </c>
      <c r="B94" s="78" t="s">
        <v>488</v>
      </c>
      <c r="C94" s="78" t="s">
        <v>308</v>
      </c>
      <c r="D94" s="78" t="s">
        <v>309</v>
      </c>
      <c r="E94" s="78">
        <v>10708</v>
      </c>
      <c r="F94" s="78" t="s">
        <v>310</v>
      </c>
      <c r="G94" s="64">
        <v>43</v>
      </c>
      <c r="H94" s="64">
        <v>2890231</v>
      </c>
      <c r="I94" s="64">
        <v>124279933</v>
      </c>
      <c r="K94" s="94" t="str">
        <f t="shared" si="1"/>
        <v>Пшен</v>
      </c>
    </row>
    <row r="95" spans="1:11">
      <c r="A95" s="78">
        <v>4935968</v>
      </c>
      <c r="B95" s="78" t="s">
        <v>488</v>
      </c>
      <c r="C95" s="78" t="s">
        <v>197</v>
      </c>
      <c r="D95" s="78" t="s">
        <v>198</v>
      </c>
      <c r="E95" s="78">
        <v>16669</v>
      </c>
      <c r="F95" s="78" t="s">
        <v>199</v>
      </c>
      <c r="G95" s="64">
        <v>24</v>
      </c>
      <c r="H95" s="64">
        <v>2768231</v>
      </c>
      <c r="I95" s="64">
        <v>66437544</v>
      </c>
      <c r="K95" s="94" t="str">
        <f t="shared" si="1"/>
        <v>Пшен</v>
      </c>
    </row>
    <row r="96" spans="1:11">
      <c r="A96" s="78">
        <v>4935971</v>
      </c>
      <c r="B96" s="78" t="s">
        <v>488</v>
      </c>
      <c r="C96" s="78" t="s">
        <v>195</v>
      </c>
      <c r="D96" s="78" t="s">
        <v>196</v>
      </c>
      <c r="E96" s="78">
        <v>17397</v>
      </c>
      <c r="F96" s="78" t="s">
        <v>477</v>
      </c>
      <c r="G96" s="64">
        <v>48</v>
      </c>
      <c r="H96" s="64">
        <v>2889231</v>
      </c>
      <c r="I96" s="64">
        <v>138683088</v>
      </c>
      <c r="K96" s="94" t="str">
        <f t="shared" si="1"/>
        <v>Пшен</v>
      </c>
    </row>
    <row r="97" spans="1:11">
      <c r="A97" s="78">
        <v>4936001</v>
      </c>
      <c r="B97" s="78" t="s">
        <v>488</v>
      </c>
      <c r="C97" s="78" t="s">
        <v>202</v>
      </c>
      <c r="D97" s="78" t="s">
        <v>203</v>
      </c>
      <c r="E97" s="78">
        <v>26645</v>
      </c>
      <c r="F97" s="78" t="s">
        <v>204</v>
      </c>
      <c r="G97" s="64">
        <v>86</v>
      </c>
      <c r="H97" s="64">
        <v>2786231</v>
      </c>
      <c r="I97" s="64">
        <v>239615866</v>
      </c>
      <c r="K97" s="94" t="str">
        <f t="shared" si="1"/>
        <v>Пшен</v>
      </c>
    </row>
    <row r="98" spans="1:11">
      <c r="A98" s="78">
        <v>4939542</v>
      </c>
      <c r="B98" s="78" t="s">
        <v>489</v>
      </c>
      <c r="C98" s="78" t="s">
        <v>205</v>
      </c>
      <c r="D98" s="78" t="s">
        <v>206</v>
      </c>
      <c r="E98" s="78">
        <v>26642</v>
      </c>
      <c r="F98" s="78" t="s">
        <v>209</v>
      </c>
      <c r="G98" s="64">
        <v>120</v>
      </c>
      <c r="H98" s="64">
        <v>2727331</v>
      </c>
      <c r="I98" s="64">
        <v>327279720</v>
      </c>
      <c r="K98" s="94" t="str">
        <f t="shared" si="1"/>
        <v>Пшен</v>
      </c>
    </row>
    <row r="99" spans="1:11">
      <c r="A99" s="78">
        <v>4939569</v>
      </c>
      <c r="B99" s="78" t="s">
        <v>489</v>
      </c>
      <c r="C99" s="78" t="s">
        <v>308</v>
      </c>
      <c r="D99" s="78" t="s">
        <v>309</v>
      </c>
      <c r="E99" s="78">
        <v>10708</v>
      </c>
      <c r="F99" s="78" t="s">
        <v>310</v>
      </c>
      <c r="G99" s="64">
        <v>47</v>
      </c>
      <c r="H99" s="64">
        <v>2930231</v>
      </c>
      <c r="I99" s="64">
        <v>137720857</v>
      </c>
      <c r="K99" s="94" t="str">
        <f t="shared" si="1"/>
        <v>Пшен</v>
      </c>
    </row>
    <row r="100" spans="1:11">
      <c r="A100" s="78">
        <v>4939581</v>
      </c>
      <c r="B100" s="78" t="s">
        <v>489</v>
      </c>
      <c r="C100" s="78" t="s">
        <v>197</v>
      </c>
      <c r="D100" s="78" t="s">
        <v>198</v>
      </c>
      <c r="E100" s="78">
        <v>16669</v>
      </c>
      <c r="F100" s="78" t="s">
        <v>199</v>
      </c>
      <c r="G100" s="64">
        <v>24</v>
      </c>
      <c r="H100" s="64">
        <v>2830231</v>
      </c>
      <c r="I100" s="64">
        <v>67925544</v>
      </c>
      <c r="K100" s="94" t="str">
        <f t="shared" si="1"/>
        <v>Пшен</v>
      </c>
    </row>
    <row r="101" spans="1:11">
      <c r="A101" s="78">
        <v>4939583</v>
      </c>
      <c r="B101" s="78" t="s">
        <v>489</v>
      </c>
      <c r="C101" s="78" t="s">
        <v>195</v>
      </c>
      <c r="D101" s="78" t="s">
        <v>196</v>
      </c>
      <c r="E101" s="78">
        <v>17397</v>
      </c>
      <c r="F101" s="78" t="s">
        <v>477</v>
      </c>
      <c r="G101" s="64">
        <v>48</v>
      </c>
      <c r="H101" s="64">
        <v>2930231</v>
      </c>
      <c r="I101" s="64">
        <v>140651088</v>
      </c>
      <c r="K101" s="94" t="str">
        <f t="shared" si="1"/>
        <v>Пшен</v>
      </c>
    </row>
    <row r="102" spans="1:11">
      <c r="A102" s="78">
        <v>4939618</v>
      </c>
      <c r="B102" s="78" t="s">
        <v>489</v>
      </c>
      <c r="C102" s="78" t="s">
        <v>202</v>
      </c>
      <c r="D102" s="78" t="s">
        <v>203</v>
      </c>
      <c r="E102" s="78">
        <v>26645</v>
      </c>
      <c r="F102" s="78" t="s">
        <v>204</v>
      </c>
      <c r="G102" s="64">
        <v>91</v>
      </c>
      <c r="H102" s="64">
        <v>2830231</v>
      </c>
      <c r="I102" s="64">
        <v>257551021</v>
      </c>
      <c r="K102" s="94" t="str">
        <f t="shared" si="1"/>
        <v>Пшен</v>
      </c>
    </row>
    <row r="103" spans="1:11">
      <c r="A103" s="78">
        <v>4941314</v>
      </c>
      <c r="B103" s="78" t="s">
        <v>490</v>
      </c>
      <c r="C103" s="78" t="s">
        <v>205</v>
      </c>
      <c r="D103" s="78" t="s">
        <v>206</v>
      </c>
      <c r="E103" s="78">
        <v>26642</v>
      </c>
      <c r="F103" s="78" t="s">
        <v>209</v>
      </c>
      <c r="G103" s="64">
        <v>119</v>
      </c>
      <c r="H103" s="64">
        <v>2822231</v>
      </c>
      <c r="I103" s="64">
        <v>335845489</v>
      </c>
      <c r="K103" s="94" t="str">
        <f t="shared" si="1"/>
        <v>Пшен</v>
      </c>
    </row>
    <row r="104" spans="1:11">
      <c r="A104" s="78">
        <v>4941337</v>
      </c>
      <c r="B104" s="78" t="s">
        <v>490</v>
      </c>
      <c r="C104" s="78" t="s">
        <v>308</v>
      </c>
      <c r="D104" s="78" t="s">
        <v>309</v>
      </c>
      <c r="E104" s="78">
        <v>10708</v>
      </c>
      <c r="F104" s="78" t="s">
        <v>310</v>
      </c>
      <c r="G104" s="64">
        <v>48</v>
      </c>
      <c r="H104" s="64">
        <v>2968231</v>
      </c>
      <c r="I104" s="64">
        <v>142475088</v>
      </c>
      <c r="K104" s="94" t="str">
        <f t="shared" si="1"/>
        <v>Пшен</v>
      </c>
    </row>
    <row r="105" spans="1:11">
      <c r="A105" s="78">
        <v>4941350</v>
      </c>
      <c r="B105" s="78" t="s">
        <v>490</v>
      </c>
      <c r="C105" s="78" t="s">
        <v>197</v>
      </c>
      <c r="D105" s="78" t="s">
        <v>198</v>
      </c>
      <c r="E105" s="78">
        <v>16669</v>
      </c>
      <c r="F105" s="78" t="s">
        <v>199</v>
      </c>
      <c r="G105" s="64">
        <v>24</v>
      </c>
      <c r="H105" s="64">
        <v>2889231</v>
      </c>
      <c r="I105" s="64">
        <v>69341544</v>
      </c>
      <c r="K105" s="94" t="str">
        <f t="shared" si="1"/>
        <v>Пшен</v>
      </c>
    </row>
    <row r="106" spans="1:11">
      <c r="A106" s="78">
        <v>4941355</v>
      </c>
      <c r="B106" s="78" t="s">
        <v>490</v>
      </c>
      <c r="C106" s="78" t="s">
        <v>195</v>
      </c>
      <c r="D106" s="78" t="s">
        <v>196</v>
      </c>
      <c r="E106" s="78">
        <v>17397</v>
      </c>
      <c r="F106" s="78" t="s">
        <v>477</v>
      </c>
      <c r="G106" s="64">
        <v>28</v>
      </c>
      <c r="H106" s="64">
        <v>2891231</v>
      </c>
      <c r="I106" s="64">
        <v>80954468</v>
      </c>
      <c r="K106" s="94" t="str">
        <f t="shared" si="1"/>
        <v>Пшен</v>
      </c>
    </row>
    <row r="107" spans="1:11">
      <c r="A107" s="78">
        <v>4941375</v>
      </c>
      <c r="B107" s="78" t="s">
        <v>490</v>
      </c>
      <c r="C107" s="78" t="s">
        <v>202</v>
      </c>
      <c r="D107" s="78" t="s">
        <v>203</v>
      </c>
      <c r="E107" s="78">
        <v>26645</v>
      </c>
      <c r="F107" s="78" t="s">
        <v>204</v>
      </c>
      <c r="G107" s="64">
        <v>96</v>
      </c>
      <c r="H107" s="64">
        <v>2969231</v>
      </c>
      <c r="I107" s="64">
        <v>285046176</v>
      </c>
      <c r="K107" s="94" t="str">
        <f t="shared" si="1"/>
        <v>Пшен</v>
      </c>
    </row>
    <row r="108" spans="1:11">
      <c r="A108" s="78">
        <v>4942023</v>
      </c>
      <c r="B108" s="78" t="s">
        <v>490</v>
      </c>
      <c r="C108" s="78" t="s">
        <v>197</v>
      </c>
      <c r="D108" s="78" t="s">
        <v>198</v>
      </c>
      <c r="E108" s="78">
        <v>9916669</v>
      </c>
      <c r="F108" s="78" t="s">
        <v>208</v>
      </c>
      <c r="G108" s="64">
        <v>16</v>
      </c>
      <c r="H108" s="64">
        <v>2901231</v>
      </c>
      <c r="I108" s="64">
        <v>46419696</v>
      </c>
      <c r="K108" s="94" t="str">
        <f t="shared" si="1"/>
        <v>Пшен</v>
      </c>
    </row>
    <row r="109" spans="1:11">
      <c r="A109" s="78">
        <v>4943376</v>
      </c>
      <c r="B109" s="78" t="s">
        <v>491</v>
      </c>
      <c r="C109" s="78" t="s">
        <v>200</v>
      </c>
      <c r="D109" s="78" t="s">
        <v>201</v>
      </c>
      <c r="E109" s="78">
        <v>12591</v>
      </c>
      <c r="F109" s="78" t="s">
        <v>168</v>
      </c>
      <c r="G109" s="64">
        <v>30</v>
      </c>
      <c r="H109" s="64">
        <v>28689999</v>
      </c>
      <c r="I109" s="64">
        <v>86069997</v>
      </c>
      <c r="K109" s="94" t="str">
        <f t="shared" si="1"/>
        <v>Карб</v>
      </c>
    </row>
    <row r="110" spans="1:11">
      <c r="A110" s="78">
        <v>4944881</v>
      </c>
      <c r="B110" s="78" t="s">
        <v>492</v>
      </c>
      <c r="C110" s="78" t="s">
        <v>205</v>
      </c>
      <c r="D110" s="78" t="s">
        <v>206</v>
      </c>
      <c r="E110" s="78">
        <v>26642</v>
      </c>
      <c r="F110" s="78" t="s">
        <v>209</v>
      </c>
      <c r="G110" s="64">
        <v>120</v>
      </c>
      <c r="H110" s="64">
        <v>2869231</v>
      </c>
      <c r="I110" s="64">
        <v>344307720</v>
      </c>
      <c r="K110" s="94" t="str">
        <f t="shared" si="1"/>
        <v>Пшен</v>
      </c>
    </row>
    <row r="111" spans="1:11">
      <c r="A111" s="78">
        <v>4944903</v>
      </c>
      <c r="B111" s="78" t="s">
        <v>492</v>
      </c>
      <c r="C111" s="78" t="s">
        <v>308</v>
      </c>
      <c r="D111" s="78" t="s">
        <v>309</v>
      </c>
      <c r="E111" s="78">
        <v>10708</v>
      </c>
      <c r="F111" s="78" t="s">
        <v>310</v>
      </c>
      <c r="G111" s="64">
        <v>48</v>
      </c>
      <c r="H111" s="64">
        <v>2999231</v>
      </c>
      <c r="I111" s="64">
        <v>143963088</v>
      </c>
      <c r="K111" s="94" t="str">
        <f t="shared" si="1"/>
        <v>Пшен</v>
      </c>
    </row>
    <row r="112" spans="1:11">
      <c r="A112" s="78">
        <v>4944916</v>
      </c>
      <c r="B112" s="78" t="s">
        <v>492</v>
      </c>
      <c r="C112" s="78" t="s">
        <v>197</v>
      </c>
      <c r="D112" s="78" t="s">
        <v>198</v>
      </c>
      <c r="E112" s="78">
        <v>16669</v>
      </c>
      <c r="F112" s="78" t="s">
        <v>199</v>
      </c>
      <c r="G112" s="64">
        <v>24</v>
      </c>
      <c r="H112" s="64">
        <v>2789231</v>
      </c>
      <c r="I112" s="64">
        <v>66941544</v>
      </c>
      <c r="K112" s="94" t="str">
        <f t="shared" si="1"/>
        <v>Пшен</v>
      </c>
    </row>
    <row r="113" spans="1:11">
      <c r="A113" s="78">
        <v>4944918</v>
      </c>
      <c r="B113" s="78" t="s">
        <v>492</v>
      </c>
      <c r="C113" s="78" t="s">
        <v>195</v>
      </c>
      <c r="D113" s="78" t="s">
        <v>196</v>
      </c>
      <c r="E113" s="78">
        <v>17397</v>
      </c>
      <c r="F113" s="78" t="s">
        <v>477</v>
      </c>
      <c r="G113" s="64">
        <v>48</v>
      </c>
      <c r="H113" s="64">
        <v>3012231</v>
      </c>
      <c r="I113" s="64">
        <v>144587088</v>
      </c>
      <c r="K113" s="94" t="str">
        <f t="shared" si="1"/>
        <v>Пшен</v>
      </c>
    </row>
    <row r="114" spans="1:11">
      <c r="A114" s="78">
        <v>4944945</v>
      </c>
      <c r="B114" s="78" t="s">
        <v>492</v>
      </c>
      <c r="C114" s="78" t="s">
        <v>202</v>
      </c>
      <c r="D114" s="78" t="s">
        <v>203</v>
      </c>
      <c r="E114" s="78">
        <v>26645</v>
      </c>
      <c r="F114" s="78" t="s">
        <v>204</v>
      </c>
      <c r="G114" s="64">
        <v>96</v>
      </c>
      <c r="H114" s="64">
        <v>2829231</v>
      </c>
      <c r="I114" s="64">
        <v>271606176</v>
      </c>
      <c r="K114" s="94" t="str">
        <f t="shared" si="1"/>
        <v>Пшен</v>
      </c>
    </row>
    <row r="115" spans="1:11">
      <c r="A115" s="78">
        <v>4948384</v>
      </c>
      <c r="B115" s="78" t="s">
        <v>493</v>
      </c>
      <c r="C115" s="78" t="s">
        <v>205</v>
      </c>
      <c r="D115" s="78" t="s">
        <v>206</v>
      </c>
      <c r="E115" s="78">
        <v>26642</v>
      </c>
      <c r="F115" s="78" t="s">
        <v>209</v>
      </c>
      <c r="G115" s="64">
        <v>120</v>
      </c>
      <c r="H115" s="64">
        <v>2891231</v>
      </c>
      <c r="I115" s="64">
        <v>346947720</v>
      </c>
      <c r="K115" s="94" t="str">
        <f t="shared" si="1"/>
        <v>Пшен</v>
      </c>
    </row>
    <row r="116" spans="1:11">
      <c r="A116" s="78">
        <v>4948415</v>
      </c>
      <c r="B116" s="78" t="s">
        <v>493</v>
      </c>
      <c r="C116" s="78" t="s">
        <v>308</v>
      </c>
      <c r="D116" s="78" t="s">
        <v>309</v>
      </c>
      <c r="E116" s="78">
        <v>10708</v>
      </c>
      <c r="F116" s="78" t="s">
        <v>310</v>
      </c>
      <c r="G116" s="64">
        <v>20</v>
      </c>
      <c r="H116" s="64">
        <v>3022231</v>
      </c>
      <c r="I116" s="64">
        <v>60444620</v>
      </c>
      <c r="K116" s="94" t="str">
        <f t="shared" si="1"/>
        <v>Пшен</v>
      </c>
    </row>
    <row r="117" spans="1:11">
      <c r="A117" s="78">
        <v>4948430</v>
      </c>
      <c r="B117" s="78" t="s">
        <v>493</v>
      </c>
      <c r="C117" s="78" t="s">
        <v>197</v>
      </c>
      <c r="D117" s="78" t="s">
        <v>198</v>
      </c>
      <c r="E117" s="78">
        <v>16669</v>
      </c>
      <c r="F117" s="78" t="s">
        <v>199</v>
      </c>
      <c r="G117" s="64">
        <v>24</v>
      </c>
      <c r="H117" s="64">
        <v>2828231</v>
      </c>
      <c r="I117" s="64">
        <v>67877544</v>
      </c>
      <c r="K117" s="94" t="str">
        <f t="shared" si="1"/>
        <v>Пшен</v>
      </c>
    </row>
    <row r="118" spans="1:11">
      <c r="A118" s="78">
        <v>4948432</v>
      </c>
      <c r="B118" s="78" t="s">
        <v>493</v>
      </c>
      <c r="C118" s="78" t="s">
        <v>195</v>
      </c>
      <c r="D118" s="78" t="s">
        <v>196</v>
      </c>
      <c r="E118" s="78">
        <v>17397</v>
      </c>
      <c r="F118" s="78" t="s">
        <v>477</v>
      </c>
      <c r="G118" s="64">
        <v>48</v>
      </c>
      <c r="H118" s="64">
        <v>2902231</v>
      </c>
      <c r="I118" s="64">
        <v>139307088</v>
      </c>
      <c r="K118" s="94" t="str">
        <f t="shared" si="1"/>
        <v>Пшен</v>
      </c>
    </row>
    <row r="119" spans="1:11">
      <c r="A119" s="78">
        <v>4948460</v>
      </c>
      <c r="B119" s="78" t="s">
        <v>493</v>
      </c>
      <c r="C119" s="78" t="s">
        <v>202</v>
      </c>
      <c r="D119" s="78" t="s">
        <v>203</v>
      </c>
      <c r="E119" s="78">
        <v>26645</v>
      </c>
      <c r="F119" s="78" t="s">
        <v>204</v>
      </c>
      <c r="G119" s="64">
        <v>50</v>
      </c>
      <c r="H119" s="64">
        <v>2878231</v>
      </c>
      <c r="I119" s="64">
        <v>143911550</v>
      </c>
      <c r="K119" s="94" t="str">
        <f t="shared" si="1"/>
        <v>Пшен</v>
      </c>
    </row>
    <row r="120" spans="1:11">
      <c r="A120" s="78">
        <v>4949919</v>
      </c>
      <c r="B120" s="78" t="s">
        <v>494</v>
      </c>
      <c r="C120" s="78" t="s">
        <v>205</v>
      </c>
      <c r="D120" s="78" t="s">
        <v>206</v>
      </c>
      <c r="E120" s="78">
        <v>26642</v>
      </c>
      <c r="F120" s="78" t="s">
        <v>209</v>
      </c>
      <c r="G120" s="64">
        <v>115</v>
      </c>
      <c r="H120" s="64">
        <v>2791231</v>
      </c>
      <c r="I120" s="64">
        <v>320991565</v>
      </c>
      <c r="K120" s="94" t="str">
        <f t="shared" si="1"/>
        <v>Пшен</v>
      </c>
    </row>
    <row r="121" spans="1:11">
      <c r="A121" s="78">
        <v>4949940</v>
      </c>
      <c r="B121" s="78" t="s">
        <v>494</v>
      </c>
      <c r="C121" s="78" t="s">
        <v>308</v>
      </c>
      <c r="D121" s="78" t="s">
        <v>309</v>
      </c>
      <c r="E121" s="78">
        <v>10708</v>
      </c>
      <c r="F121" s="78" t="s">
        <v>310</v>
      </c>
      <c r="G121" s="64">
        <v>46</v>
      </c>
      <c r="H121" s="64">
        <v>2770231</v>
      </c>
      <c r="I121" s="64">
        <v>127430626</v>
      </c>
      <c r="K121" s="94" t="str">
        <f t="shared" si="1"/>
        <v>Пшен</v>
      </c>
    </row>
    <row r="122" spans="1:11">
      <c r="A122" s="78">
        <v>4949947</v>
      </c>
      <c r="B122" s="78" t="s">
        <v>494</v>
      </c>
      <c r="C122" s="78" t="s">
        <v>197</v>
      </c>
      <c r="D122" s="78" t="s">
        <v>198</v>
      </c>
      <c r="E122" s="78">
        <v>16669</v>
      </c>
      <c r="F122" s="78" t="s">
        <v>199</v>
      </c>
      <c r="G122" s="64">
        <v>23</v>
      </c>
      <c r="H122" s="64">
        <v>2848231</v>
      </c>
      <c r="I122" s="64">
        <v>65509313</v>
      </c>
      <c r="K122" s="94" t="str">
        <f t="shared" si="1"/>
        <v>Пшен</v>
      </c>
    </row>
    <row r="123" spans="1:11">
      <c r="A123" s="78">
        <v>4949949</v>
      </c>
      <c r="B123" s="78" t="s">
        <v>494</v>
      </c>
      <c r="C123" s="78" t="s">
        <v>195</v>
      </c>
      <c r="D123" s="78" t="s">
        <v>196</v>
      </c>
      <c r="E123" s="78">
        <v>17397</v>
      </c>
      <c r="F123" s="78" t="s">
        <v>477</v>
      </c>
      <c r="G123" s="64">
        <v>32</v>
      </c>
      <c r="H123" s="64">
        <v>2851231</v>
      </c>
      <c r="I123" s="64">
        <v>91239392</v>
      </c>
      <c r="K123" s="94" t="str">
        <f t="shared" si="1"/>
        <v>Пшен</v>
      </c>
    </row>
    <row r="124" spans="1:11">
      <c r="A124" s="78">
        <v>4949976</v>
      </c>
      <c r="B124" s="78" t="s">
        <v>494</v>
      </c>
      <c r="C124" s="78" t="s">
        <v>202</v>
      </c>
      <c r="D124" s="78" t="s">
        <v>203</v>
      </c>
      <c r="E124" s="78">
        <v>26645</v>
      </c>
      <c r="F124" s="78" t="s">
        <v>204</v>
      </c>
      <c r="G124" s="64">
        <v>83</v>
      </c>
      <c r="H124" s="64">
        <v>2792231</v>
      </c>
      <c r="I124" s="64">
        <v>231755173</v>
      </c>
      <c r="K124" s="94" t="str">
        <f t="shared" si="1"/>
        <v>Пшен</v>
      </c>
    </row>
    <row r="125" spans="1:11">
      <c r="A125" s="78">
        <v>4953261</v>
      </c>
      <c r="B125" s="78" t="s">
        <v>495</v>
      </c>
      <c r="C125" s="78" t="s">
        <v>205</v>
      </c>
      <c r="D125" s="78" t="s">
        <v>206</v>
      </c>
      <c r="E125" s="78">
        <v>26642</v>
      </c>
      <c r="F125" s="78" t="s">
        <v>209</v>
      </c>
      <c r="G125" s="64">
        <v>115</v>
      </c>
      <c r="H125" s="64">
        <v>2822231</v>
      </c>
      <c r="I125" s="64">
        <v>324556565</v>
      </c>
      <c r="K125" s="94" t="str">
        <f t="shared" si="1"/>
        <v>Пшен</v>
      </c>
    </row>
    <row r="126" spans="1:11">
      <c r="A126" s="78">
        <v>4953283</v>
      </c>
      <c r="B126" s="78" t="s">
        <v>495</v>
      </c>
      <c r="C126" s="78" t="s">
        <v>308</v>
      </c>
      <c r="D126" s="78" t="s">
        <v>309</v>
      </c>
      <c r="E126" s="78">
        <v>10708</v>
      </c>
      <c r="F126" s="78" t="s">
        <v>310</v>
      </c>
      <c r="G126" s="64">
        <v>39</v>
      </c>
      <c r="H126" s="64">
        <v>2778231</v>
      </c>
      <c r="I126" s="64">
        <v>108351009</v>
      </c>
      <c r="K126" s="94" t="str">
        <f t="shared" si="1"/>
        <v>Пшен</v>
      </c>
    </row>
    <row r="127" spans="1:11">
      <c r="A127" s="78">
        <v>4953290</v>
      </c>
      <c r="B127" s="78" t="s">
        <v>495</v>
      </c>
      <c r="C127" s="78" t="s">
        <v>197</v>
      </c>
      <c r="D127" s="78" t="s">
        <v>198</v>
      </c>
      <c r="E127" s="78">
        <v>16669</v>
      </c>
      <c r="F127" s="78" t="s">
        <v>199</v>
      </c>
      <c r="G127" s="64">
        <v>23</v>
      </c>
      <c r="H127" s="64">
        <v>2729231</v>
      </c>
      <c r="I127" s="64">
        <v>62772313</v>
      </c>
      <c r="K127" s="94" t="str">
        <f t="shared" si="1"/>
        <v>Пшен</v>
      </c>
    </row>
    <row r="128" spans="1:11">
      <c r="A128" s="78">
        <v>4953293</v>
      </c>
      <c r="B128" s="78" t="s">
        <v>495</v>
      </c>
      <c r="C128" s="78" t="s">
        <v>195</v>
      </c>
      <c r="D128" s="78" t="s">
        <v>196</v>
      </c>
      <c r="E128" s="78">
        <v>17397</v>
      </c>
      <c r="F128" s="78" t="s">
        <v>477</v>
      </c>
      <c r="G128" s="64">
        <v>32</v>
      </c>
      <c r="H128" s="64">
        <v>2759231</v>
      </c>
      <c r="I128" s="64">
        <v>88295392</v>
      </c>
      <c r="K128" s="94" t="str">
        <f t="shared" si="1"/>
        <v>Пшен</v>
      </c>
    </row>
    <row r="129" spans="1:11">
      <c r="A129" s="78">
        <v>4953326</v>
      </c>
      <c r="B129" s="78" t="s">
        <v>495</v>
      </c>
      <c r="C129" s="78" t="s">
        <v>202</v>
      </c>
      <c r="D129" s="78" t="s">
        <v>203</v>
      </c>
      <c r="E129" s="78">
        <v>26645</v>
      </c>
      <c r="F129" s="78" t="s">
        <v>204</v>
      </c>
      <c r="G129" s="64">
        <v>83</v>
      </c>
      <c r="H129" s="64">
        <v>2778231</v>
      </c>
      <c r="I129" s="64">
        <v>230593173</v>
      </c>
      <c r="K129" s="94" t="str">
        <f t="shared" si="1"/>
        <v>Пшен</v>
      </c>
    </row>
    <row r="130" spans="1:11">
      <c r="A130" s="78">
        <v>4956356</v>
      </c>
      <c r="B130" s="78" t="s">
        <v>496</v>
      </c>
      <c r="C130" s="78" t="s">
        <v>205</v>
      </c>
      <c r="D130" s="78" t="s">
        <v>206</v>
      </c>
      <c r="E130" s="78">
        <v>26642</v>
      </c>
      <c r="F130" s="78" t="s">
        <v>209</v>
      </c>
      <c r="G130" s="64">
        <v>115</v>
      </c>
      <c r="H130" s="64">
        <v>2869231</v>
      </c>
      <c r="I130" s="64">
        <v>329961565</v>
      </c>
      <c r="K130" s="94" t="str">
        <f t="shared" si="1"/>
        <v>Пшен</v>
      </c>
    </row>
    <row r="131" spans="1:11">
      <c r="A131" s="78">
        <v>4956379</v>
      </c>
      <c r="B131" s="78" t="s">
        <v>496</v>
      </c>
      <c r="C131" s="78" t="s">
        <v>308</v>
      </c>
      <c r="D131" s="78" t="s">
        <v>309</v>
      </c>
      <c r="E131" s="78">
        <v>10708</v>
      </c>
      <c r="F131" s="78" t="s">
        <v>310</v>
      </c>
      <c r="G131" s="64">
        <v>46</v>
      </c>
      <c r="H131" s="64">
        <v>2791231</v>
      </c>
      <c r="I131" s="64">
        <v>128396626</v>
      </c>
      <c r="K131" s="94" t="str">
        <f t="shared" si="1"/>
        <v>Пшен</v>
      </c>
    </row>
    <row r="132" spans="1:11">
      <c r="A132" s="78">
        <v>4956387</v>
      </c>
      <c r="B132" s="78" t="s">
        <v>496</v>
      </c>
      <c r="C132" s="78" t="s">
        <v>197</v>
      </c>
      <c r="D132" s="78" t="s">
        <v>198</v>
      </c>
      <c r="E132" s="78">
        <v>16669</v>
      </c>
      <c r="F132" s="78" t="s">
        <v>199</v>
      </c>
      <c r="G132" s="64">
        <v>23</v>
      </c>
      <c r="H132" s="64">
        <v>2758231</v>
      </c>
      <c r="I132" s="64">
        <v>63439313</v>
      </c>
      <c r="K132" s="94" t="str">
        <f t="shared" si="1"/>
        <v>Пшен</v>
      </c>
    </row>
    <row r="133" spans="1:11">
      <c r="A133" s="78">
        <v>4956391</v>
      </c>
      <c r="B133" s="78" t="s">
        <v>496</v>
      </c>
      <c r="C133" s="78" t="s">
        <v>195</v>
      </c>
      <c r="D133" s="78" t="s">
        <v>196</v>
      </c>
      <c r="E133" s="78">
        <v>17397</v>
      </c>
      <c r="F133" s="78" t="s">
        <v>477</v>
      </c>
      <c r="G133" s="64">
        <v>12</v>
      </c>
      <c r="H133" s="64">
        <v>2778231</v>
      </c>
      <c r="I133" s="64">
        <v>33338772</v>
      </c>
      <c r="K133" s="94" t="str">
        <f t="shared" si="1"/>
        <v>Пшен</v>
      </c>
    </row>
    <row r="134" spans="1:11">
      <c r="A134" s="78">
        <v>4956420</v>
      </c>
      <c r="B134" s="78" t="s">
        <v>496</v>
      </c>
      <c r="C134" s="78" t="s">
        <v>202</v>
      </c>
      <c r="D134" s="78" t="s">
        <v>203</v>
      </c>
      <c r="E134" s="78">
        <v>26645</v>
      </c>
      <c r="F134" s="78" t="s">
        <v>204</v>
      </c>
      <c r="G134" s="64">
        <v>73</v>
      </c>
      <c r="H134" s="64">
        <v>2732231</v>
      </c>
      <c r="I134" s="64">
        <v>199452863</v>
      </c>
      <c r="K134" s="94" t="str">
        <f t="shared" ref="K134:K197" si="2">LEFT(F134,4)</f>
        <v>Пшен</v>
      </c>
    </row>
    <row r="135" spans="1:11">
      <c r="A135" s="78">
        <v>4959959</v>
      </c>
      <c r="B135" s="78" t="s">
        <v>497</v>
      </c>
      <c r="C135" s="78" t="s">
        <v>205</v>
      </c>
      <c r="D135" s="78" t="s">
        <v>206</v>
      </c>
      <c r="E135" s="78">
        <v>26642</v>
      </c>
      <c r="F135" s="78" t="s">
        <v>209</v>
      </c>
      <c r="G135" s="64">
        <v>95</v>
      </c>
      <c r="H135" s="64">
        <v>2896231</v>
      </c>
      <c r="I135" s="64">
        <v>275141945</v>
      </c>
      <c r="K135" s="94" t="str">
        <f t="shared" si="2"/>
        <v>Пшен</v>
      </c>
    </row>
    <row r="136" spans="1:11">
      <c r="A136" s="78">
        <v>4959992</v>
      </c>
      <c r="B136" s="78" t="s">
        <v>497</v>
      </c>
      <c r="C136" s="78" t="s">
        <v>308</v>
      </c>
      <c r="D136" s="78" t="s">
        <v>309</v>
      </c>
      <c r="E136" s="78">
        <v>10708</v>
      </c>
      <c r="F136" s="78" t="s">
        <v>310</v>
      </c>
      <c r="G136" s="64">
        <v>46</v>
      </c>
      <c r="H136" s="64">
        <v>2728231</v>
      </c>
      <c r="I136" s="64">
        <v>125498626</v>
      </c>
      <c r="K136" s="94" t="str">
        <f t="shared" si="2"/>
        <v>Пшен</v>
      </c>
    </row>
    <row r="137" spans="1:11">
      <c r="A137" s="78">
        <v>4959996</v>
      </c>
      <c r="B137" s="78" t="s">
        <v>497</v>
      </c>
      <c r="C137" s="78" t="s">
        <v>197</v>
      </c>
      <c r="D137" s="78" t="s">
        <v>198</v>
      </c>
      <c r="E137" s="78">
        <v>16669</v>
      </c>
      <c r="F137" s="78" t="s">
        <v>199</v>
      </c>
      <c r="G137" s="64">
        <v>23</v>
      </c>
      <c r="H137" s="64">
        <v>2782231</v>
      </c>
      <c r="I137" s="64">
        <v>63991313</v>
      </c>
      <c r="K137" s="94" t="str">
        <f t="shared" si="2"/>
        <v>Пшен</v>
      </c>
    </row>
    <row r="138" spans="1:11">
      <c r="A138" s="78">
        <v>4959998</v>
      </c>
      <c r="B138" s="78" t="s">
        <v>497</v>
      </c>
      <c r="C138" s="78" t="s">
        <v>195</v>
      </c>
      <c r="D138" s="78" t="s">
        <v>196</v>
      </c>
      <c r="E138" s="78">
        <v>17397</v>
      </c>
      <c r="F138" s="78" t="s">
        <v>477</v>
      </c>
      <c r="G138" s="64">
        <v>32</v>
      </c>
      <c r="H138" s="64">
        <v>2878231</v>
      </c>
      <c r="I138" s="64">
        <v>92103392</v>
      </c>
      <c r="K138" s="94" t="str">
        <f t="shared" si="2"/>
        <v>Пшен</v>
      </c>
    </row>
    <row r="139" spans="1:11">
      <c r="A139" s="78">
        <v>4960039</v>
      </c>
      <c r="B139" s="78" t="s">
        <v>497</v>
      </c>
      <c r="C139" s="78" t="s">
        <v>202</v>
      </c>
      <c r="D139" s="78" t="s">
        <v>203</v>
      </c>
      <c r="E139" s="78">
        <v>26645</v>
      </c>
      <c r="F139" s="78" t="s">
        <v>204</v>
      </c>
      <c r="G139" s="64">
        <v>53</v>
      </c>
      <c r="H139" s="64">
        <v>2789231</v>
      </c>
      <c r="I139" s="64">
        <v>147829243</v>
      </c>
      <c r="K139" s="94" t="str">
        <f t="shared" si="2"/>
        <v>Пшен</v>
      </c>
    </row>
    <row r="140" spans="1:11">
      <c r="A140" s="78">
        <v>4960722</v>
      </c>
      <c r="B140" s="78" t="s">
        <v>497</v>
      </c>
      <c r="C140" s="78" t="s">
        <v>324</v>
      </c>
      <c r="D140" s="78" t="s">
        <v>325</v>
      </c>
      <c r="E140" s="78">
        <v>36707</v>
      </c>
      <c r="F140" s="78" t="s">
        <v>326</v>
      </c>
      <c r="G140" s="64">
        <v>350</v>
      </c>
      <c r="H140" s="64">
        <v>3116788</v>
      </c>
      <c r="I140" s="64">
        <v>1090875800</v>
      </c>
      <c r="K140" s="94" t="str">
        <f t="shared" si="2"/>
        <v>Пшен</v>
      </c>
    </row>
    <row r="141" spans="1:11">
      <c r="A141" s="78">
        <v>4962470</v>
      </c>
      <c r="B141" s="78" t="s">
        <v>498</v>
      </c>
      <c r="C141" s="78" t="s">
        <v>499</v>
      </c>
      <c r="D141" s="78" t="s">
        <v>500</v>
      </c>
      <c r="E141" s="78">
        <v>43305</v>
      </c>
      <c r="F141" s="78" t="s">
        <v>501</v>
      </c>
      <c r="G141" s="64">
        <v>3000</v>
      </c>
      <c r="H141" s="64">
        <v>790000</v>
      </c>
      <c r="I141" s="64">
        <v>23700000</v>
      </c>
      <c r="K141" s="94" t="str">
        <f t="shared" si="2"/>
        <v>Дизе</v>
      </c>
    </row>
    <row r="142" spans="1:11">
      <c r="A142" s="78">
        <v>4962472</v>
      </c>
      <c r="B142" s="78" t="s">
        <v>498</v>
      </c>
      <c r="C142" s="78" t="s">
        <v>499</v>
      </c>
      <c r="D142" s="78" t="s">
        <v>500</v>
      </c>
      <c r="E142" s="78">
        <v>43305</v>
      </c>
      <c r="F142" s="78" t="s">
        <v>501</v>
      </c>
      <c r="G142" s="64">
        <v>1100</v>
      </c>
      <c r="H142" s="64">
        <v>790000</v>
      </c>
      <c r="I142" s="64">
        <v>8690000</v>
      </c>
      <c r="K142" s="94" t="str">
        <f t="shared" si="2"/>
        <v>Дизе</v>
      </c>
    </row>
    <row r="143" spans="1:11">
      <c r="A143" s="78">
        <v>4963779</v>
      </c>
      <c r="B143" s="78" t="s">
        <v>502</v>
      </c>
      <c r="C143" s="78" t="s">
        <v>205</v>
      </c>
      <c r="D143" s="78" t="s">
        <v>206</v>
      </c>
      <c r="E143" s="78">
        <v>26642</v>
      </c>
      <c r="F143" s="78" t="s">
        <v>209</v>
      </c>
      <c r="G143" s="64">
        <v>115</v>
      </c>
      <c r="H143" s="64">
        <v>2968231</v>
      </c>
      <c r="I143" s="64">
        <v>341346565</v>
      </c>
      <c r="K143" s="94" t="str">
        <f t="shared" si="2"/>
        <v>Пшен</v>
      </c>
    </row>
    <row r="144" spans="1:11">
      <c r="A144" s="78">
        <v>4963802</v>
      </c>
      <c r="B144" s="78" t="s">
        <v>502</v>
      </c>
      <c r="C144" s="78" t="s">
        <v>308</v>
      </c>
      <c r="D144" s="78" t="s">
        <v>309</v>
      </c>
      <c r="E144" s="78">
        <v>10708</v>
      </c>
      <c r="F144" s="78" t="s">
        <v>310</v>
      </c>
      <c r="G144" s="64">
        <v>16</v>
      </c>
      <c r="H144" s="64">
        <v>2758231</v>
      </c>
      <c r="I144" s="64">
        <v>44131696</v>
      </c>
      <c r="K144" s="94" t="str">
        <f t="shared" si="2"/>
        <v>Пшен</v>
      </c>
    </row>
    <row r="145" spans="1:11">
      <c r="A145" s="78">
        <v>4963813</v>
      </c>
      <c r="B145" s="78" t="s">
        <v>502</v>
      </c>
      <c r="C145" s="78" t="s">
        <v>197</v>
      </c>
      <c r="D145" s="78" t="s">
        <v>198</v>
      </c>
      <c r="E145" s="78">
        <v>16669</v>
      </c>
      <c r="F145" s="78" t="s">
        <v>199</v>
      </c>
      <c r="G145" s="64">
        <v>23</v>
      </c>
      <c r="H145" s="64">
        <v>2828231</v>
      </c>
      <c r="I145" s="64">
        <v>65049313</v>
      </c>
      <c r="K145" s="94" t="str">
        <f t="shared" si="2"/>
        <v>Пшен</v>
      </c>
    </row>
    <row r="146" spans="1:11">
      <c r="A146" s="78">
        <v>4963815</v>
      </c>
      <c r="B146" s="78" t="s">
        <v>502</v>
      </c>
      <c r="C146" s="78" t="s">
        <v>195</v>
      </c>
      <c r="D146" s="78" t="s">
        <v>196</v>
      </c>
      <c r="E146" s="78">
        <v>17397</v>
      </c>
      <c r="F146" s="78" t="s">
        <v>477</v>
      </c>
      <c r="G146" s="64">
        <v>32</v>
      </c>
      <c r="H146" s="64">
        <v>2768231</v>
      </c>
      <c r="I146" s="64">
        <v>88583392</v>
      </c>
      <c r="K146" s="94" t="str">
        <f t="shared" si="2"/>
        <v>Пшен</v>
      </c>
    </row>
    <row r="147" spans="1:11">
      <c r="A147" s="78">
        <v>4963844</v>
      </c>
      <c r="B147" s="78" t="s">
        <v>502</v>
      </c>
      <c r="C147" s="78" t="s">
        <v>202</v>
      </c>
      <c r="D147" s="78" t="s">
        <v>203</v>
      </c>
      <c r="E147" s="78">
        <v>26645</v>
      </c>
      <c r="F147" s="78" t="s">
        <v>204</v>
      </c>
      <c r="G147" s="64">
        <v>83</v>
      </c>
      <c r="H147" s="64">
        <v>2868231</v>
      </c>
      <c r="I147" s="64">
        <v>238063173</v>
      </c>
      <c r="K147" s="94" t="str">
        <f t="shared" si="2"/>
        <v>Пшен</v>
      </c>
    </row>
    <row r="148" spans="1:11">
      <c r="A148" s="78">
        <v>4965670</v>
      </c>
      <c r="B148" s="78" t="s">
        <v>503</v>
      </c>
      <c r="C148" s="78" t="s">
        <v>205</v>
      </c>
      <c r="D148" s="78" t="s">
        <v>206</v>
      </c>
      <c r="E148" s="78">
        <v>26642</v>
      </c>
      <c r="F148" s="78" t="s">
        <v>209</v>
      </c>
      <c r="G148" s="64">
        <v>105</v>
      </c>
      <c r="H148" s="64">
        <v>2996231</v>
      </c>
      <c r="I148" s="64">
        <v>314604255</v>
      </c>
      <c r="K148" s="94" t="str">
        <f t="shared" si="2"/>
        <v>Пшен</v>
      </c>
    </row>
    <row r="149" spans="1:11">
      <c r="A149" s="78">
        <v>4965691</v>
      </c>
      <c r="B149" s="78" t="s">
        <v>503</v>
      </c>
      <c r="C149" s="78" t="s">
        <v>308</v>
      </c>
      <c r="D149" s="78" t="s">
        <v>309</v>
      </c>
      <c r="E149" s="78">
        <v>10708</v>
      </c>
      <c r="F149" s="78" t="s">
        <v>310</v>
      </c>
      <c r="G149" s="64">
        <v>46</v>
      </c>
      <c r="H149" s="64">
        <v>2848231</v>
      </c>
      <c r="I149" s="64">
        <v>131018626</v>
      </c>
      <c r="K149" s="94" t="str">
        <f t="shared" si="2"/>
        <v>Пшен</v>
      </c>
    </row>
    <row r="150" spans="1:11">
      <c r="A150" s="78">
        <v>4965703</v>
      </c>
      <c r="B150" s="78" t="s">
        <v>503</v>
      </c>
      <c r="C150" s="78" t="s">
        <v>197</v>
      </c>
      <c r="D150" s="78" t="s">
        <v>198</v>
      </c>
      <c r="E150" s="78">
        <v>16669</v>
      </c>
      <c r="F150" s="78" t="s">
        <v>199</v>
      </c>
      <c r="G150" s="64">
        <v>13</v>
      </c>
      <c r="H150" s="64">
        <v>2848231</v>
      </c>
      <c r="I150" s="64">
        <v>37027003</v>
      </c>
      <c r="K150" s="94" t="str">
        <f t="shared" si="2"/>
        <v>Пшен</v>
      </c>
    </row>
    <row r="151" spans="1:11">
      <c r="A151" s="78">
        <v>4965705</v>
      </c>
      <c r="B151" s="78" t="s">
        <v>503</v>
      </c>
      <c r="C151" s="78" t="s">
        <v>195</v>
      </c>
      <c r="D151" s="78" t="s">
        <v>196</v>
      </c>
      <c r="E151" s="78">
        <v>17397</v>
      </c>
      <c r="F151" s="78" t="s">
        <v>477</v>
      </c>
      <c r="G151" s="64">
        <v>32</v>
      </c>
      <c r="H151" s="64">
        <v>2785231</v>
      </c>
      <c r="I151" s="64">
        <v>89127392</v>
      </c>
      <c r="K151" s="94" t="str">
        <f t="shared" si="2"/>
        <v>Пшен</v>
      </c>
    </row>
    <row r="152" spans="1:11">
      <c r="A152" s="78">
        <v>4965739</v>
      </c>
      <c r="B152" s="78" t="s">
        <v>503</v>
      </c>
      <c r="C152" s="78" t="s">
        <v>202</v>
      </c>
      <c r="D152" s="78" t="s">
        <v>203</v>
      </c>
      <c r="E152" s="78">
        <v>26645</v>
      </c>
      <c r="F152" s="78" t="s">
        <v>204</v>
      </c>
      <c r="G152" s="64">
        <v>83</v>
      </c>
      <c r="H152" s="64">
        <v>2998231</v>
      </c>
      <c r="I152" s="64">
        <v>248853173</v>
      </c>
      <c r="K152" s="94" t="str">
        <f t="shared" si="2"/>
        <v>Пшен</v>
      </c>
    </row>
    <row r="153" spans="1:11">
      <c r="A153" s="78">
        <v>4967899</v>
      </c>
      <c r="B153" s="78" t="s">
        <v>504</v>
      </c>
      <c r="C153" s="78" t="s">
        <v>505</v>
      </c>
      <c r="D153" s="78" t="s">
        <v>506</v>
      </c>
      <c r="E153" s="78">
        <v>26901</v>
      </c>
      <c r="F153" s="78" t="s">
        <v>507</v>
      </c>
      <c r="G153" s="64">
        <v>3000</v>
      </c>
      <c r="H153" s="64">
        <v>4651001</v>
      </c>
      <c r="I153" s="64">
        <v>9302002</v>
      </c>
      <c r="K153" s="94" t="str">
        <f t="shared" si="2"/>
        <v>Мыло</v>
      </c>
    </row>
    <row r="154" spans="1:11">
      <c r="A154" s="78">
        <v>4969697</v>
      </c>
      <c r="B154" s="78" t="s">
        <v>508</v>
      </c>
      <c r="C154" s="78" t="s">
        <v>205</v>
      </c>
      <c r="D154" s="78" t="s">
        <v>206</v>
      </c>
      <c r="E154" s="78">
        <v>26642</v>
      </c>
      <c r="F154" s="78" t="s">
        <v>209</v>
      </c>
      <c r="G154" s="64">
        <v>45</v>
      </c>
      <c r="H154" s="64">
        <v>2689231</v>
      </c>
      <c r="I154" s="64">
        <v>121015395</v>
      </c>
      <c r="K154" s="94" t="str">
        <f t="shared" si="2"/>
        <v>Пшен</v>
      </c>
    </row>
    <row r="155" spans="1:11">
      <c r="A155" s="78">
        <v>4969724</v>
      </c>
      <c r="B155" s="78" t="s">
        <v>508</v>
      </c>
      <c r="C155" s="78" t="s">
        <v>308</v>
      </c>
      <c r="D155" s="78" t="s">
        <v>309</v>
      </c>
      <c r="E155" s="78">
        <v>10708</v>
      </c>
      <c r="F155" s="78" t="s">
        <v>310</v>
      </c>
      <c r="G155" s="64">
        <v>36</v>
      </c>
      <c r="H155" s="64">
        <v>2877231</v>
      </c>
      <c r="I155" s="64">
        <v>103580316</v>
      </c>
      <c r="K155" s="94" t="str">
        <f t="shared" si="2"/>
        <v>Пшен</v>
      </c>
    </row>
    <row r="156" spans="1:11">
      <c r="A156" s="78">
        <v>4969739</v>
      </c>
      <c r="B156" s="78" t="s">
        <v>508</v>
      </c>
      <c r="C156" s="78" t="s">
        <v>197</v>
      </c>
      <c r="D156" s="78" t="s">
        <v>198</v>
      </c>
      <c r="E156" s="78">
        <v>16669</v>
      </c>
      <c r="F156" s="78" t="s">
        <v>199</v>
      </c>
      <c r="G156" s="64">
        <v>3</v>
      </c>
      <c r="H156" s="64">
        <v>2898231</v>
      </c>
      <c r="I156" s="64">
        <v>8694693</v>
      </c>
      <c r="K156" s="94" t="str">
        <f t="shared" si="2"/>
        <v>Пшен</v>
      </c>
    </row>
    <row r="157" spans="1:11">
      <c r="A157" s="78">
        <v>4969743</v>
      </c>
      <c r="B157" s="78" t="s">
        <v>508</v>
      </c>
      <c r="C157" s="78" t="s">
        <v>195</v>
      </c>
      <c r="D157" s="78" t="s">
        <v>196</v>
      </c>
      <c r="E157" s="78">
        <v>17397</v>
      </c>
      <c r="F157" s="78" t="s">
        <v>477</v>
      </c>
      <c r="G157" s="64">
        <v>22</v>
      </c>
      <c r="H157" s="64">
        <v>2798231</v>
      </c>
      <c r="I157" s="64">
        <v>61561082</v>
      </c>
      <c r="K157" s="94" t="str">
        <f t="shared" si="2"/>
        <v>Пшен</v>
      </c>
    </row>
    <row r="158" spans="1:11">
      <c r="A158" s="78">
        <v>4969780</v>
      </c>
      <c r="B158" s="78" t="s">
        <v>508</v>
      </c>
      <c r="C158" s="78" t="s">
        <v>202</v>
      </c>
      <c r="D158" s="78" t="s">
        <v>203</v>
      </c>
      <c r="E158" s="78">
        <v>26645</v>
      </c>
      <c r="F158" s="78" t="s">
        <v>204</v>
      </c>
      <c r="G158" s="64">
        <v>83</v>
      </c>
      <c r="H158" s="64">
        <v>2868231</v>
      </c>
      <c r="I158" s="64">
        <v>238063173</v>
      </c>
      <c r="K158" s="94" t="str">
        <f t="shared" si="2"/>
        <v>Пшен</v>
      </c>
    </row>
    <row r="159" spans="1:11">
      <c r="A159" s="78">
        <v>4973367</v>
      </c>
      <c r="B159" s="78" t="s">
        <v>509</v>
      </c>
      <c r="C159" s="78" t="s">
        <v>205</v>
      </c>
      <c r="D159" s="78" t="s">
        <v>206</v>
      </c>
      <c r="E159" s="78">
        <v>26642</v>
      </c>
      <c r="F159" s="78" t="s">
        <v>209</v>
      </c>
      <c r="G159" s="64">
        <v>115</v>
      </c>
      <c r="H159" s="64">
        <v>3028231</v>
      </c>
      <c r="I159" s="64">
        <v>348246565</v>
      </c>
      <c r="K159" s="94" t="str">
        <f t="shared" si="2"/>
        <v>Пшен</v>
      </c>
    </row>
    <row r="160" spans="1:11">
      <c r="A160" s="78">
        <v>4973387</v>
      </c>
      <c r="B160" s="78" t="s">
        <v>509</v>
      </c>
      <c r="C160" s="78" t="s">
        <v>308</v>
      </c>
      <c r="D160" s="78" t="s">
        <v>309</v>
      </c>
      <c r="E160" s="78">
        <v>10708</v>
      </c>
      <c r="F160" s="78" t="s">
        <v>310</v>
      </c>
      <c r="G160" s="64">
        <v>46</v>
      </c>
      <c r="H160" s="64">
        <v>2989231</v>
      </c>
      <c r="I160" s="64">
        <v>137504626</v>
      </c>
      <c r="K160" s="94" t="str">
        <f t="shared" si="2"/>
        <v>Пшен</v>
      </c>
    </row>
    <row r="161" spans="1:11">
      <c r="A161" s="78">
        <v>4973396</v>
      </c>
      <c r="B161" s="78" t="s">
        <v>509</v>
      </c>
      <c r="C161" s="78" t="s">
        <v>197</v>
      </c>
      <c r="D161" s="78" t="s">
        <v>198</v>
      </c>
      <c r="E161" s="78">
        <v>16669</v>
      </c>
      <c r="F161" s="78" t="s">
        <v>199</v>
      </c>
      <c r="G161" s="64">
        <v>23</v>
      </c>
      <c r="H161" s="64">
        <v>3016231</v>
      </c>
      <c r="I161" s="64">
        <v>69373313</v>
      </c>
      <c r="K161" s="94" t="str">
        <f t="shared" si="2"/>
        <v>Пшен</v>
      </c>
    </row>
    <row r="162" spans="1:11">
      <c r="A162" s="78">
        <v>4973398</v>
      </c>
      <c r="B162" s="78" t="s">
        <v>509</v>
      </c>
      <c r="C162" s="78" t="s">
        <v>195</v>
      </c>
      <c r="D162" s="78" t="s">
        <v>196</v>
      </c>
      <c r="E162" s="78">
        <v>17397</v>
      </c>
      <c r="F162" s="78" t="s">
        <v>477</v>
      </c>
      <c r="G162" s="64">
        <v>33</v>
      </c>
      <c r="H162" s="64">
        <v>2918231</v>
      </c>
      <c r="I162" s="64">
        <v>96301623</v>
      </c>
      <c r="K162" s="94" t="str">
        <f t="shared" si="2"/>
        <v>Пшен</v>
      </c>
    </row>
    <row r="163" spans="1:11">
      <c r="A163" s="78">
        <v>4973435</v>
      </c>
      <c r="B163" s="78" t="s">
        <v>509</v>
      </c>
      <c r="C163" s="78" t="s">
        <v>202</v>
      </c>
      <c r="D163" s="78" t="s">
        <v>203</v>
      </c>
      <c r="E163" s="78">
        <v>26645</v>
      </c>
      <c r="F163" s="78" t="s">
        <v>204</v>
      </c>
      <c r="G163" s="64">
        <v>84</v>
      </c>
      <c r="H163" s="64">
        <v>2918231</v>
      </c>
      <c r="I163" s="64">
        <v>245131404</v>
      </c>
      <c r="K163" s="94" t="str">
        <f t="shared" si="2"/>
        <v>Пшен</v>
      </c>
    </row>
    <row r="164" spans="1:11">
      <c r="A164" s="78">
        <v>4977228</v>
      </c>
      <c r="B164" s="78" t="s">
        <v>510</v>
      </c>
      <c r="C164" s="78" t="s">
        <v>205</v>
      </c>
      <c r="D164" s="78" t="s">
        <v>206</v>
      </c>
      <c r="E164" s="78">
        <v>26642</v>
      </c>
      <c r="F164" s="78" t="s">
        <v>209</v>
      </c>
      <c r="G164" s="64">
        <v>116</v>
      </c>
      <c r="H164" s="64">
        <v>2918231</v>
      </c>
      <c r="I164" s="64">
        <v>338514796</v>
      </c>
      <c r="K164" s="94" t="str">
        <f t="shared" si="2"/>
        <v>Пшен</v>
      </c>
    </row>
    <row r="165" spans="1:11">
      <c r="A165" s="78">
        <v>4977253</v>
      </c>
      <c r="B165" s="78" t="s">
        <v>510</v>
      </c>
      <c r="C165" s="78" t="s">
        <v>308</v>
      </c>
      <c r="D165" s="78" t="s">
        <v>309</v>
      </c>
      <c r="E165" s="78">
        <v>10708</v>
      </c>
      <c r="F165" s="78" t="s">
        <v>310</v>
      </c>
      <c r="G165" s="64">
        <v>36</v>
      </c>
      <c r="H165" s="64">
        <v>3049231</v>
      </c>
      <c r="I165" s="64">
        <v>109772316</v>
      </c>
      <c r="K165" s="94" t="str">
        <f t="shared" si="2"/>
        <v>Пшен</v>
      </c>
    </row>
    <row r="166" spans="1:11">
      <c r="A166" s="78">
        <v>4977266</v>
      </c>
      <c r="B166" s="78" t="s">
        <v>510</v>
      </c>
      <c r="C166" s="78" t="s">
        <v>197</v>
      </c>
      <c r="D166" s="78" t="s">
        <v>198</v>
      </c>
      <c r="E166" s="78">
        <v>16669</v>
      </c>
      <c r="F166" s="78" t="s">
        <v>199</v>
      </c>
      <c r="G166" s="64">
        <v>18</v>
      </c>
      <c r="H166" s="64">
        <v>3069231</v>
      </c>
      <c r="I166" s="64">
        <v>55246158</v>
      </c>
      <c r="K166" s="94" t="str">
        <f t="shared" si="2"/>
        <v>Пшен</v>
      </c>
    </row>
    <row r="167" spans="1:11">
      <c r="A167" s="78">
        <v>4977268</v>
      </c>
      <c r="B167" s="78" t="s">
        <v>510</v>
      </c>
      <c r="C167" s="78" t="s">
        <v>195</v>
      </c>
      <c r="D167" s="78" t="s">
        <v>196</v>
      </c>
      <c r="E167" s="78">
        <v>17397</v>
      </c>
      <c r="F167" s="78" t="s">
        <v>477</v>
      </c>
      <c r="G167" s="64">
        <v>33</v>
      </c>
      <c r="H167" s="64">
        <v>2982231</v>
      </c>
      <c r="I167" s="64">
        <v>98413623</v>
      </c>
      <c r="K167" s="94" t="str">
        <f t="shared" si="2"/>
        <v>Пшен</v>
      </c>
    </row>
    <row r="168" spans="1:11">
      <c r="A168" s="78">
        <v>4977359</v>
      </c>
      <c r="B168" s="78" t="s">
        <v>510</v>
      </c>
      <c r="C168" s="78" t="s">
        <v>324</v>
      </c>
      <c r="D168" s="78" t="s">
        <v>325</v>
      </c>
      <c r="E168" s="78">
        <v>36707</v>
      </c>
      <c r="F168" s="78" t="s">
        <v>326</v>
      </c>
      <c r="G168" s="64">
        <v>312</v>
      </c>
      <c r="H168" s="64">
        <v>3166000</v>
      </c>
      <c r="I168" s="64">
        <v>987792000</v>
      </c>
      <c r="K168" s="94" t="str">
        <f t="shared" si="2"/>
        <v>Пшен</v>
      </c>
    </row>
    <row r="169" spans="1:11">
      <c r="A169" s="78">
        <v>4978023</v>
      </c>
      <c r="B169" s="78" t="s">
        <v>510</v>
      </c>
      <c r="C169" s="78" t="s">
        <v>202</v>
      </c>
      <c r="D169" s="78" t="s">
        <v>203</v>
      </c>
      <c r="E169" s="78">
        <v>26645</v>
      </c>
      <c r="F169" s="78" t="s">
        <v>204</v>
      </c>
      <c r="G169" s="64">
        <v>83</v>
      </c>
      <c r="H169" s="64">
        <v>2969231</v>
      </c>
      <c r="I169" s="64">
        <v>246446173</v>
      </c>
      <c r="K169" s="94" t="str">
        <f t="shared" si="2"/>
        <v>Пшен</v>
      </c>
    </row>
    <row r="170" spans="1:11">
      <c r="A170" s="78">
        <v>4980867</v>
      </c>
      <c r="B170" s="78" t="s">
        <v>511</v>
      </c>
      <c r="C170" s="78" t="s">
        <v>205</v>
      </c>
      <c r="D170" s="78" t="s">
        <v>206</v>
      </c>
      <c r="E170" s="78">
        <v>26642</v>
      </c>
      <c r="F170" s="78" t="s">
        <v>209</v>
      </c>
      <c r="G170" s="64">
        <v>83</v>
      </c>
      <c r="H170" s="64">
        <v>2989231</v>
      </c>
      <c r="I170" s="64">
        <v>248106173</v>
      </c>
      <c r="K170" s="94" t="str">
        <f t="shared" si="2"/>
        <v>Пшен</v>
      </c>
    </row>
    <row r="171" spans="1:11">
      <c r="A171" s="78">
        <v>4980868</v>
      </c>
      <c r="B171" s="78" t="s">
        <v>511</v>
      </c>
      <c r="C171" s="78" t="s">
        <v>205</v>
      </c>
      <c r="D171" s="78" t="s">
        <v>206</v>
      </c>
      <c r="E171" s="78">
        <v>26642</v>
      </c>
      <c r="F171" s="78" t="s">
        <v>209</v>
      </c>
      <c r="G171" s="64">
        <v>33</v>
      </c>
      <c r="H171" s="64">
        <v>2968231</v>
      </c>
      <c r="I171" s="64">
        <v>97951623</v>
      </c>
      <c r="K171" s="94" t="str">
        <f t="shared" si="2"/>
        <v>Пшен</v>
      </c>
    </row>
    <row r="172" spans="1:11">
      <c r="A172" s="78">
        <v>4980890</v>
      </c>
      <c r="B172" s="78" t="s">
        <v>511</v>
      </c>
      <c r="C172" s="78" t="s">
        <v>308</v>
      </c>
      <c r="D172" s="78" t="s">
        <v>309</v>
      </c>
      <c r="E172" s="78">
        <v>10708</v>
      </c>
      <c r="F172" s="78" t="s">
        <v>310</v>
      </c>
      <c r="G172" s="64">
        <v>46</v>
      </c>
      <c r="H172" s="64">
        <v>3139231</v>
      </c>
      <c r="I172" s="64">
        <v>144404626</v>
      </c>
      <c r="K172" s="94" t="str">
        <f t="shared" si="2"/>
        <v>Пшен</v>
      </c>
    </row>
    <row r="173" spans="1:11">
      <c r="A173" s="78">
        <v>4980901</v>
      </c>
      <c r="B173" s="78" t="s">
        <v>511</v>
      </c>
      <c r="C173" s="78" t="s">
        <v>197</v>
      </c>
      <c r="D173" s="78" t="s">
        <v>198</v>
      </c>
      <c r="E173" s="78">
        <v>16669</v>
      </c>
      <c r="F173" s="78" t="s">
        <v>199</v>
      </c>
      <c r="G173" s="64">
        <v>23</v>
      </c>
      <c r="H173" s="64">
        <v>3118231</v>
      </c>
      <c r="I173" s="64">
        <v>71719313</v>
      </c>
      <c r="K173" s="94" t="str">
        <f t="shared" si="2"/>
        <v>Пшен</v>
      </c>
    </row>
    <row r="174" spans="1:11">
      <c r="A174" s="78">
        <v>4980904</v>
      </c>
      <c r="B174" s="78" t="s">
        <v>511</v>
      </c>
      <c r="C174" s="78" t="s">
        <v>195</v>
      </c>
      <c r="D174" s="78" t="s">
        <v>196</v>
      </c>
      <c r="E174" s="78">
        <v>17397</v>
      </c>
      <c r="F174" s="78" t="s">
        <v>477</v>
      </c>
      <c r="G174" s="64">
        <v>33</v>
      </c>
      <c r="H174" s="64">
        <v>2977231</v>
      </c>
      <c r="I174" s="64">
        <v>98248623</v>
      </c>
      <c r="K174" s="94" t="str">
        <f t="shared" si="2"/>
        <v>Пшен</v>
      </c>
    </row>
    <row r="175" spans="1:11">
      <c r="A175" s="78">
        <v>4980931</v>
      </c>
      <c r="B175" s="78" t="s">
        <v>511</v>
      </c>
      <c r="C175" s="78" t="s">
        <v>202</v>
      </c>
      <c r="D175" s="78" t="s">
        <v>203</v>
      </c>
      <c r="E175" s="78">
        <v>26645</v>
      </c>
      <c r="F175" s="78" t="s">
        <v>204</v>
      </c>
      <c r="G175" s="64">
        <v>83</v>
      </c>
      <c r="H175" s="64">
        <v>2978231</v>
      </c>
      <c r="I175" s="64">
        <v>247193173</v>
      </c>
      <c r="K175" s="94" t="str">
        <f t="shared" si="2"/>
        <v>Пшен</v>
      </c>
    </row>
    <row r="176" spans="1:11">
      <c r="A176" s="78">
        <v>4980976</v>
      </c>
      <c r="B176" s="78" t="s">
        <v>511</v>
      </c>
      <c r="C176" s="78" t="s">
        <v>324</v>
      </c>
      <c r="D176" s="78" t="s">
        <v>325</v>
      </c>
      <c r="E176" s="78">
        <v>36707</v>
      </c>
      <c r="F176" s="78" t="s">
        <v>326</v>
      </c>
      <c r="G176" s="64">
        <v>300</v>
      </c>
      <c r="H176" s="64">
        <v>3177000</v>
      </c>
      <c r="I176" s="64">
        <v>953100000</v>
      </c>
      <c r="K176" s="94" t="str">
        <f t="shared" si="2"/>
        <v>Пшен</v>
      </c>
    </row>
    <row r="177" spans="1:12">
      <c r="A177" s="78">
        <v>4982716</v>
      </c>
      <c r="B177" s="78" t="s">
        <v>512</v>
      </c>
      <c r="C177" s="78" t="s">
        <v>205</v>
      </c>
      <c r="D177" s="78" t="s">
        <v>206</v>
      </c>
      <c r="E177" s="78">
        <v>26642</v>
      </c>
      <c r="F177" s="78" t="s">
        <v>209</v>
      </c>
      <c r="G177" s="64">
        <v>116</v>
      </c>
      <c r="H177" s="64">
        <v>2899231</v>
      </c>
      <c r="I177" s="64">
        <v>336310796</v>
      </c>
      <c r="K177" s="94" t="str">
        <f t="shared" si="2"/>
        <v>Пшен</v>
      </c>
    </row>
    <row r="178" spans="1:12">
      <c r="A178" s="78">
        <v>4982734</v>
      </c>
      <c r="B178" s="78" t="s">
        <v>512</v>
      </c>
      <c r="C178" s="78" t="s">
        <v>308</v>
      </c>
      <c r="D178" s="78" t="s">
        <v>309</v>
      </c>
      <c r="E178" s="78">
        <v>10708</v>
      </c>
      <c r="F178" s="78" t="s">
        <v>310</v>
      </c>
      <c r="G178" s="64">
        <v>46</v>
      </c>
      <c r="H178" s="64">
        <v>2969231</v>
      </c>
      <c r="I178" s="64">
        <v>136584626</v>
      </c>
      <c r="K178" s="94" t="str">
        <f t="shared" si="2"/>
        <v>Пшен</v>
      </c>
    </row>
    <row r="179" spans="1:12">
      <c r="A179" s="78">
        <v>4982747</v>
      </c>
      <c r="B179" s="78" t="s">
        <v>512</v>
      </c>
      <c r="C179" s="78" t="s">
        <v>197</v>
      </c>
      <c r="D179" s="78" t="s">
        <v>198</v>
      </c>
      <c r="E179" s="78">
        <v>16669</v>
      </c>
      <c r="F179" s="78" t="s">
        <v>199</v>
      </c>
      <c r="G179" s="64">
        <v>24</v>
      </c>
      <c r="H179" s="64">
        <v>3168231</v>
      </c>
      <c r="I179" s="64">
        <v>76037544</v>
      </c>
      <c r="K179" s="94" t="str">
        <f t="shared" si="2"/>
        <v>Пшен</v>
      </c>
    </row>
    <row r="180" spans="1:12">
      <c r="A180" s="78">
        <v>4982749</v>
      </c>
      <c r="B180" s="78" t="s">
        <v>512</v>
      </c>
      <c r="C180" s="78" t="s">
        <v>195</v>
      </c>
      <c r="D180" s="78" t="s">
        <v>196</v>
      </c>
      <c r="E180" s="78">
        <v>17397</v>
      </c>
      <c r="F180" s="78" t="s">
        <v>477</v>
      </c>
      <c r="G180" s="64">
        <v>33</v>
      </c>
      <c r="H180" s="64">
        <v>2962231</v>
      </c>
      <c r="I180" s="64">
        <v>97753623</v>
      </c>
      <c r="K180" s="94" t="str">
        <f t="shared" si="2"/>
        <v>Пшен</v>
      </c>
    </row>
    <row r="181" spans="1:12">
      <c r="A181" s="78">
        <v>4982766</v>
      </c>
      <c r="B181" s="78" t="s">
        <v>512</v>
      </c>
      <c r="C181" s="78" t="s">
        <v>202</v>
      </c>
      <c r="D181" s="78" t="s">
        <v>203</v>
      </c>
      <c r="E181" s="78">
        <v>26645</v>
      </c>
      <c r="F181" s="78" t="s">
        <v>204</v>
      </c>
      <c r="G181" s="64">
        <v>83</v>
      </c>
      <c r="H181" s="64">
        <v>2862231</v>
      </c>
      <c r="I181" s="64">
        <v>237565173</v>
      </c>
      <c r="K181" s="94" t="str">
        <f t="shared" si="2"/>
        <v>Пшен</v>
      </c>
    </row>
    <row r="182" spans="1:12">
      <c r="A182" s="78">
        <v>4984318</v>
      </c>
      <c r="B182" s="78" t="s">
        <v>513</v>
      </c>
      <c r="C182" s="78" t="s">
        <v>205</v>
      </c>
      <c r="D182" s="78" t="s">
        <v>206</v>
      </c>
      <c r="E182" s="78">
        <v>26642</v>
      </c>
      <c r="F182" s="78" t="s">
        <v>209</v>
      </c>
      <c r="G182" s="64">
        <v>116</v>
      </c>
      <c r="H182" s="64">
        <v>2928231</v>
      </c>
      <c r="I182" s="64">
        <v>339674796</v>
      </c>
      <c r="K182" s="94" t="str">
        <f t="shared" si="2"/>
        <v>Пшен</v>
      </c>
    </row>
    <row r="183" spans="1:12">
      <c r="A183" s="78">
        <v>4984338</v>
      </c>
      <c r="B183" s="78" t="s">
        <v>513</v>
      </c>
      <c r="C183" s="78" t="s">
        <v>308</v>
      </c>
      <c r="D183" s="78" t="s">
        <v>309</v>
      </c>
      <c r="E183" s="78">
        <v>10708</v>
      </c>
      <c r="F183" s="78" t="s">
        <v>310</v>
      </c>
      <c r="G183" s="64">
        <v>47</v>
      </c>
      <c r="H183" s="64">
        <v>3089231</v>
      </c>
      <c r="I183" s="64">
        <v>145193857</v>
      </c>
      <c r="K183" s="94" t="str">
        <f t="shared" si="2"/>
        <v>Пшен</v>
      </c>
    </row>
    <row r="184" spans="1:12">
      <c r="A184" s="78">
        <v>4984348</v>
      </c>
      <c r="B184" s="78" t="s">
        <v>513</v>
      </c>
      <c r="C184" s="78" t="s">
        <v>197</v>
      </c>
      <c r="D184" s="78" t="s">
        <v>198</v>
      </c>
      <c r="E184" s="78">
        <v>16669</v>
      </c>
      <c r="F184" s="78" t="s">
        <v>199</v>
      </c>
      <c r="G184" s="64">
        <v>23</v>
      </c>
      <c r="H184" s="64">
        <v>3178231</v>
      </c>
      <c r="I184" s="64">
        <v>73099313</v>
      </c>
      <c r="K184" s="94" t="str">
        <f t="shared" si="2"/>
        <v>Пшен</v>
      </c>
    </row>
    <row r="185" spans="1:12">
      <c r="A185" s="78">
        <v>4984350</v>
      </c>
      <c r="B185" s="78" t="s">
        <v>513</v>
      </c>
      <c r="C185" s="78" t="s">
        <v>195</v>
      </c>
      <c r="D185" s="78" t="s">
        <v>196</v>
      </c>
      <c r="E185" s="78">
        <v>17397</v>
      </c>
      <c r="F185" s="78" t="s">
        <v>477</v>
      </c>
      <c r="G185" s="64">
        <v>32</v>
      </c>
      <c r="H185" s="64">
        <v>2989231</v>
      </c>
      <c r="I185" s="64">
        <v>95655392</v>
      </c>
      <c r="K185" s="94" t="str">
        <f t="shared" si="2"/>
        <v>Пшен</v>
      </c>
    </row>
    <row r="186" spans="1:12">
      <c r="A186" s="78">
        <v>4984394</v>
      </c>
      <c r="B186" s="78" t="s">
        <v>513</v>
      </c>
      <c r="C186" s="78" t="s">
        <v>202</v>
      </c>
      <c r="D186" s="78" t="s">
        <v>203</v>
      </c>
      <c r="E186" s="78">
        <v>26645</v>
      </c>
      <c r="F186" s="78" t="s">
        <v>204</v>
      </c>
      <c r="G186" s="64">
        <v>83</v>
      </c>
      <c r="H186" s="64">
        <v>2896231</v>
      </c>
      <c r="I186" s="64">
        <v>240387173</v>
      </c>
      <c r="K186" s="94" t="str">
        <f t="shared" si="2"/>
        <v>Пшен</v>
      </c>
    </row>
    <row r="187" spans="1:12">
      <c r="A187" s="78">
        <v>4987883</v>
      </c>
      <c r="B187" s="78" t="s">
        <v>514</v>
      </c>
      <c r="C187" s="78" t="s">
        <v>205</v>
      </c>
      <c r="D187" s="78" t="s">
        <v>206</v>
      </c>
      <c r="E187" s="78">
        <v>26642</v>
      </c>
      <c r="F187" s="78" t="s">
        <v>209</v>
      </c>
      <c r="G187" s="64">
        <v>75</v>
      </c>
      <c r="H187" s="64">
        <v>2968231</v>
      </c>
      <c r="I187" s="64">
        <v>222617325</v>
      </c>
      <c r="K187" s="94" t="str">
        <f t="shared" si="2"/>
        <v>Пшен</v>
      </c>
    </row>
    <row r="188" spans="1:12">
      <c r="A188" s="78">
        <v>4987908</v>
      </c>
      <c r="B188" s="78" t="s">
        <v>514</v>
      </c>
      <c r="C188" s="78" t="s">
        <v>308</v>
      </c>
      <c r="D188" s="78" t="s">
        <v>309</v>
      </c>
      <c r="E188" s="78">
        <v>10708</v>
      </c>
      <c r="F188" s="78" t="s">
        <v>310</v>
      </c>
      <c r="G188" s="64">
        <v>47</v>
      </c>
      <c r="H188" s="64">
        <v>3111231</v>
      </c>
      <c r="I188" s="64">
        <v>146227857</v>
      </c>
      <c r="K188" s="94" t="str">
        <f t="shared" si="2"/>
        <v>Пшен</v>
      </c>
    </row>
    <row r="189" spans="1:12">
      <c r="A189" s="78">
        <v>4987920</v>
      </c>
      <c r="B189" s="78" t="s">
        <v>514</v>
      </c>
      <c r="C189" s="78" t="s">
        <v>197</v>
      </c>
      <c r="D189" s="78" t="s">
        <v>198</v>
      </c>
      <c r="E189" s="78">
        <v>16669</v>
      </c>
      <c r="F189" s="78" t="s">
        <v>199</v>
      </c>
      <c r="G189" s="64">
        <v>11</v>
      </c>
      <c r="H189" s="64">
        <v>3189231</v>
      </c>
      <c r="I189" s="64">
        <v>35081541</v>
      </c>
      <c r="K189" s="94" t="str">
        <f t="shared" si="2"/>
        <v>Пшен</v>
      </c>
    </row>
    <row r="190" spans="1:12">
      <c r="A190" s="78">
        <v>4987924</v>
      </c>
      <c r="B190" s="78" t="s">
        <v>514</v>
      </c>
      <c r="C190" s="78" t="s">
        <v>195</v>
      </c>
      <c r="D190" s="78" t="s">
        <v>196</v>
      </c>
      <c r="E190" s="78">
        <v>17397</v>
      </c>
      <c r="F190" s="78" t="s">
        <v>477</v>
      </c>
      <c r="G190" s="64">
        <v>23</v>
      </c>
      <c r="H190" s="64">
        <v>3067231</v>
      </c>
      <c r="I190" s="64">
        <v>70546313</v>
      </c>
      <c r="K190" s="94" t="str">
        <f t="shared" si="2"/>
        <v>Пшен</v>
      </c>
    </row>
    <row r="191" spans="1:12">
      <c r="A191" s="78">
        <v>4987954</v>
      </c>
      <c r="B191" s="78" t="s">
        <v>514</v>
      </c>
      <c r="C191" s="78" t="s">
        <v>202</v>
      </c>
      <c r="D191" s="78" t="s">
        <v>203</v>
      </c>
      <c r="E191" s="78">
        <v>26645</v>
      </c>
      <c r="F191" s="78" t="s">
        <v>204</v>
      </c>
      <c r="G191" s="64">
        <v>50</v>
      </c>
      <c r="H191" s="64">
        <v>2928231</v>
      </c>
      <c r="I191" s="64">
        <v>146411550</v>
      </c>
      <c r="K191" s="94" t="str">
        <f t="shared" si="2"/>
        <v>Пшен</v>
      </c>
    </row>
    <row r="192" spans="1:12">
      <c r="A192" s="78">
        <v>4990944</v>
      </c>
      <c r="B192" s="78" t="s">
        <v>1639</v>
      </c>
      <c r="C192" s="78" t="s">
        <v>205</v>
      </c>
      <c r="D192" s="78" t="s">
        <v>206</v>
      </c>
      <c r="E192" s="78">
        <v>26642</v>
      </c>
      <c r="F192" s="78" t="s">
        <v>209</v>
      </c>
      <c r="G192" s="64">
        <v>115</v>
      </c>
      <c r="H192" s="64">
        <v>2927231</v>
      </c>
      <c r="I192" s="64">
        <v>336631565</v>
      </c>
      <c r="J192"/>
      <c r="K192" s="94" t="str">
        <f t="shared" si="2"/>
        <v>Пшен</v>
      </c>
      <c r="L192" s="51"/>
    </row>
    <row r="193" spans="1:12">
      <c r="A193" s="78">
        <v>4990968</v>
      </c>
      <c r="B193" s="78" t="s">
        <v>1639</v>
      </c>
      <c r="C193" s="78" t="s">
        <v>308</v>
      </c>
      <c r="D193" s="78" t="s">
        <v>309</v>
      </c>
      <c r="E193" s="78">
        <v>10708</v>
      </c>
      <c r="F193" s="78" t="s">
        <v>310</v>
      </c>
      <c r="G193" s="64">
        <v>46</v>
      </c>
      <c r="H193" s="64">
        <v>2968231</v>
      </c>
      <c r="I193" s="64">
        <v>136538626</v>
      </c>
      <c r="J193"/>
      <c r="K193" s="94" t="str">
        <f t="shared" si="2"/>
        <v>Пшен</v>
      </c>
      <c r="L193" s="51"/>
    </row>
    <row r="194" spans="1:12">
      <c r="A194" s="78">
        <v>4990976</v>
      </c>
      <c r="B194" s="78" t="s">
        <v>1639</v>
      </c>
      <c r="C194" s="78" t="s">
        <v>197</v>
      </c>
      <c r="D194" s="78" t="s">
        <v>198</v>
      </c>
      <c r="E194" s="78">
        <v>16669</v>
      </c>
      <c r="F194" s="78" t="s">
        <v>199</v>
      </c>
      <c r="G194" s="64">
        <v>23</v>
      </c>
      <c r="H194" s="64">
        <v>3089231</v>
      </c>
      <c r="I194" s="64">
        <v>71052313</v>
      </c>
      <c r="J194"/>
      <c r="K194" s="94" t="str">
        <f t="shared" si="2"/>
        <v>Пшен</v>
      </c>
      <c r="L194" s="51"/>
    </row>
    <row r="195" spans="1:12">
      <c r="A195" s="78">
        <v>4990978</v>
      </c>
      <c r="B195" s="78" t="s">
        <v>1639</v>
      </c>
      <c r="C195" s="78" t="s">
        <v>195</v>
      </c>
      <c r="D195" s="78" t="s">
        <v>196</v>
      </c>
      <c r="E195" s="78">
        <v>17397</v>
      </c>
      <c r="F195" s="78" t="s">
        <v>477</v>
      </c>
      <c r="G195" s="64">
        <v>32</v>
      </c>
      <c r="H195" s="64">
        <v>2868231</v>
      </c>
      <c r="I195" s="64">
        <v>91783392</v>
      </c>
      <c r="J195"/>
      <c r="K195" s="94" t="str">
        <f t="shared" si="2"/>
        <v>Пшен</v>
      </c>
      <c r="L195" s="51"/>
    </row>
    <row r="196" spans="1:12">
      <c r="A196" s="78">
        <v>4991005</v>
      </c>
      <c r="B196" s="78" t="s">
        <v>1639</v>
      </c>
      <c r="C196" s="78" t="s">
        <v>202</v>
      </c>
      <c r="D196" s="78" t="s">
        <v>203</v>
      </c>
      <c r="E196" s="78">
        <v>26645</v>
      </c>
      <c r="F196" s="78" t="s">
        <v>204</v>
      </c>
      <c r="G196" s="64">
        <v>83</v>
      </c>
      <c r="H196" s="64">
        <v>2989231</v>
      </c>
      <c r="I196" s="64">
        <v>248106173</v>
      </c>
      <c r="J196"/>
      <c r="K196" s="94" t="str">
        <f t="shared" si="2"/>
        <v>Пшен</v>
      </c>
      <c r="L196" s="51"/>
    </row>
    <row r="197" spans="1:12">
      <c r="A197" s="78">
        <v>4992552</v>
      </c>
      <c r="B197" s="78" t="s">
        <v>1640</v>
      </c>
      <c r="C197" s="78" t="s">
        <v>205</v>
      </c>
      <c r="D197" s="78" t="s">
        <v>206</v>
      </c>
      <c r="E197" s="78">
        <v>26642</v>
      </c>
      <c r="F197" s="78" t="s">
        <v>209</v>
      </c>
      <c r="G197" s="64">
        <v>115</v>
      </c>
      <c r="H197" s="64">
        <v>2968231</v>
      </c>
      <c r="I197" s="64">
        <v>341346565</v>
      </c>
      <c r="J197"/>
      <c r="K197" s="94" t="str">
        <f t="shared" si="2"/>
        <v>Пшен</v>
      </c>
      <c r="L197" s="51"/>
    </row>
    <row r="198" spans="1:12">
      <c r="A198" s="78">
        <v>4992574</v>
      </c>
      <c r="B198" s="78" t="s">
        <v>1640</v>
      </c>
      <c r="C198" s="78" t="s">
        <v>308</v>
      </c>
      <c r="D198" s="78" t="s">
        <v>309</v>
      </c>
      <c r="E198" s="78">
        <v>10708</v>
      </c>
      <c r="F198" s="78" t="s">
        <v>310</v>
      </c>
      <c r="G198" s="64">
        <v>36</v>
      </c>
      <c r="H198" s="64">
        <v>2868231</v>
      </c>
      <c r="I198" s="64">
        <v>103256316</v>
      </c>
      <c r="J198"/>
      <c r="K198" s="94" t="str">
        <f t="shared" ref="K198:K261" si="3">LEFT(F198,4)</f>
        <v>Пшен</v>
      </c>
      <c r="L198" s="51"/>
    </row>
    <row r="199" spans="1:12">
      <c r="A199" s="78">
        <v>4992588</v>
      </c>
      <c r="B199" s="78" t="s">
        <v>1640</v>
      </c>
      <c r="C199" s="78" t="s">
        <v>195</v>
      </c>
      <c r="D199" s="78" t="s">
        <v>196</v>
      </c>
      <c r="E199" s="78">
        <v>17397</v>
      </c>
      <c r="F199" s="78" t="s">
        <v>477</v>
      </c>
      <c r="G199" s="64">
        <v>22</v>
      </c>
      <c r="H199" s="64">
        <v>2878231</v>
      </c>
      <c r="I199" s="64">
        <v>63321082</v>
      </c>
      <c r="J199"/>
      <c r="K199" s="94" t="str">
        <f t="shared" si="3"/>
        <v>Пшен</v>
      </c>
      <c r="L199" s="51"/>
    </row>
    <row r="200" spans="1:12">
      <c r="A200" s="78">
        <v>4992612</v>
      </c>
      <c r="B200" s="78" t="s">
        <v>1640</v>
      </c>
      <c r="C200" s="78" t="s">
        <v>202</v>
      </c>
      <c r="D200" s="78" t="s">
        <v>203</v>
      </c>
      <c r="E200" s="78">
        <v>26645</v>
      </c>
      <c r="F200" s="78" t="s">
        <v>204</v>
      </c>
      <c r="G200" s="64">
        <v>83</v>
      </c>
      <c r="H200" s="64">
        <v>2778231</v>
      </c>
      <c r="I200" s="64">
        <v>230593173</v>
      </c>
      <c r="J200"/>
      <c r="K200" s="94" t="str">
        <f t="shared" si="3"/>
        <v>Пшен</v>
      </c>
      <c r="L200" s="51"/>
    </row>
    <row r="201" spans="1:12">
      <c r="A201" s="78">
        <v>4995820</v>
      </c>
      <c r="B201" s="78" t="s">
        <v>1641</v>
      </c>
      <c r="C201" s="78" t="s">
        <v>205</v>
      </c>
      <c r="D201" s="78" t="s">
        <v>206</v>
      </c>
      <c r="E201" s="78">
        <v>26642</v>
      </c>
      <c r="F201" s="78" t="s">
        <v>209</v>
      </c>
      <c r="G201" s="64">
        <v>115</v>
      </c>
      <c r="H201" s="64">
        <v>2998231</v>
      </c>
      <c r="I201" s="64">
        <v>344796565</v>
      </c>
      <c r="J201"/>
      <c r="K201" s="94" t="str">
        <f t="shared" si="3"/>
        <v>Пшен</v>
      </c>
      <c r="L201" s="51"/>
    </row>
    <row r="202" spans="1:12">
      <c r="A202" s="78">
        <v>4995845</v>
      </c>
      <c r="B202" s="78" t="s">
        <v>1641</v>
      </c>
      <c r="C202" s="78" t="s">
        <v>308</v>
      </c>
      <c r="D202" s="78" t="s">
        <v>309</v>
      </c>
      <c r="E202" s="78">
        <v>10708</v>
      </c>
      <c r="F202" s="78" t="s">
        <v>310</v>
      </c>
      <c r="G202" s="64">
        <v>36</v>
      </c>
      <c r="H202" s="64">
        <v>2938231</v>
      </c>
      <c r="I202" s="64">
        <v>105776316</v>
      </c>
      <c r="J202"/>
      <c r="K202" s="94" t="str">
        <f t="shared" si="3"/>
        <v>Пшен</v>
      </c>
      <c r="L202" s="51"/>
    </row>
    <row r="203" spans="1:12">
      <c r="A203" s="78">
        <v>4995854</v>
      </c>
      <c r="B203" s="78" t="s">
        <v>1641</v>
      </c>
      <c r="C203" s="78" t="s">
        <v>197</v>
      </c>
      <c r="D203" s="78" t="s">
        <v>198</v>
      </c>
      <c r="E203" s="78">
        <v>16669</v>
      </c>
      <c r="F203" s="78" t="s">
        <v>199</v>
      </c>
      <c r="G203" s="64">
        <v>23</v>
      </c>
      <c r="H203" s="64">
        <v>3089231</v>
      </c>
      <c r="I203" s="64">
        <v>71052313</v>
      </c>
      <c r="J203"/>
      <c r="K203" s="94" t="str">
        <f t="shared" si="3"/>
        <v>Пшен</v>
      </c>
      <c r="L203" s="51"/>
    </row>
    <row r="204" spans="1:12">
      <c r="A204" s="78">
        <v>4995857</v>
      </c>
      <c r="B204" s="78" t="s">
        <v>1641</v>
      </c>
      <c r="C204" s="78" t="s">
        <v>195</v>
      </c>
      <c r="D204" s="78" t="s">
        <v>196</v>
      </c>
      <c r="E204" s="78">
        <v>17397</v>
      </c>
      <c r="F204" s="78" t="s">
        <v>477</v>
      </c>
      <c r="G204" s="64">
        <v>32</v>
      </c>
      <c r="H204" s="64">
        <v>3019231</v>
      </c>
      <c r="I204" s="64">
        <v>96615392</v>
      </c>
      <c r="J204"/>
      <c r="K204" s="94" t="str">
        <f t="shared" si="3"/>
        <v>Пшен</v>
      </c>
      <c r="L204" s="51"/>
    </row>
    <row r="205" spans="1:12">
      <c r="A205" s="78">
        <v>4995879</v>
      </c>
      <c r="B205" s="78" t="s">
        <v>1641</v>
      </c>
      <c r="C205" s="78" t="s">
        <v>202</v>
      </c>
      <c r="D205" s="78" t="s">
        <v>203</v>
      </c>
      <c r="E205" s="78">
        <v>26645</v>
      </c>
      <c r="F205" s="78" t="s">
        <v>204</v>
      </c>
      <c r="G205" s="64">
        <v>73</v>
      </c>
      <c r="H205" s="64">
        <v>2889231</v>
      </c>
      <c r="I205" s="64">
        <v>210913863</v>
      </c>
      <c r="J205"/>
      <c r="K205" s="94" t="str">
        <f t="shared" si="3"/>
        <v>Пшен</v>
      </c>
      <c r="L205" s="51"/>
    </row>
    <row r="206" spans="1:12">
      <c r="A206" s="78">
        <v>4999351</v>
      </c>
      <c r="B206" s="78" t="s">
        <v>1642</v>
      </c>
      <c r="C206" s="78" t="s">
        <v>308</v>
      </c>
      <c r="D206" s="78" t="s">
        <v>309</v>
      </c>
      <c r="E206" s="78">
        <v>10708</v>
      </c>
      <c r="F206" s="78" t="s">
        <v>310</v>
      </c>
      <c r="G206" s="64">
        <v>46</v>
      </c>
      <c r="H206" s="64">
        <v>3033231</v>
      </c>
      <c r="I206" s="64">
        <v>139528626</v>
      </c>
      <c r="J206"/>
      <c r="K206" s="94" t="str">
        <f t="shared" si="3"/>
        <v>Пшен</v>
      </c>
      <c r="L206" s="51"/>
    </row>
    <row r="207" spans="1:12">
      <c r="A207" s="78">
        <v>4999353</v>
      </c>
      <c r="B207" s="78" t="s">
        <v>1642</v>
      </c>
      <c r="C207" s="78" t="s">
        <v>197</v>
      </c>
      <c r="D207" s="78" t="s">
        <v>198</v>
      </c>
      <c r="E207" s="78">
        <v>16669</v>
      </c>
      <c r="F207" s="78" t="s">
        <v>199</v>
      </c>
      <c r="G207" s="64">
        <v>23</v>
      </c>
      <c r="H207" s="64">
        <v>2996231</v>
      </c>
      <c r="I207" s="64">
        <v>68913313</v>
      </c>
      <c r="J207"/>
      <c r="K207" s="94" t="str">
        <f t="shared" si="3"/>
        <v>Пшен</v>
      </c>
      <c r="L207" s="51"/>
    </row>
    <row r="208" spans="1:12">
      <c r="A208" s="78">
        <v>4999356</v>
      </c>
      <c r="B208" s="78" t="s">
        <v>1642</v>
      </c>
      <c r="C208" s="78" t="s">
        <v>195</v>
      </c>
      <c r="D208" s="78" t="s">
        <v>196</v>
      </c>
      <c r="E208" s="78">
        <v>17397</v>
      </c>
      <c r="F208" s="78" t="s">
        <v>477</v>
      </c>
      <c r="G208" s="64">
        <v>32</v>
      </c>
      <c r="H208" s="64">
        <v>2978231</v>
      </c>
      <c r="I208" s="64">
        <v>95303392</v>
      </c>
      <c r="J208"/>
      <c r="K208" s="94" t="str">
        <f t="shared" si="3"/>
        <v>Пшен</v>
      </c>
      <c r="L208" s="51"/>
    </row>
    <row r="209" spans="1:12">
      <c r="A209" s="78">
        <v>4999395</v>
      </c>
      <c r="B209" s="78" t="s">
        <v>1642</v>
      </c>
      <c r="C209" s="78" t="s">
        <v>202</v>
      </c>
      <c r="D209" s="78" t="s">
        <v>203</v>
      </c>
      <c r="E209" s="78">
        <v>26645</v>
      </c>
      <c r="F209" s="78" t="s">
        <v>204</v>
      </c>
      <c r="G209" s="64">
        <v>36</v>
      </c>
      <c r="H209" s="64">
        <v>2968231</v>
      </c>
      <c r="I209" s="64">
        <v>106856316</v>
      </c>
      <c r="J209"/>
      <c r="K209" s="94" t="str">
        <f t="shared" si="3"/>
        <v>Пшен</v>
      </c>
      <c r="L209" s="51"/>
    </row>
    <row r="210" spans="1:12">
      <c r="A210" s="78">
        <v>5001231</v>
      </c>
      <c r="B210" s="78" t="s">
        <v>1643</v>
      </c>
      <c r="C210" s="78" t="s">
        <v>205</v>
      </c>
      <c r="D210" s="78" t="s">
        <v>206</v>
      </c>
      <c r="E210" s="78">
        <v>26642</v>
      </c>
      <c r="F210" s="78" t="s">
        <v>209</v>
      </c>
      <c r="G210" s="64">
        <v>105</v>
      </c>
      <c r="H210" s="64">
        <v>3068231</v>
      </c>
      <c r="I210" s="64">
        <v>322164255</v>
      </c>
      <c r="J210"/>
      <c r="K210" s="94" t="str">
        <f t="shared" si="3"/>
        <v>Пшен</v>
      </c>
      <c r="L210" s="51"/>
    </row>
    <row r="211" spans="1:12">
      <c r="A211" s="78">
        <v>5001259</v>
      </c>
      <c r="B211" s="78" t="s">
        <v>1643</v>
      </c>
      <c r="C211" s="78" t="s">
        <v>308</v>
      </c>
      <c r="D211" s="78" t="s">
        <v>309</v>
      </c>
      <c r="E211" s="78">
        <v>10708</v>
      </c>
      <c r="F211" s="78" t="s">
        <v>310</v>
      </c>
      <c r="G211" s="64">
        <v>46</v>
      </c>
      <c r="H211" s="64">
        <v>3069231</v>
      </c>
      <c r="I211" s="64">
        <v>141184626</v>
      </c>
      <c r="J211"/>
      <c r="K211" s="94" t="str">
        <f t="shared" si="3"/>
        <v>Пшен</v>
      </c>
      <c r="L211" s="51"/>
    </row>
    <row r="212" spans="1:12">
      <c r="A212" s="78">
        <v>5001270</v>
      </c>
      <c r="B212" s="78" t="s">
        <v>1643</v>
      </c>
      <c r="C212" s="78" t="s">
        <v>197</v>
      </c>
      <c r="D212" s="78" t="s">
        <v>198</v>
      </c>
      <c r="E212" s="78">
        <v>16669</v>
      </c>
      <c r="F212" s="78" t="s">
        <v>199</v>
      </c>
      <c r="G212" s="64">
        <v>23</v>
      </c>
      <c r="H212" s="64">
        <v>3038231</v>
      </c>
      <c r="I212" s="64">
        <v>69879313</v>
      </c>
      <c r="J212"/>
      <c r="K212" s="94" t="str">
        <f t="shared" si="3"/>
        <v>Пшен</v>
      </c>
      <c r="L212" s="51"/>
    </row>
    <row r="213" spans="1:12">
      <c r="A213" s="78">
        <v>5001272</v>
      </c>
      <c r="B213" s="78" t="s">
        <v>1643</v>
      </c>
      <c r="C213" s="78" t="s">
        <v>195</v>
      </c>
      <c r="D213" s="78" t="s">
        <v>196</v>
      </c>
      <c r="E213" s="78">
        <v>17397</v>
      </c>
      <c r="F213" s="78" t="s">
        <v>477</v>
      </c>
      <c r="G213" s="64">
        <v>32</v>
      </c>
      <c r="H213" s="64">
        <v>2889231</v>
      </c>
      <c r="I213" s="64">
        <v>92455392</v>
      </c>
      <c r="J213"/>
      <c r="K213" s="94" t="str">
        <f t="shared" si="3"/>
        <v>Пшен</v>
      </c>
      <c r="L213" s="51"/>
    </row>
    <row r="214" spans="1:12">
      <c r="A214" s="78">
        <v>5001298</v>
      </c>
      <c r="B214" s="78" t="s">
        <v>1643</v>
      </c>
      <c r="C214" s="78" t="s">
        <v>202</v>
      </c>
      <c r="D214" s="78" t="s">
        <v>203</v>
      </c>
      <c r="E214" s="78">
        <v>26645</v>
      </c>
      <c r="F214" s="78" t="s">
        <v>204</v>
      </c>
      <c r="G214" s="64">
        <v>83</v>
      </c>
      <c r="H214" s="64">
        <v>3089231</v>
      </c>
      <c r="I214" s="64">
        <v>256406173</v>
      </c>
      <c r="J214"/>
      <c r="K214" s="94" t="str">
        <f t="shared" si="3"/>
        <v>Пшен</v>
      </c>
      <c r="L214" s="51"/>
    </row>
    <row r="215" spans="1:12">
      <c r="A215" s="78">
        <v>5004802</v>
      </c>
      <c r="B215" s="78" t="s">
        <v>1644</v>
      </c>
      <c r="C215" s="78" t="s">
        <v>205</v>
      </c>
      <c r="D215" s="78" t="s">
        <v>206</v>
      </c>
      <c r="E215" s="78">
        <v>26642</v>
      </c>
      <c r="F215" s="78" t="s">
        <v>209</v>
      </c>
      <c r="G215" s="64">
        <v>115</v>
      </c>
      <c r="H215" s="64">
        <v>3129231</v>
      </c>
      <c r="I215" s="64">
        <v>359861565</v>
      </c>
      <c r="J215"/>
      <c r="K215" s="94" t="str">
        <f t="shared" si="3"/>
        <v>Пшен</v>
      </c>
      <c r="L215" s="51"/>
    </row>
    <row r="216" spans="1:12">
      <c r="A216" s="78">
        <v>5004824</v>
      </c>
      <c r="B216" s="78" t="s">
        <v>1644</v>
      </c>
      <c r="C216" s="78" t="s">
        <v>308</v>
      </c>
      <c r="D216" s="78" t="s">
        <v>309</v>
      </c>
      <c r="E216" s="78">
        <v>10708</v>
      </c>
      <c r="F216" s="78" t="s">
        <v>310</v>
      </c>
      <c r="G216" s="64">
        <v>46</v>
      </c>
      <c r="H216" s="64">
        <v>2998231</v>
      </c>
      <c r="I216" s="64">
        <v>137918626</v>
      </c>
      <c r="J216"/>
      <c r="K216" s="94" t="str">
        <f t="shared" si="3"/>
        <v>Пшен</v>
      </c>
      <c r="L216" s="51"/>
    </row>
    <row r="217" spans="1:12">
      <c r="A217" s="78">
        <v>5004835</v>
      </c>
      <c r="B217" s="78" t="s">
        <v>1644</v>
      </c>
      <c r="C217" s="78" t="s">
        <v>197</v>
      </c>
      <c r="D217" s="78" t="s">
        <v>198</v>
      </c>
      <c r="E217" s="78">
        <v>16669</v>
      </c>
      <c r="F217" s="78" t="s">
        <v>199</v>
      </c>
      <c r="G217" s="64">
        <v>23</v>
      </c>
      <c r="H217" s="64">
        <v>3068231</v>
      </c>
      <c r="I217" s="64">
        <v>70569313</v>
      </c>
      <c r="J217"/>
      <c r="K217" s="94" t="str">
        <f t="shared" si="3"/>
        <v>Пшен</v>
      </c>
      <c r="L217" s="51"/>
    </row>
    <row r="218" spans="1:12">
      <c r="A218" s="78">
        <v>5004839</v>
      </c>
      <c r="B218" s="78" t="s">
        <v>1644</v>
      </c>
      <c r="C218" s="78" t="s">
        <v>195</v>
      </c>
      <c r="D218" s="78" t="s">
        <v>196</v>
      </c>
      <c r="E218" s="78">
        <v>17397</v>
      </c>
      <c r="F218" s="78" t="s">
        <v>477</v>
      </c>
      <c r="G218" s="64">
        <v>22</v>
      </c>
      <c r="H218" s="64">
        <v>2939231</v>
      </c>
      <c r="I218" s="64">
        <v>64663082</v>
      </c>
      <c r="J218"/>
      <c r="K218" s="94" t="str">
        <f t="shared" si="3"/>
        <v>Пшен</v>
      </c>
      <c r="L218" s="51"/>
    </row>
    <row r="219" spans="1:12">
      <c r="A219" s="78">
        <v>5004872</v>
      </c>
      <c r="B219" s="78" t="s">
        <v>1644</v>
      </c>
      <c r="C219" s="78" t="s">
        <v>202</v>
      </c>
      <c r="D219" s="78" t="s">
        <v>203</v>
      </c>
      <c r="E219" s="78">
        <v>26645</v>
      </c>
      <c r="F219" s="78" t="s">
        <v>204</v>
      </c>
      <c r="G219" s="64">
        <v>83</v>
      </c>
      <c r="H219" s="64">
        <v>3129231</v>
      </c>
      <c r="I219" s="64">
        <v>259726173</v>
      </c>
      <c r="J219"/>
      <c r="K219" s="94" t="str">
        <f t="shared" si="3"/>
        <v>Пшен</v>
      </c>
      <c r="L219" s="51"/>
    </row>
    <row r="220" spans="1:12">
      <c r="A220" s="78">
        <v>5008025</v>
      </c>
      <c r="B220" s="78" t="s">
        <v>1645</v>
      </c>
      <c r="C220" s="78" t="s">
        <v>205</v>
      </c>
      <c r="D220" s="78" t="s">
        <v>206</v>
      </c>
      <c r="E220" s="78">
        <v>26642</v>
      </c>
      <c r="F220" s="78" t="s">
        <v>209</v>
      </c>
      <c r="G220" s="64">
        <v>95</v>
      </c>
      <c r="H220" s="64">
        <v>3166231</v>
      </c>
      <c r="I220" s="64">
        <v>300791945</v>
      </c>
      <c r="J220"/>
      <c r="K220" s="94" t="str">
        <f t="shared" si="3"/>
        <v>Пшен</v>
      </c>
      <c r="L220" s="51"/>
    </row>
    <row r="221" spans="1:12">
      <c r="A221" s="78">
        <v>5008058</v>
      </c>
      <c r="B221" s="78" t="s">
        <v>1645</v>
      </c>
      <c r="C221" s="78" t="s">
        <v>308</v>
      </c>
      <c r="D221" s="78" t="s">
        <v>309</v>
      </c>
      <c r="E221" s="78">
        <v>10708</v>
      </c>
      <c r="F221" s="78" t="s">
        <v>310</v>
      </c>
      <c r="G221" s="64">
        <v>46</v>
      </c>
      <c r="H221" s="64">
        <v>3066231</v>
      </c>
      <c r="I221" s="64">
        <v>141046626</v>
      </c>
      <c r="J221"/>
      <c r="K221" s="94" t="str">
        <f t="shared" si="3"/>
        <v>Пшен</v>
      </c>
      <c r="L221" s="51"/>
    </row>
    <row r="222" spans="1:12">
      <c r="A222" s="78">
        <v>5008059</v>
      </c>
      <c r="B222" s="78" t="s">
        <v>1645</v>
      </c>
      <c r="C222" s="78" t="s">
        <v>197</v>
      </c>
      <c r="D222" s="78" t="s">
        <v>198</v>
      </c>
      <c r="E222" s="78">
        <v>16669</v>
      </c>
      <c r="F222" s="78" t="s">
        <v>199</v>
      </c>
      <c r="G222" s="64">
        <v>23</v>
      </c>
      <c r="H222" s="64">
        <v>3089231</v>
      </c>
      <c r="I222" s="64">
        <v>71052313</v>
      </c>
      <c r="J222"/>
      <c r="K222" s="94" t="str">
        <f t="shared" si="3"/>
        <v>Пшен</v>
      </c>
      <c r="L222" s="51"/>
    </row>
    <row r="223" spans="1:12">
      <c r="A223" s="78">
        <v>5008062</v>
      </c>
      <c r="B223" s="78" t="s">
        <v>1645</v>
      </c>
      <c r="C223" s="78" t="s">
        <v>195</v>
      </c>
      <c r="D223" s="78" t="s">
        <v>196</v>
      </c>
      <c r="E223" s="78">
        <v>17397</v>
      </c>
      <c r="F223" s="78" t="s">
        <v>477</v>
      </c>
      <c r="G223" s="64">
        <v>32</v>
      </c>
      <c r="H223" s="64">
        <v>3066231</v>
      </c>
      <c r="I223" s="64">
        <v>98119392</v>
      </c>
      <c r="J223"/>
      <c r="K223" s="94" t="str">
        <f t="shared" si="3"/>
        <v>Пшен</v>
      </c>
      <c r="L223" s="51"/>
    </row>
    <row r="224" spans="1:12">
      <c r="A224" s="78">
        <v>5008096</v>
      </c>
      <c r="B224" s="78" t="s">
        <v>1645</v>
      </c>
      <c r="C224" s="78" t="s">
        <v>202</v>
      </c>
      <c r="D224" s="78" t="s">
        <v>203</v>
      </c>
      <c r="E224" s="78">
        <v>26645</v>
      </c>
      <c r="F224" s="78" t="s">
        <v>204</v>
      </c>
      <c r="G224" s="64">
        <v>83</v>
      </c>
      <c r="H224" s="64">
        <v>3166231</v>
      </c>
      <c r="I224" s="64">
        <v>262797173</v>
      </c>
      <c r="J224"/>
      <c r="K224" s="94" t="str">
        <f t="shared" si="3"/>
        <v>Пшен</v>
      </c>
      <c r="L224" s="51"/>
    </row>
    <row r="225" spans="1:12">
      <c r="A225" s="78">
        <v>5009540</v>
      </c>
      <c r="B225" s="78" t="s">
        <v>1646</v>
      </c>
      <c r="C225" s="78" t="s">
        <v>205</v>
      </c>
      <c r="D225" s="78" t="s">
        <v>206</v>
      </c>
      <c r="E225" s="78">
        <v>26642</v>
      </c>
      <c r="F225" s="78" t="s">
        <v>209</v>
      </c>
      <c r="G225" s="64">
        <v>105</v>
      </c>
      <c r="H225" s="64">
        <v>3029231</v>
      </c>
      <c r="I225" s="64">
        <v>318069255</v>
      </c>
      <c r="J225"/>
      <c r="K225" s="94" t="str">
        <f t="shared" si="3"/>
        <v>Пшен</v>
      </c>
      <c r="L225" s="51"/>
    </row>
    <row r="226" spans="1:12">
      <c r="A226" s="78">
        <v>5009561</v>
      </c>
      <c r="B226" s="78" t="s">
        <v>1646</v>
      </c>
      <c r="C226" s="78" t="s">
        <v>308</v>
      </c>
      <c r="D226" s="78" t="s">
        <v>309</v>
      </c>
      <c r="E226" s="78">
        <v>10708</v>
      </c>
      <c r="F226" s="78" t="s">
        <v>310</v>
      </c>
      <c r="G226" s="64">
        <v>46</v>
      </c>
      <c r="H226" s="64">
        <v>3128231</v>
      </c>
      <c r="I226" s="64">
        <v>143898626</v>
      </c>
      <c r="J226"/>
      <c r="K226" s="94" t="str">
        <f t="shared" si="3"/>
        <v>Пшен</v>
      </c>
      <c r="L226" s="51"/>
    </row>
    <row r="227" spans="1:12">
      <c r="A227" s="78">
        <v>5009572</v>
      </c>
      <c r="B227" s="78" t="s">
        <v>1646</v>
      </c>
      <c r="C227" s="78" t="s">
        <v>197</v>
      </c>
      <c r="D227" s="78" t="s">
        <v>198</v>
      </c>
      <c r="E227" s="78">
        <v>16669</v>
      </c>
      <c r="F227" s="78" t="s">
        <v>199</v>
      </c>
      <c r="G227" s="64">
        <v>23</v>
      </c>
      <c r="H227" s="64">
        <v>2928231</v>
      </c>
      <c r="I227" s="64">
        <v>67349313</v>
      </c>
      <c r="J227"/>
      <c r="K227" s="94" t="str">
        <f t="shared" si="3"/>
        <v>Пшен</v>
      </c>
      <c r="L227" s="51"/>
    </row>
    <row r="228" spans="1:12">
      <c r="A228" s="78">
        <v>5009578</v>
      </c>
      <c r="B228" s="78" t="s">
        <v>1646</v>
      </c>
      <c r="C228" s="78" t="s">
        <v>195</v>
      </c>
      <c r="D228" s="78" t="s">
        <v>196</v>
      </c>
      <c r="E228" s="78">
        <v>17397</v>
      </c>
      <c r="F228" s="78" t="s">
        <v>477</v>
      </c>
      <c r="G228" s="64">
        <v>19</v>
      </c>
      <c r="H228" s="64">
        <v>3089231</v>
      </c>
      <c r="I228" s="64">
        <v>58695389</v>
      </c>
      <c r="J228"/>
      <c r="K228" s="94" t="str">
        <f t="shared" si="3"/>
        <v>Пшен</v>
      </c>
      <c r="L228" s="51"/>
    </row>
    <row r="229" spans="1:12">
      <c r="A229" s="78">
        <v>5009610</v>
      </c>
      <c r="B229" s="78" t="s">
        <v>1646</v>
      </c>
      <c r="C229" s="78" t="s">
        <v>202</v>
      </c>
      <c r="D229" s="78" t="s">
        <v>203</v>
      </c>
      <c r="E229" s="78">
        <v>26645</v>
      </c>
      <c r="F229" s="78" t="s">
        <v>204</v>
      </c>
      <c r="G229" s="64">
        <v>74</v>
      </c>
      <c r="H229" s="64">
        <v>3089231</v>
      </c>
      <c r="I229" s="64">
        <v>228603094</v>
      </c>
      <c r="J229"/>
      <c r="K229" s="94" t="str">
        <f t="shared" si="3"/>
        <v>Пшен</v>
      </c>
      <c r="L229" s="51"/>
    </row>
    <row r="230" spans="1:12">
      <c r="A230" s="78">
        <v>5012885</v>
      </c>
      <c r="B230" s="78" t="s">
        <v>1647</v>
      </c>
      <c r="C230" s="78" t="s">
        <v>205</v>
      </c>
      <c r="D230" s="78" t="s">
        <v>206</v>
      </c>
      <c r="E230" s="78">
        <v>26642</v>
      </c>
      <c r="F230" s="78" t="s">
        <v>209</v>
      </c>
      <c r="G230" s="64">
        <v>106</v>
      </c>
      <c r="H230" s="64">
        <v>3007231</v>
      </c>
      <c r="I230" s="64">
        <v>318766486</v>
      </c>
      <c r="J230"/>
      <c r="K230" s="94" t="str">
        <f t="shared" si="3"/>
        <v>Пшен</v>
      </c>
      <c r="L230" s="51"/>
    </row>
    <row r="231" spans="1:12">
      <c r="A231" s="78">
        <v>5012913</v>
      </c>
      <c r="B231" s="78" t="s">
        <v>1647</v>
      </c>
      <c r="C231" s="78" t="s">
        <v>308</v>
      </c>
      <c r="D231" s="78" t="s">
        <v>309</v>
      </c>
      <c r="E231" s="78">
        <v>10708</v>
      </c>
      <c r="F231" s="78" t="s">
        <v>310</v>
      </c>
      <c r="G231" s="64">
        <v>40</v>
      </c>
      <c r="H231" s="64">
        <v>3069231</v>
      </c>
      <c r="I231" s="64">
        <v>122769240</v>
      </c>
      <c r="J231"/>
      <c r="K231" s="94" t="str">
        <f t="shared" si="3"/>
        <v>Пшен</v>
      </c>
      <c r="L231" s="51"/>
    </row>
    <row r="232" spans="1:12">
      <c r="A232" s="78">
        <v>5012924</v>
      </c>
      <c r="B232" s="78" t="s">
        <v>1647</v>
      </c>
      <c r="C232" s="78" t="s">
        <v>197</v>
      </c>
      <c r="D232" s="78" t="s">
        <v>198</v>
      </c>
      <c r="E232" s="78">
        <v>16669</v>
      </c>
      <c r="F232" s="78" t="s">
        <v>199</v>
      </c>
      <c r="G232" s="64">
        <v>9</v>
      </c>
      <c r="H232" s="64">
        <v>2938231</v>
      </c>
      <c r="I232" s="64">
        <v>26444079</v>
      </c>
      <c r="J232"/>
      <c r="K232" s="94" t="str">
        <f t="shared" si="3"/>
        <v>Пшен</v>
      </c>
      <c r="L232" s="51"/>
    </row>
    <row r="233" spans="1:12">
      <c r="A233" s="78">
        <v>5012927</v>
      </c>
      <c r="B233" s="78" t="s">
        <v>1647</v>
      </c>
      <c r="C233" s="78" t="s">
        <v>195</v>
      </c>
      <c r="D233" s="78" t="s">
        <v>196</v>
      </c>
      <c r="E233" s="78">
        <v>17397</v>
      </c>
      <c r="F233" s="78" t="s">
        <v>477</v>
      </c>
      <c r="G233" s="64">
        <v>33</v>
      </c>
      <c r="H233" s="64">
        <v>3219231</v>
      </c>
      <c r="I233" s="64">
        <v>106234623</v>
      </c>
      <c r="J233"/>
      <c r="K233" s="94" t="str">
        <f t="shared" si="3"/>
        <v>Пшен</v>
      </c>
      <c r="L233" s="51"/>
    </row>
    <row r="234" spans="1:12">
      <c r="A234" s="78">
        <v>5012963</v>
      </c>
      <c r="B234" s="78" t="s">
        <v>1647</v>
      </c>
      <c r="C234" s="78" t="s">
        <v>202</v>
      </c>
      <c r="D234" s="78" t="s">
        <v>203</v>
      </c>
      <c r="E234" s="78">
        <v>26645</v>
      </c>
      <c r="F234" s="78" t="s">
        <v>204</v>
      </c>
      <c r="G234" s="64">
        <v>83</v>
      </c>
      <c r="H234" s="64">
        <v>3139231</v>
      </c>
      <c r="I234" s="64">
        <v>260556173</v>
      </c>
      <c r="J234"/>
      <c r="K234" s="94" t="str">
        <f t="shared" si="3"/>
        <v>Пшен</v>
      </c>
      <c r="L234" s="51"/>
    </row>
    <row r="235" spans="1:12">
      <c r="A235" s="78">
        <v>5013565</v>
      </c>
      <c r="B235" s="78" t="s">
        <v>1647</v>
      </c>
      <c r="C235" s="78" t="s">
        <v>205</v>
      </c>
      <c r="D235" s="78" t="s">
        <v>206</v>
      </c>
      <c r="E235" s="78">
        <v>26642</v>
      </c>
      <c r="F235" s="78" t="s">
        <v>209</v>
      </c>
      <c r="G235" s="64">
        <v>10</v>
      </c>
      <c r="H235" s="64">
        <v>3033788</v>
      </c>
      <c r="I235" s="64">
        <v>30337880</v>
      </c>
      <c r="J235"/>
      <c r="K235" s="94" t="str">
        <f t="shared" si="3"/>
        <v>Пшен</v>
      </c>
      <c r="L235" s="51"/>
    </row>
    <row r="236" spans="1:12">
      <c r="A236" s="78">
        <v>5013572</v>
      </c>
      <c r="B236" s="78" t="s">
        <v>1647</v>
      </c>
      <c r="C236" s="78" t="s">
        <v>197</v>
      </c>
      <c r="D236" s="78" t="s">
        <v>198</v>
      </c>
      <c r="E236" s="78">
        <v>9916669</v>
      </c>
      <c r="F236" s="78" t="s">
        <v>208</v>
      </c>
      <c r="G236" s="64">
        <v>10</v>
      </c>
      <c r="H236" s="64">
        <v>3188788</v>
      </c>
      <c r="I236" s="64">
        <v>31887880</v>
      </c>
      <c r="J236"/>
      <c r="K236" s="94" t="str">
        <f t="shared" si="3"/>
        <v>Пшен</v>
      </c>
      <c r="L236" s="51"/>
    </row>
    <row r="237" spans="1:12">
      <c r="A237" s="78">
        <v>5016189</v>
      </c>
      <c r="B237" s="78" t="s">
        <v>1648</v>
      </c>
      <c r="C237" s="78" t="s">
        <v>205</v>
      </c>
      <c r="D237" s="78" t="s">
        <v>206</v>
      </c>
      <c r="E237" s="78">
        <v>26642</v>
      </c>
      <c r="F237" s="78" t="s">
        <v>209</v>
      </c>
      <c r="G237" s="64">
        <v>116</v>
      </c>
      <c r="H237" s="64">
        <v>3061231</v>
      </c>
      <c r="I237" s="64">
        <v>355102796</v>
      </c>
      <c r="J237"/>
      <c r="K237" s="94" t="str">
        <f t="shared" si="3"/>
        <v>Пшен</v>
      </c>
      <c r="L237" s="51"/>
    </row>
    <row r="238" spans="1:12">
      <c r="A238" s="78">
        <v>5016216</v>
      </c>
      <c r="B238" s="78" t="s">
        <v>1648</v>
      </c>
      <c r="C238" s="78" t="s">
        <v>308</v>
      </c>
      <c r="D238" s="78" t="s">
        <v>309</v>
      </c>
      <c r="E238" s="78">
        <v>10708</v>
      </c>
      <c r="F238" s="78" t="s">
        <v>310</v>
      </c>
      <c r="G238" s="64">
        <v>46</v>
      </c>
      <c r="H238" s="64">
        <v>3091231</v>
      </c>
      <c r="I238" s="64">
        <v>142196626</v>
      </c>
      <c r="J238"/>
      <c r="K238" s="94" t="str">
        <f t="shared" si="3"/>
        <v>Пшен</v>
      </c>
      <c r="L238" s="51"/>
    </row>
    <row r="239" spans="1:12">
      <c r="A239" s="78">
        <v>5016226</v>
      </c>
      <c r="B239" s="78" t="s">
        <v>1648</v>
      </c>
      <c r="C239" s="78" t="s">
        <v>197</v>
      </c>
      <c r="D239" s="78" t="s">
        <v>198</v>
      </c>
      <c r="E239" s="78">
        <v>16669</v>
      </c>
      <c r="F239" s="78" t="s">
        <v>199</v>
      </c>
      <c r="G239" s="64">
        <v>13</v>
      </c>
      <c r="H239" s="64">
        <v>3218231</v>
      </c>
      <c r="I239" s="64">
        <v>41837003</v>
      </c>
      <c r="J239"/>
      <c r="K239" s="94" t="str">
        <f t="shared" si="3"/>
        <v>Пшен</v>
      </c>
      <c r="L239" s="51"/>
    </row>
    <row r="240" spans="1:12">
      <c r="A240" s="78">
        <v>5016231</v>
      </c>
      <c r="B240" s="78" t="s">
        <v>1648</v>
      </c>
      <c r="C240" s="78" t="s">
        <v>195</v>
      </c>
      <c r="D240" s="78" t="s">
        <v>196</v>
      </c>
      <c r="E240" s="78">
        <v>17397</v>
      </c>
      <c r="F240" s="78" t="s">
        <v>477</v>
      </c>
      <c r="G240" s="64">
        <v>33</v>
      </c>
      <c r="H240" s="64">
        <v>3229231</v>
      </c>
      <c r="I240" s="64">
        <v>106564623</v>
      </c>
      <c r="J240"/>
      <c r="K240" s="94" t="str">
        <f t="shared" si="3"/>
        <v>Пшен</v>
      </c>
      <c r="L240" s="51"/>
    </row>
    <row r="241" spans="1:12">
      <c r="A241" s="78">
        <v>5016278</v>
      </c>
      <c r="B241" s="78" t="s">
        <v>1648</v>
      </c>
      <c r="C241" s="78" t="s">
        <v>202</v>
      </c>
      <c r="D241" s="78" t="s">
        <v>203</v>
      </c>
      <c r="E241" s="78">
        <v>26645</v>
      </c>
      <c r="F241" s="78" t="s">
        <v>204</v>
      </c>
      <c r="G241" s="64">
        <v>83</v>
      </c>
      <c r="H241" s="64">
        <v>3169231</v>
      </c>
      <c r="I241" s="64">
        <v>263046173</v>
      </c>
      <c r="J241"/>
      <c r="K241" s="94" t="str">
        <f t="shared" si="3"/>
        <v>Пшен</v>
      </c>
      <c r="L241" s="51"/>
    </row>
    <row r="242" spans="1:12">
      <c r="A242" s="78">
        <v>5016636</v>
      </c>
      <c r="B242" s="78" t="s">
        <v>1648</v>
      </c>
      <c r="C242" s="78" t="s">
        <v>1649</v>
      </c>
      <c r="D242" s="78" t="s">
        <v>1650</v>
      </c>
      <c r="E242" s="78">
        <v>36687</v>
      </c>
      <c r="F242" s="78" t="s">
        <v>1651</v>
      </c>
      <c r="G242" s="64">
        <v>552</v>
      </c>
      <c r="H242" s="64">
        <v>250000</v>
      </c>
      <c r="I242" s="64">
        <v>138000000</v>
      </c>
      <c r="J242"/>
      <c r="K242" s="94" t="str">
        <f t="shared" si="3"/>
        <v>Соль</v>
      </c>
      <c r="L242" s="51"/>
    </row>
    <row r="243" spans="1:12">
      <c r="A243" s="78">
        <v>5017769</v>
      </c>
      <c r="B243" s="78" t="s">
        <v>1652</v>
      </c>
      <c r="C243" s="78" t="s">
        <v>205</v>
      </c>
      <c r="D243" s="78" t="s">
        <v>206</v>
      </c>
      <c r="E243" s="78">
        <v>26642</v>
      </c>
      <c r="F243" s="78" t="s">
        <v>209</v>
      </c>
      <c r="G243" s="64">
        <v>106</v>
      </c>
      <c r="H243" s="64">
        <v>3096231</v>
      </c>
      <c r="I243" s="64">
        <v>328200486</v>
      </c>
      <c r="J243"/>
      <c r="K243" s="94" t="str">
        <f t="shared" si="3"/>
        <v>Пшен</v>
      </c>
      <c r="L243" s="51"/>
    </row>
    <row r="244" spans="1:12">
      <c r="A244" s="78">
        <v>5017792</v>
      </c>
      <c r="B244" s="78" t="s">
        <v>1652</v>
      </c>
      <c r="C244" s="78" t="s">
        <v>308</v>
      </c>
      <c r="D244" s="78" t="s">
        <v>309</v>
      </c>
      <c r="E244" s="78">
        <v>10708</v>
      </c>
      <c r="F244" s="78" t="s">
        <v>310</v>
      </c>
      <c r="G244" s="64">
        <v>16</v>
      </c>
      <c r="H244" s="64">
        <v>2989231</v>
      </c>
      <c r="I244" s="64">
        <v>47827696</v>
      </c>
      <c r="J244"/>
      <c r="K244" s="94" t="str">
        <f t="shared" si="3"/>
        <v>Пшен</v>
      </c>
      <c r="L244" s="51"/>
    </row>
    <row r="245" spans="1:12">
      <c r="A245" s="78">
        <v>5017805</v>
      </c>
      <c r="B245" s="78" t="s">
        <v>1652</v>
      </c>
      <c r="C245" s="78" t="s">
        <v>197</v>
      </c>
      <c r="D245" s="78" t="s">
        <v>198</v>
      </c>
      <c r="E245" s="78">
        <v>16669</v>
      </c>
      <c r="F245" s="78" t="s">
        <v>199</v>
      </c>
      <c r="G245" s="64">
        <v>24</v>
      </c>
      <c r="H245" s="64">
        <v>3268231</v>
      </c>
      <c r="I245" s="64">
        <v>78437544</v>
      </c>
      <c r="J245"/>
      <c r="K245" s="94" t="str">
        <f t="shared" si="3"/>
        <v>Пшен</v>
      </c>
      <c r="L245" s="51"/>
    </row>
    <row r="246" spans="1:12">
      <c r="A246" s="78">
        <v>5017845</v>
      </c>
      <c r="B246" s="78" t="s">
        <v>1652</v>
      </c>
      <c r="C246" s="78" t="s">
        <v>202</v>
      </c>
      <c r="D246" s="78" t="s">
        <v>203</v>
      </c>
      <c r="E246" s="78">
        <v>26645</v>
      </c>
      <c r="F246" s="78" t="s">
        <v>204</v>
      </c>
      <c r="G246" s="64">
        <v>83</v>
      </c>
      <c r="H246" s="64">
        <v>3189231</v>
      </c>
      <c r="I246" s="64">
        <v>264706173</v>
      </c>
      <c r="J246"/>
      <c r="K246" s="94" t="str">
        <f t="shared" si="3"/>
        <v>Пшен</v>
      </c>
      <c r="L246" s="51"/>
    </row>
    <row r="247" spans="1:12">
      <c r="A247" s="78">
        <v>5021255</v>
      </c>
      <c r="B247" s="78" t="s">
        <v>1653</v>
      </c>
      <c r="C247" s="78" t="s">
        <v>205</v>
      </c>
      <c r="D247" s="78" t="s">
        <v>206</v>
      </c>
      <c r="E247" s="78">
        <v>26642</v>
      </c>
      <c r="F247" s="78" t="s">
        <v>209</v>
      </c>
      <c r="G247" s="64">
        <v>106</v>
      </c>
      <c r="H247" s="64">
        <v>3179231</v>
      </c>
      <c r="I247" s="64">
        <v>336998486</v>
      </c>
      <c r="J247"/>
      <c r="K247" s="94" t="str">
        <f t="shared" si="3"/>
        <v>Пшен</v>
      </c>
      <c r="L247" s="51"/>
    </row>
    <row r="248" spans="1:12">
      <c r="A248" s="78">
        <v>5021279</v>
      </c>
      <c r="B248" s="78" t="s">
        <v>1653</v>
      </c>
      <c r="C248" s="78" t="s">
        <v>308</v>
      </c>
      <c r="D248" s="78" t="s">
        <v>309</v>
      </c>
      <c r="E248" s="78">
        <v>10708</v>
      </c>
      <c r="F248" s="78" t="s">
        <v>310</v>
      </c>
      <c r="G248" s="64">
        <v>47</v>
      </c>
      <c r="H248" s="64">
        <v>3179231</v>
      </c>
      <c r="I248" s="64">
        <v>149423857</v>
      </c>
      <c r="J248"/>
      <c r="K248" s="94" t="str">
        <f t="shared" si="3"/>
        <v>Пшен</v>
      </c>
      <c r="L248" s="51"/>
    </row>
    <row r="249" spans="1:12">
      <c r="A249" s="78">
        <v>5021286</v>
      </c>
      <c r="B249" s="78" t="s">
        <v>1653</v>
      </c>
      <c r="C249" s="78" t="s">
        <v>197</v>
      </c>
      <c r="D249" s="78" t="s">
        <v>198</v>
      </c>
      <c r="E249" s="78">
        <v>16669</v>
      </c>
      <c r="F249" s="78" t="s">
        <v>199</v>
      </c>
      <c r="G249" s="64">
        <v>23</v>
      </c>
      <c r="H249" s="64">
        <v>3289231</v>
      </c>
      <c r="I249" s="64">
        <v>75652313</v>
      </c>
      <c r="J249"/>
      <c r="K249" s="94" t="str">
        <f t="shared" si="3"/>
        <v>Пшен</v>
      </c>
      <c r="L249" s="51"/>
    </row>
    <row r="250" spans="1:12">
      <c r="A250" s="78">
        <v>5021304</v>
      </c>
      <c r="B250" s="78" t="s">
        <v>1653</v>
      </c>
      <c r="C250" s="78" t="s">
        <v>195</v>
      </c>
      <c r="D250" s="78" t="s">
        <v>196</v>
      </c>
      <c r="E250" s="78">
        <v>17397</v>
      </c>
      <c r="F250" s="78" t="s">
        <v>477</v>
      </c>
      <c r="G250" s="64">
        <v>32</v>
      </c>
      <c r="H250" s="64">
        <v>3318231</v>
      </c>
      <c r="I250" s="64">
        <v>106183392</v>
      </c>
      <c r="J250"/>
      <c r="K250" s="94" t="str">
        <f t="shared" si="3"/>
        <v>Пшен</v>
      </c>
      <c r="L250" s="51"/>
    </row>
    <row r="251" spans="1:12">
      <c r="A251" s="78">
        <v>5021358</v>
      </c>
      <c r="B251" s="78" t="s">
        <v>1653</v>
      </c>
      <c r="C251" s="78" t="s">
        <v>202</v>
      </c>
      <c r="D251" s="78" t="s">
        <v>203</v>
      </c>
      <c r="E251" s="78">
        <v>26645</v>
      </c>
      <c r="F251" s="78" t="s">
        <v>204</v>
      </c>
      <c r="G251" s="64">
        <v>83</v>
      </c>
      <c r="H251" s="64">
        <v>3228231</v>
      </c>
      <c r="I251" s="64">
        <v>267943173</v>
      </c>
      <c r="J251"/>
      <c r="K251" s="94" t="str">
        <f t="shared" si="3"/>
        <v>Пшен</v>
      </c>
      <c r="L251" s="51"/>
    </row>
    <row r="252" spans="1:12">
      <c r="A252" s="78">
        <v>5021360</v>
      </c>
      <c r="B252" s="78" t="s">
        <v>1653</v>
      </c>
      <c r="C252" s="78" t="s">
        <v>202</v>
      </c>
      <c r="D252" s="78" t="s">
        <v>203</v>
      </c>
      <c r="E252" s="78">
        <v>9926645</v>
      </c>
      <c r="F252" s="78" t="s">
        <v>1654</v>
      </c>
      <c r="G252" s="64">
        <v>10</v>
      </c>
      <c r="H252" s="64">
        <v>3192231</v>
      </c>
      <c r="I252" s="64">
        <v>31922310</v>
      </c>
      <c r="J252"/>
      <c r="K252" s="94" t="str">
        <f t="shared" si="3"/>
        <v>Пшен</v>
      </c>
      <c r="L252" s="51"/>
    </row>
    <row r="253" spans="1:12">
      <c r="A253" s="78">
        <v>5024624</v>
      </c>
      <c r="B253" s="78" t="s">
        <v>1655</v>
      </c>
      <c r="C253" s="78" t="s">
        <v>205</v>
      </c>
      <c r="D253" s="78" t="s">
        <v>206</v>
      </c>
      <c r="E253" s="78">
        <v>26642</v>
      </c>
      <c r="F253" s="78" t="s">
        <v>209</v>
      </c>
      <c r="G253" s="64">
        <v>116</v>
      </c>
      <c r="H253" s="64">
        <v>3228231</v>
      </c>
      <c r="I253" s="64">
        <v>374474796</v>
      </c>
      <c r="J253"/>
      <c r="K253" s="94" t="str">
        <f t="shared" si="3"/>
        <v>Пшен</v>
      </c>
      <c r="L253" s="51"/>
    </row>
    <row r="254" spans="1:12">
      <c r="A254" s="78">
        <v>5024649</v>
      </c>
      <c r="B254" s="78" t="s">
        <v>1655</v>
      </c>
      <c r="C254" s="78" t="s">
        <v>308</v>
      </c>
      <c r="D254" s="78" t="s">
        <v>309</v>
      </c>
      <c r="E254" s="78">
        <v>10708</v>
      </c>
      <c r="F254" s="78" t="s">
        <v>310</v>
      </c>
      <c r="G254" s="64">
        <v>47</v>
      </c>
      <c r="H254" s="64">
        <v>3219231</v>
      </c>
      <c r="I254" s="64">
        <v>151303857</v>
      </c>
      <c r="J254"/>
      <c r="K254" s="94" t="str">
        <f t="shared" si="3"/>
        <v>Пшен</v>
      </c>
      <c r="L254" s="51"/>
    </row>
    <row r="255" spans="1:12">
      <c r="A255" s="78">
        <v>5024660</v>
      </c>
      <c r="B255" s="78" t="s">
        <v>1655</v>
      </c>
      <c r="C255" s="78" t="s">
        <v>197</v>
      </c>
      <c r="D255" s="78" t="s">
        <v>198</v>
      </c>
      <c r="E255" s="78">
        <v>16669</v>
      </c>
      <c r="F255" s="78" t="s">
        <v>199</v>
      </c>
      <c r="G255" s="64">
        <v>10</v>
      </c>
      <c r="H255" s="64">
        <v>3319231</v>
      </c>
      <c r="I255" s="64">
        <v>33192310</v>
      </c>
      <c r="J255"/>
      <c r="K255" s="94" t="str">
        <f t="shared" si="3"/>
        <v>Пшен</v>
      </c>
      <c r="L255" s="51"/>
    </row>
    <row r="256" spans="1:12">
      <c r="A256" s="78">
        <v>5024719</v>
      </c>
      <c r="B256" s="78" t="s">
        <v>1655</v>
      </c>
      <c r="C256" s="78" t="s">
        <v>202</v>
      </c>
      <c r="D256" s="78" t="s">
        <v>203</v>
      </c>
      <c r="E256" s="78">
        <v>26645</v>
      </c>
      <c r="F256" s="78" t="s">
        <v>204</v>
      </c>
      <c r="G256" s="64">
        <v>60</v>
      </c>
      <c r="H256" s="64">
        <v>3258231</v>
      </c>
      <c r="I256" s="64">
        <v>195493860</v>
      </c>
      <c r="J256"/>
      <c r="K256" s="94" t="str">
        <f t="shared" si="3"/>
        <v>Пшен</v>
      </c>
      <c r="L256" s="51"/>
    </row>
    <row r="257" spans="1:12">
      <c r="A257" s="78">
        <v>5026097</v>
      </c>
      <c r="B257" s="78" t="s">
        <v>1656</v>
      </c>
      <c r="C257" s="78" t="s">
        <v>308</v>
      </c>
      <c r="D257" s="78" t="s">
        <v>309</v>
      </c>
      <c r="E257" s="78">
        <v>10708</v>
      </c>
      <c r="F257" s="78" t="s">
        <v>310</v>
      </c>
      <c r="G257" s="64">
        <v>24</v>
      </c>
      <c r="H257" s="64">
        <v>2969231</v>
      </c>
      <c r="I257" s="64">
        <v>71261544</v>
      </c>
      <c r="J257"/>
      <c r="K257" s="94" t="str">
        <f t="shared" si="3"/>
        <v>Пшен</v>
      </c>
      <c r="L257" s="51"/>
    </row>
    <row r="258" spans="1:12">
      <c r="A258" s="78">
        <v>5026104</v>
      </c>
      <c r="B258" s="78" t="s">
        <v>1656</v>
      </c>
      <c r="C258" s="78" t="s">
        <v>197</v>
      </c>
      <c r="D258" s="78" t="s">
        <v>198</v>
      </c>
      <c r="E258" s="78">
        <v>16669</v>
      </c>
      <c r="F258" s="78" t="s">
        <v>199</v>
      </c>
      <c r="G258" s="64">
        <v>22</v>
      </c>
      <c r="H258" s="64">
        <v>2969231</v>
      </c>
      <c r="I258" s="64">
        <v>65323082</v>
      </c>
      <c r="J258"/>
      <c r="K258" s="94" t="str">
        <f t="shared" si="3"/>
        <v>Пшен</v>
      </c>
      <c r="L258" s="51"/>
    </row>
    <row r="259" spans="1:12">
      <c r="A259" s="78">
        <v>5026131</v>
      </c>
      <c r="B259" s="78" t="s">
        <v>1656</v>
      </c>
      <c r="C259" s="78" t="s">
        <v>202</v>
      </c>
      <c r="D259" s="78" t="s">
        <v>203</v>
      </c>
      <c r="E259" s="78">
        <v>26645</v>
      </c>
      <c r="F259" s="78" t="s">
        <v>204</v>
      </c>
      <c r="G259" s="64">
        <v>45</v>
      </c>
      <c r="H259" s="64">
        <v>3129231</v>
      </c>
      <c r="I259" s="64">
        <v>140815395</v>
      </c>
      <c r="J259"/>
      <c r="K259" s="94" t="str">
        <f t="shared" si="3"/>
        <v>Пшен</v>
      </c>
      <c r="L259" s="51"/>
    </row>
    <row r="260" spans="1:12">
      <c r="A260" s="78">
        <v>5029480</v>
      </c>
      <c r="B260" s="78" t="s">
        <v>1657</v>
      </c>
      <c r="C260" s="78" t="s">
        <v>205</v>
      </c>
      <c r="D260" s="78" t="s">
        <v>206</v>
      </c>
      <c r="E260" s="78">
        <v>26642</v>
      </c>
      <c r="F260" s="78" t="s">
        <v>209</v>
      </c>
      <c r="G260" s="64">
        <v>108</v>
      </c>
      <c r="H260" s="64">
        <v>3069231</v>
      </c>
      <c r="I260" s="64">
        <v>331476948</v>
      </c>
      <c r="J260"/>
      <c r="K260" s="94" t="str">
        <f t="shared" si="3"/>
        <v>Пшен</v>
      </c>
      <c r="L260" s="51"/>
    </row>
    <row r="261" spans="1:12">
      <c r="A261" s="78">
        <v>5029504</v>
      </c>
      <c r="B261" s="78" t="s">
        <v>1657</v>
      </c>
      <c r="C261" s="78" t="s">
        <v>308</v>
      </c>
      <c r="D261" s="78" t="s">
        <v>309</v>
      </c>
      <c r="E261" s="78">
        <v>10708</v>
      </c>
      <c r="F261" s="78" t="s">
        <v>310</v>
      </c>
      <c r="G261" s="64">
        <v>34</v>
      </c>
      <c r="H261" s="64">
        <v>3101231</v>
      </c>
      <c r="I261" s="64">
        <v>105441854</v>
      </c>
      <c r="J261"/>
      <c r="K261" s="94" t="str">
        <f t="shared" si="3"/>
        <v>Пшен</v>
      </c>
      <c r="L261" s="51"/>
    </row>
    <row r="262" spans="1:12">
      <c r="A262" s="78">
        <v>5029518</v>
      </c>
      <c r="B262" s="78" t="s">
        <v>1657</v>
      </c>
      <c r="C262" s="78" t="s">
        <v>197</v>
      </c>
      <c r="D262" s="78" t="s">
        <v>198</v>
      </c>
      <c r="E262" s="78">
        <v>16669</v>
      </c>
      <c r="F262" s="78" t="s">
        <v>199</v>
      </c>
      <c r="G262" s="64">
        <v>22</v>
      </c>
      <c r="H262" s="64">
        <v>3066231</v>
      </c>
      <c r="I262" s="64">
        <v>67457082</v>
      </c>
      <c r="J262"/>
      <c r="K262" s="94" t="str">
        <f t="shared" ref="K262:K325" si="4">LEFT(F262,4)</f>
        <v>Пшен</v>
      </c>
      <c r="L262" s="51"/>
    </row>
    <row r="263" spans="1:12">
      <c r="A263" s="78">
        <v>5029521</v>
      </c>
      <c r="B263" s="78" t="s">
        <v>1657</v>
      </c>
      <c r="C263" s="78" t="s">
        <v>195</v>
      </c>
      <c r="D263" s="78" t="s">
        <v>196</v>
      </c>
      <c r="E263" s="78">
        <v>17397</v>
      </c>
      <c r="F263" s="78" t="s">
        <v>477</v>
      </c>
      <c r="G263" s="64">
        <v>30</v>
      </c>
      <c r="H263" s="64">
        <v>3112231</v>
      </c>
      <c r="I263" s="64">
        <v>93366930</v>
      </c>
      <c r="J263"/>
      <c r="K263" s="94" t="str">
        <f t="shared" si="4"/>
        <v>Пшен</v>
      </c>
      <c r="L263" s="51"/>
    </row>
    <row r="264" spans="1:12">
      <c r="A264" s="78">
        <v>5029560</v>
      </c>
      <c r="B264" s="78" t="s">
        <v>1657</v>
      </c>
      <c r="C264" s="78" t="s">
        <v>202</v>
      </c>
      <c r="D264" s="78" t="s">
        <v>203</v>
      </c>
      <c r="E264" s="78">
        <v>26645</v>
      </c>
      <c r="F264" s="78" t="s">
        <v>204</v>
      </c>
      <c r="G264" s="64">
        <v>65</v>
      </c>
      <c r="H264" s="64">
        <v>3179231</v>
      </c>
      <c r="I264" s="64">
        <v>206650015</v>
      </c>
      <c r="J264"/>
      <c r="K264" s="94" t="str">
        <f t="shared" si="4"/>
        <v>Пшен</v>
      </c>
      <c r="L264" s="51"/>
    </row>
    <row r="265" spans="1:12">
      <c r="A265" s="78">
        <v>5030117</v>
      </c>
      <c r="B265" s="78" t="s">
        <v>1657</v>
      </c>
      <c r="C265" s="78" t="s">
        <v>324</v>
      </c>
      <c r="D265" s="78" t="s">
        <v>325</v>
      </c>
      <c r="E265" s="78">
        <v>36707</v>
      </c>
      <c r="F265" s="78" t="s">
        <v>326</v>
      </c>
      <c r="G265" s="64">
        <v>100</v>
      </c>
      <c r="H265" s="64">
        <v>3198777</v>
      </c>
      <c r="I265" s="64">
        <v>319877700</v>
      </c>
      <c r="J265"/>
      <c r="K265" s="94" t="str">
        <f t="shared" si="4"/>
        <v>Пшен</v>
      </c>
      <c r="L265" s="51"/>
    </row>
    <row r="266" spans="1:12">
      <c r="A266" s="78">
        <v>5032516</v>
      </c>
      <c r="B266" s="78" t="s">
        <v>1658</v>
      </c>
      <c r="C266" s="78" t="s">
        <v>205</v>
      </c>
      <c r="D266" s="78" t="s">
        <v>206</v>
      </c>
      <c r="E266" s="78">
        <v>26642</v>
      </c>
      <c r="F266" s="78" t="s">
        <v>209</v>
      </c>
      <c r="G266" s="64">
        <v>108</v>
      </c>
      <c r="H266" s="64">
        <v>3098231</v>
      </c>
      <c r="I266" s="64">
        <v>334608948</v>
      </c>
      <c r="J266"/>
      <c r="K266" s="94" t="str">
        <f t="shared" si="4"/>
        <v>Пшен</v>
      </c>
      <c r="L266" s="51"/>
    </row>
    <row r="267" spans="1:12">
      <c r="A267" s="78">
        <v>5032542</v>
      </c>
      <c r="B267" s="78" t="s">
        <v>1658</v>
      </c>
      <c r="C267" s="78" t="s">
        <v>308</v>
      </c>
      <c r="D267" s="78" t="s">
        <v>309</v>
      </c>
      <c r="E267" s="78">
        <v>10708</v>
      </c>
      <c r="F267" s="78" t="s">
        <v>310</v>
      </c>
      <c r="G267" s="64">
        <v>33</v>
      </c>
      <c r="H267" s="64">
        <v>3189231</v>
      </c>
      <c r="I267" s="64">
        <v>105244623</v>
      </c>
      <c r="J267"/>
      <c r="K267" s="94" t="str">
        <f t="shared" si="4"/>
        <v>Пшен</v>
      </c>
      <c r="L267" s="51"/>
    </row>
    <row r="268" spans="1:12">
      <c r="A268" s="78">
        <v>5032557</v>
      </c>
      <c r="B268" s="78" t="s">
        <v>1658</v>
      </c>
      <c r="C268" s="78" t="s">
        <v>197</v>
      </c>
      <c r="D268" s="78" t="s">
        <v>198</v>
      </c>
      <c r="E268" s="78">
        <v>16669</v>
      </c>
      <c r="F268" s="78" t="s">
        <v>199</v>
      </c>
      <c r="G268" s="64">
        <v>22</v>
      </c>
      <c r="H268" s="64">
        <v>3089231</v>
      </c>
      <c r="I268" s="64">
        <v>67963082</v>
      </c>
      <c r="J268"/>
      <c r="K268" s="94" t="str">
        <f t="shared" si="4"/>
        <v>Пшен</v>
      </c>
      <c r="L268" s="51"/>
    </row>
    <row r="269" spans="1:12">
      <c r="A269" s="78">
        <v>5032560</v>
      </c>
      <c r="B269" s="78" t="s">
        <v>1658</v>
      </c>
      <c r="C269" s="78" t="s">
        <v>195</v>
      </c>
      <c r="D269" s="78" t="s">
        <v>196</v>
      </c>
      <c r="E269" s="78">
        <v>17397</v>
      </c>
      <c r="F269" s="78" t="s">
        <v>477</v>
      </c>
      <c r="G269" s="64">
        <v>30</v>
      </c>
      <c r="H269" s="64">
        <v>3158231</v>
      </c>
      <c r="I269" s="64">
        <v>94746930</v>
      </c>
      <c r="J269"/>
      <c r="K269" s="94" t="str">
        <f t="shared" si="4"/>
        <v>Пшен</v>
      </c>
      <c r="L269" s="51"/>
    </row>
    <row r="270" spans="1:12">
      <c r="A270" s="78">
        <v>5032624</v>
      </c>
      <c r="B270" s="78" t="s">
        <v>1658</v>
      </c>
      <c r="C270" s="78" t="s">
        <v>202</v>
      </c>
      <c r="D270" s="78" t="s">
        <v>203</v>
      </c>
      <c r="E270" s="78">
        <v>26645</v>
      </c>
      <c r="F270" s="78" t="s">
        <v>204</v>
      </c>
      <c r="G270" s="64">
        <v>65</v>
      </c>
      <c r="H270" s="64">
        <v>3089231</v>
      </c>
      <c r="I270" s="64">
        <v>200800015</v>
      </c>
      <c r="J270"/>
      <c r="K270" s="94" t="str">
        <f t="shared" si="4"/>
        <v>Пшен</v>
      </c>
      <c r="L270" s="51"/>
    </row>
    <row r="271" spans="1:12">
      <c r="A271" s="78">
        <v>5033350</v>
      </c>
      <c r="B271" s="78" t="s">
        <v>1658</v>
      </c>
      <c r="C271" s="78" t="s">
        <v>324</v>
      </c>
      <c r="D271" s="78" t="s">
        <v>325</v>
      </c>
      <c r="E271" s="78">
        <v>36707</v>
      </c>
      <c r="F271" s="78" t="s">
        <v>326</v>
      </c>
      <c r="G271" s="64">
        <v>200</v>
      </c>
      <c r="H271" s="64">
        <v>3202231</v>
      </c>
      <c r="I271" s="64">
        <v>640446200</v>
      </c>
      <c r="J271"/>
      <c r="K271" s="94" t="str">
        <f t="shared" si="4"/>
        <v>Пшен</v>
      </c>
      <c r="L271" s="51"/>
    </row>
    <row r="272" spans="1:12">
      <c r="A272" s="78">
        <v>5034340</v>
      </c>
      <c r="B272" s="78" t="s">
        <v>1659</v>
      </c>
      <c r="C272" s="78" t="s">
        <v>205</v>
      </c>
      <c r="D272" s="78" t="s">
        <v>206</v>
      </c>
      <c r="E272" s="78">
        <v>26642</v>
      </c>
      <c r="F272" s="78" t="s">
        <v>209</v>
      </c>
      <c r="G272" s="64">
        <v>108</v>
      </c>
      <c r="H272" s="64">
        <v>3033231</v>
      </c>
      <c r="I272" s="64">
        <v>327588948</v>
      </c>
      <c r="J272"/>
      <c r="K272" s="94" t="str">
        <f t="shared" si="4"/>
        <v>Пшен</v>
      </c>
      <c r="L272" s="51"/>
    </row>
    <row r="273" spans="1:12">
      <c r="A273" s="78">
        <v>5034341</v>
      </c>
      <c r="B273" s="78" t="s">
        <v>1659</v>
      </c>
      <c r="C273" s="78" t="s">
        <v>205</v>
      </c>
      <c r="D273" s="78" t="s">
        <v>206</v>
      </c>
      <c r="E273" s="78">
        <v>9926642</v>
      </c>
      <c r="F273" s="78" t="s">
        <v>207</v>
      </c>
      <c r="G273" s="64">
        <v>10</v>
      </c>
      <c r="H273" s="64">
        <v>2966231</v>
      </c>
      <c r="I273" s="64">
        <v>29662310</v>
      </c>
      <c r="J273"/>
      <c r="K273" s="94" t="str">
        <f t="shared" si="4"/>
        <v>Пшен</v>
      </c>
      <c r="L273" s="51"/>
    </row>
    <row r="274" spans="1:12">
      <c r="A274" s="78">
        <v>5034375</v>
      </c>
      <c r="B274" s="78" t="s">
        <v>1659</v>
      </c>
      <c r="C274" s="78" t="s">
        <v>308</v>
      </c>
      <c r="D274" s="78" t="s">
        <v>309</v>
      </c>
      <c r="E274" s="78">
        <v>10708</v>
      </c>
      <c r="F274" s="78" t="s">
        <v>310</v>
      </c>
      <c r="G274" s="64">
        <v>43</v>
      </c>
      <c r="H274" s="64">
        <v>3033231</v>
      </c>
      <c r="I274" s="64">
        <v>130428933</v>
      </c>
      <c r="J274"/>
      <c r="K274" s="94" t="str">
        <f t="shared" si="4"/>
        <v>Пшен</v>
      </c>
      <c r="L274" s="51"/>
    </row>
    <row r="275" spans="1:12">
      <c r="A275" s="78">
        <v>5034381</v>
      </c>
      <c r="B275" s="78" t="s">
        <v>1659</v>
      </c>
      <c r="C275" s="78" t="s">
        <v>197</v>
      </c>
      <c r="D275" s="78" t="s">
        <v>198</v>
      </c>
      <c r="E275" s="78">
        <v>16669</v>
      </c>
      <c r="F275" s="78" t="s">
        <v>199</v>
      </c>
      <c r="G275" s="64">
        <v>22</v>
      </c>
      <c r="H275" s="64">
        <v>2966231</v>
      </c>
      <c r="I275" s="64">
        <v>65257082</v>
      </c>
      <c r="J275"/>
      <c r="K275" s="94" t="str">
        <f t="shared" si="4"/>
        <v>Пшен</v>
      </c>
      <c r="L275" s="51"/>
    </row>
    <row r="276" spans="1:12">
      <c r="A276" s="78">
        <v>5034385</v>
      </c>
      <c r="B276" s="78" t="s">
        <v>1659</v>
      </c>
      <c r="C276" s="78" t="s">
        <v>195</v>
      </c>
      <c r="D276" s="78" t="s">
        <v>196</v>
      </c>
      <c r="E276" s="78">
        <v>17397</v>
      </c>
      <c r="F276" s="78" t="s">
        <v>477</v>
      </c>
      <c r="G276" s="64">
        <v>30</v>
      </c>
      <c r="H276" s="64">
        <v>3181231</v>
      </c>
      <c r="I276" s="64">
        <v>95436930</v>
      </c>
      <c r="J276"/>
      <c r="K276" s="94" t="str">
        <f t="shared" si="4"/>
        <v>Пшен</v>
      </c>
      <c r="L276" s="51"/>
    </row>
    <row r="277" spans="1:12">
      <c r="A277" s="78">
        <v>5034429</v>
      </c>
      <c r="B277" s="78" t="s">
        <v>1659</v>
      </c>
      <c r="C277" s="78" t="s">
        <v>202</v>
      </c>
      <c r="D277" s="78" t="s">
        <v>203</v>
      </c>
      <c r="E277" s="78">
        <v>26645</v>
      </c>
      <c r="F277" s="78" t="s">
        <v>204</v>
      </c>
      <c r="G277" s="64">
        <v>60</v>
      </c>
      <c r="H277" s="64">
        <v>3033231</v>
      </c>
      <c r="I277" s="64">
        <v>181993860</v>
      </c>
      <c r="J277"/>
      <c r="K277" s="94" t="str">
        <f t="shared" si="4"/>
        <v>Пшен</v>
      </c>
      <c r="L277" s="51"/>
    </row>
    <row r="278" spans="1:12">
      <c r="A278" s="78">
        <v>5034467</v>
      </c>
      <c r="B278" s="78" t="s">
        <v>1659</v>
      </c>
      <c r="C278" s="78" t="s">
        <v>324</v>
      </c>
      <c r="D278" s="78" t="s">
        <v>325</v>
      </c>
      <c r="E278" s="78">
        <v>36707</v>
      </c>
      <c r="F278" s="78" t="s">
        <v>326</v>
      </c>
      <c r="G278" s="64">
        <v>200</v>
      </c>
      <c r="H278" s="64">
        <v>3211007</v>
      </c>
      <c r="I278" s="64">
        <v>642201400</v>
      </c>
      <c r="J278"/>
      <c r="K278" s="94" t="str">
        <f t="shared" si="4"/>
        <v>Пшен</v>
      </c>
      <c r="L278" s="51"/>
    </row>
    <row r="279" spans="1:12">
      <c r="A279" s="78">
        <v>5038096</v>
      </c>
      <c r="B279" s="78" t="s">
        <v>1660</v>
      </c>
      <c r="C279" s="78" t="s">
        <v>205</v>
      </c>
      <c r="D279" s="78" t="s">
        <v>206</v>
      </c>
      <c r="E279" s="78">
        <v>26642</v>
      </c>
      <c r="F279" s="78" t="s">
        <v>209</v>
      </c>
      <c r="G279" s="64">
        <v>108</v>
      </c>
      <c r="H279" s="64">
        <v>2928231</v>
      </c>
      <c r="I279" s="64">
        <v>316248948</v>
      </c>
      <c r="J279"/>
      <c r="K279" s="94" t="str">
        <f t="shared" si="4"/>
        <v>Пшен</v>
      </c>
      <c r="L279" s="51"/>
    </row>
    <row r="280" spans="1:12">
      <c r="A280" s="78">
        <v>5038129</v>
      </c>
      <c r="B280" s="78" t="s">
        <v>1660</v>
      </c>
      <c r="C280" s="78" t="s">
        <v>308</v>
      </c>
      <c r="D280" s="78" t="s">
        <v>309</v>
      </c>
      <c r="E280" s="78">
        <v>10708</v>
      </c>
      <c r="F280" s="78" t="s">
        <v>310</v>
      </c>
      <c r="G280" s="64">
        <v>37</v>
      </c>
      <c r="H280" s="64">
        <v>3069231</v>
      </c>
      <c r="I280" s="64">
        <v>113561547</v>
      </c>
      <c r="J280"/>
      <c r="K280" s="94" t="str">
        <f t="shared" si="4"/>
        <v>Пшен</v>
      </c>
      <c r="L280" s="51"/>
    </row>
    <row r="281" spans="1:12">
      <c r="A281" s="78">
        <v>5038140</v>
      </c>
      <c r="B281" s="78" t="s">
        <v>1660</v>
      </c>
      <c r="C281" s="78" t="s">
        <v>197</v>
      </c>
      <c r="D281" s="78" t="s">
        <v>198</v>
      </c>
      <c r="E281" s="78">
        <v>16669</v>
      </c>
      <c r="F281" s="78" t="s">
        <v>199</v>
      </c>
      <c r="G281" s="64">
        <v>22</v>
      </c>
      <c r="H281" s="64">
        <v>3038231</v>
      </c>
      <c r="I281" s="64">
        <v>66841082</v>
      </c>
      <c r="J281"/>
      <c r="K281" s="94" t="str">
        <f t="shared" si="4"/>
        <v>Пшен</v>
      </c>
      <c r="L281" s="51"/>
    </row>
    <row r="282" spans="1:12">
      <c r="A282" s="78">
        <v>5038144</v>
      </c>
      <c r="B282" s="78" t="s">
        <v>1660</v>
      </c>
      <c r="C282" s="78" t="s">
        <v>195</v>
      </c>
      <c r="D282" s="78" t="s">
        <v>196</v>
      </c>
      <c r="E282" s="78">
        <v>17397</v>
      </c>
      <c r="F282" s="78" t="s">
        <v>477</v>
      </c>
      <c r="G282" s="64">
        <v>31</v>
      </c>
      <c r="H282" s="64">
        <v>3048231</v>
      </c>
      <c r="I282" s="64">
        <v>94495161</v>
      </c>
      <c r="J282"/>
      <c r="K282" s="94" t="str">
        <f t="shared" si="4"/>
        <v>Пшен</v>
      </c>
      <c r="L282" s="51"/>
    </row>
    <row r="283" spans="1:12">
      <c r="A283" s="78">
        <v>5038210</v>
      </c>
      <c r="B283" s="78" t="s">
        <v>1660</v>
      </c>
      <c r="C283" s="78" t="s">
        <v>202</v>
      </c>
      <c r="D283" s="78" t="s">
        <v>203</v>
      </c>
      <c r="E283" s="78">
        <v>26645</v>
      </c>
      <c r="F283" s="78" t="s">
        <v>204</v>
      </c>
      <c r="G283" s="64">
        <v>64</v>
      </c>
      <c r="H283" s="64">
        <v>3129231</v>
      </c>
      <c r="I283" s="64">
        <v>200270784</v>
      </c>
      <c r="J283"/>
      <c r="K283" s="94" t="str">
        <f t="shared" si="4"/>
        <v>Пшен</v>
      </c>
      <c r="L283" s="51"/>
    </row>
    <row r="284" spans="1:12">
      <c r="A284" s="78">
        <v>5040040</v>
      </c>
      <c r="B284" s="78" t="s">
        <v>1661</v>
      </c>
      <c r="C284" s="78" t="s">
        <v>205</v>
      </c>
      <c r="D284" s="78" t="s">
        <v>206</v>
      </c>
      <c r="E284" s="78">
        <v>26642</v>
      </c>
      <c r="F284" s="78" t="s">
        <v>209</v>
      </c>
      <c r="G284" s="64">
        <v>108</v>
      </c>
      <c r="H284" s="64">
        <v>2968231</v>
      </c>
      <c r="I284" s="64">
        <v>320568948</v>
      </c>
      <c r="J284"/>
      <c r="K284" s="94" t="str">
        <f t="shared" si="4"/>
        <v>Пшен</v>
      </c>
      <c r="L284" s="51"/>
    </row>
    <row r="285" spans="1:12">
      <c r="A285" s="78">
        <v>5040063</v>
      </c>
      <c r="B285" s="78" t="s">
        <v>1661</v>
      </c>
      <c r="C285" s="78" t="s">
        <v>308</v>
      </c>
      <c r="D285" s="78" t="s">
        <v>309</v>
      </c>
      <c r="E285" s="78">
        <v>10708</v>
      </c>
      <c r="F285" s="78" t="s">
        <v>310</v>
      </c>
      <c r="G285" s="64">
        <v>33</v>
      </c>
      <c r="H285" s="64">
        <v>3119231</v>
      </c>
      <c r="I285" s="64">
        <v>102934623</v>
      </c>
      <c r="J285"/>
      <c r="K285" s="94" t="str">
        <f t="shared" si="4"/>
        <v>Пшен</v>
      </c>
      <c r="L285" s="51"/>
    </row>
    <row r="286" spans="1:12">
      <c r="A286" s="78">
        <v>5040078</v>
      </c>
      <c r="B286" s="78" t="s">
        <v>1661</v>
      </c>
      <c r="C286" s="78" t="s">
        <v>197</v>
      </c>
      <c r="D286" s="78" t="s">
        <v>198</v>
      </c>
      <c r="E286" s="78">
        <v>16669</v>
      </c>
      <c r="F286" s="78" t="s">
        <v>199</v>
      </c>
      <c r="G286" s="64">
        <v>22</v>
      </c>
      <c r="H286" s="64">
        <v>3069231</v>
      </c>
      <c r="I286" s="64">
        <v>67523082</v>
      </c>
      <c r="J286"/>
      <c r="K286" s="94" t="str">
        <f t="shared" si="4"/>
        <v>Пшен</v>
      </c>
      <c r="L286" s="51"/>
    </row>
    <row r="287" spans="1:12">
      <c r="A287" s="78">
        <v>5040083</v>
      </c>
      <c r="B287" s="78" t="s">
        <v>1661</v>
      </c>
      <c r="C287" s="78" t="s">
        <v>195</v>
      </c>
      <c r="D287" s="78" t="s">
        <v>196</v>
      </c>
      <c r="E287" s="78">
        <v>17397</v>
      </c>
      <c r="F287" s="78" t="s">
        <v>477</v>
      </c>
      <c r="G287" s="64">
        <v>31</v>
      </c>
      <c r="H287" s="64">
        <v>2968231</v>
      </c>
      <c r="I287" s="64">
        <v>92015161</v>
      </c>
      <c r="J287"/>
      <c r="K287" s="94" t="str">
        <f t="shared" si="4"/>
        <v>Пшен</v>
      </c>
      <c r="L287" s="51"/>
    </row>
    <row r="288" spans="1:12">
      <c r="A288" s="78">
        <v>5040130</v>
      </c>
      <c r="B288" s="78" t="s">
        <v>1661</v>
      </c>
      <c r="C288" s="78" t="s">
        <v>202</v>
      </c>
      <c r="D288" s="78" t="s">
        <v>203</v>
      </c>
      <c r="E288" s="78">
        <v>26645</v>
      </c>
      <c r="F288" s="78" t="s">
        <v>204</v>
      </c>
      <c r="G288" s="64">
        <v>59</v>
      </c>
      <c r="H288" s="64">
        <v>3089231</v>
      </c>
      <c r="I288" s="64">
        <v>182264629</v>
      </c>
      <c r="J288"/>
      <c r="K288" s="94" t="str">
        <f t="shared" si="4"/>
        <v>Пшен</v>
      </c>
      <c r="L288" s="51"/>
    </row>
    <row r="289" spans="1:12">
      <c r="A289" s="78">
        <v>5044098</v>
      </c>
      <c r="B289" s="78" t="s">
        <v>1662</v>
      </c>
      <c r="C289" s="78" t="s">
        <v>205</v>
      </c>
      <c r="D289" s="78" t="s">
        <v>206</v>
      </c>
      <c r="E289" s="78">
        <v>26642</v>
      </c>
      <c r="F289" s="78" t="s">
        <v>209</v>
      </c>
      <c r="G289" s="64">
        <v>108</v>
      </c>
      <c r="H289" s="64">
        <v>2999231</v>
      </c>
      <c r="I289" s="64">
        <v>323916948</v>
      </c>
      <c r="J289"/>
      <c r="K289" s="94" t="str">
        <f t="shared" si="4"/>
        <v>Пшен</v>
      </c>
      <c r="L289" s="51"/>
    </row>
    <row r="290" spans="1:12">
      <c r="A290" s="78">
        <v>5044118</v>
      </c>
      <c r="B290" s="78" t="s">
        <v>1662</v>
      </c>
      <c r="C290" s="78" t="s">
        <v>308</v>
      </c>
      <c r="D290" s="78" t="s">
        <v>309</v>
      </c>
      <c r="E290" s="78">
        <v>10708</v>
      </c>
      <c r="F290" s="78" t="s">
        <v>310</v>
      </c>
      <c r="G290" s="64">
        <v>43</v>
      </c>
      <c r="H290" s="64">
        <v>3269231</v>
      </c>
      <c r="I290" s="64">
        <v>140576933</v>
      </c>
      <c r="J290"/>
      <c r="K290" s="94" t="str">
        <f t="shared" si="4"/>
        <v>Пшен</v>
      </c>
      <c r="L290" s="51"/>
    </row>
    <row r="291" spans="1:12">
      <c r="A291" s="78">
        <v>5044133</v>
      </c>
      <c r="B291" s="78" t="s">
        <v>1662</v>
      </c>
      <c r="C291" s="78" t="s">
        <v>197</v>
      </c>
      <c r="D291" s="78" t="s">
        <v>198</v>
      </c>
      <c r="E291" s="78">
        <v>16669</v>
      </c>
      <c r="F291" s="78" t="s">
        <v>199</v>
      </c>
      <c r="G291" s="64">
        <v>21</v>
      </c>
      <c r="H291" s="64">
        <v>2968231</v>
      </c>
      <c r="I291" s="64">
        <v>62332851</v>
      </c>
      <c r="J291"/>
      <c r="K291" s="94" t="str">
        <f t="shared" si="4"/>
        <v>Пшен</v>
      </c>
      <c r="L291" s="51"/>
    </row>
    <row r="292" spans="1:12">
      <c r="A292" s="78">
        <v>5047791</v>
      </c>
      <c r="B292" s="78" t="s">
        <v>1663</v>
      </c>
      <c r="C292" s="78" t="s">
        <v>205</v>
      </c>
      <c r="D292" s="78" t="s">
        <v>206</v>
      </c>
      <c r="E292" s="78">
        <v>26642</v>
      </c>
      <c r="F292" s="78" t="s">
        <v>209</v>
      </c>
      <c r="G292" s="64">
        <v>108</v>
      </c>
      <c r="H292" s="64">
        <v>2938231</v>
      </c>
      <c r="I292" s="64">
        <v>317328948</v>
      </c>
      <c r="J292"/>
      <c r="K292" s="94" t="str">
        <f t="shared" si="4"/>
        <v>Пшен</v>
      </c>
      <c r="L292" s="51"/>
    </row>
    <row r="293" spans="1:12">
      <c r="A293" s="78">
        <v>5047824</v>
      </c>
      <c r="B293" s="78" t="s">
        <v>1663</v>
      </c>
      <c r="C293" s="78" t="s">
        <v>308</v>
      </c>
      <c r="D293" s="78" t="s">
        <v>309</v>
      </c>
      <c r="E293" s="78">
        <v>10708</v>
      </c>
      <c r="F293" s="78" t="s">
        <v>310</v>
      </c>
      <c r="G293" s="64">
        <v>43</v>
      </c>
      <c r="H293" s="64">
        <v>3329231</v>
      </c>
      <c r="I293" s="64">
        <v>143156933</v>
      </c>
      <c r="J293"/>
      <c r="K293" s="94" t="str">
        <f t="shared" si="4"/>
        <v>Пшен</v>
      </c>
      <c r="L293" s="51"/>
    </row>
    <row r="294" spans="1:12">
      <c r="A294" s="78">
        <v>5047830</v>
      </c>
      <c r="B294" s="78" t="s">
        <v>1663</v>
      </c>
      <c r="C294" s="78" t="s">
        <v>197</v>
      </c>
      <c r="D294" s="78" t="s">
        <v>198</v>
      </c>
      <c r="E294" s="78">
        <v>16669</v>
      </c>
      <c r="F294" s="78" t="s">
        <v>199</v>
      </c>
      <c r="G294" s="64">
        <v>21</v>
      </c>
      <c r="H294" s="64">
        <v>2896231</v>
      </c>
      <c r="I294" s="64">
        <v>60820851</v>
      </c>
      <c r="J294"/>
      <c r="K294" s="94" t="str">
        <f t="shared" si="4"/>
        <v>Пшен</v>
      </c>
      <c r="L294" s="51"/>
    </row>
    <row r="295" spans="1:12">
      <c r="A295" s="78">
        <v>5047833</v>
      </c>
      <c r="B295" s="78" t="s">
        <v>1663</v>
      </c>
      <c r="C295" s="78" t="s">
        <v>195</v>
      </c>
      <c r="D295" s="78" t="s">
        <v>196</v>
      </c>
      <c r="E295" s="78">
        <v>17397</v>
      </c>
      <c r="F295" s="78" t="s">
        <v>477</v>
      </c>
      <c r="G295" s="64">
        <v>30</v>
      </c>
      <c r="H295" s="64">
        <v>2838231</v>
      </c>
      <c r="I295" s="64">
        <v>85146930</v>
      </c>
      <c r="J295"/>
      <c r="K295" s="94" t="str">
        <f t="shared" si="4"/>
        <v>Пшен</v>
      </c>
      <c r="L295" s="51"/>
    </row>
    <row r="296" spans="1:12">
      <c r="A296" s="78">
        <v>5047893</v>
      </c>
      <c r="B296" s="78" t="s">
        <v>1663</v>
      </c>
      <c r="C296" s="78" t="s">
        <v>202</v>
      </c>
      <c r="D296" s="78" t="s">
        <v>203</v>
      </c>
      <c r="E296" s="78">
        <v>26645</v>
      </c>
      <c r="F296" s="78" t="s">
        <v>204</v>
      </c>
      <c r="G296" s="64">
        <v>65</v>
      </c>
      <c r="H296" s="64">
        <v>2862231</v>
      </c>
      <c r="I296" s="64">
        <v>186045015</v>
      </c>
      <c r="J296"/>
      <c r="K296" s="94" t="str">
        <f t="shared" si="4"/>
        <v>Пшен</v>
      </c>
      <c r="L296" s="51"/>
    </row>
    <row r="297" spans="1:12">
      <c r="A297" s="78">
        <v>5049690</v>
      </c>
      <c r="B297" s="78" t="s">
        <v>1664</v>
      </c>
      <c r="C297" s="78" t="s">
        <v>205</v>
      </c>
      <c r="D297" s="78" t="s">
        <v>206</v>
      </c>
      <c r="E297" s="78">
        <v>26642</v>
      </c>
      <c r="F297" s="78" t="s">
        <v>209</v>
      </c>
      <c r="G297" s="64">
        <v>108</v>
      </c>
      <c r="H297" s="64">
        <v>2968231</v>
      </c>
      <c r="I297" s="64">
        <v>320568948</v>
      </c>
      <c r="J297"/>
      <c r="K297" s="94" t="str">
        <f t="shared" si="4"/>
        <v>Пшен</v>
      </c>
      <c r="L297" s="51"/>
    </row>
    <row r="298" spans="1:12">
      <c r="A298" s="78">
        <v>5049717</v>
      </c>
      <c r="B298" s="78" t="s">
        <v>1664</v>
      </c>
      <c r="C298" s="78" t="s">
        <v>308</v>
      </c>
      <c r="D298" s="78" t="s">
        <v>309</v>
      </c>
      <c r="E298" s="78">
        <v>10708</v>
      </c>
      <c r="F298" s="78" t="s">
        <v>310</v>
      </c>
      <c r="G298" s="64">
        <v>43</v>
      </c>
      <c r="H298" s="64">
        <v>3088231</v>
      </c>
      <c r="I298" s="64">
        <v>132793933</v>
      </c>
      <c r="J298"/>
      <c r="K298" s="94" t="str">
        <f t="shared" si="4"/>
        <v>Пшен</v>
      </c>
      <c r="L298" s="51"/>
    </row>
    <row r="299" spans="1:12">
      <c r="A299" s="78">
        <v>5049731</v>
      </c>
      <c r="B299" s="78" t="s">
        <v>1664</v>
      </c>
      <c r="C299" s="78" t="s">
        <v>197</v>
      </c>
      <c r="D299" s="78" t="s">
        <v>198</v>
      </c>
      <c r="E299" s="78">
        <v>16669</v>
      </c>
      <c r="F299" s="78" t="s">
        <v>199</v>
      </c>
      <c r="G299" s="64">
        <v>21</v>
      </c>
      <c r="H299" s="64">
        <v>2956231</v>
      </c>
      <c r="I299" s="64">
        <v>62080851</v>
      </c>
      <c r="J299"/>
      <c r="K299" s="94" t="str">
        <f t="shared" si="4"/>
        <v>Пшен</v>
      </c>
      <c r="L299" s="51"/>
    </row>
    <row r="300" spans="1:12">
      <c r="A300" s="78">
        <v>5049732</v>
      </c>
      <c r="B300" s="78" t="s">
        <v>1664</v>
      </c>
      <c r="C300" s="78" t="s">
        <v>197</v>
      </c>
      <c r="D300" s="78" t="s">
        <v>198</v>
      </c>
      <c r="E300" s="78">
        <v>9916669</v>
      </c>
      <c r="F300" s="78" t="s">
        <v>208</v>
      </c>
      <c r="G300" s="64">
        <v>18</v>
      </c>
      <c r="H300" s="64">
        <v>2891231</v>
      </c>
      <c r="I300" s="64">
        <v>52042158</v>
      </c>
      <c r="J300"/>
      <c r="K300" s="94" t="str">
        <f t="shared" si="4"/>
        <v>Пшен</v>
      </c>
      <c r="L300" s="51"/>
    </row>
    <row r="301" spans="1:12">
      <c r="A301" s="78">
        <v>5049737</v>
      </c>
      <c r="B301" s="78" t="s">
        <v>1664</v>
      </c>
      <c r="C301" s="78" t="s">
        <v>195</v>
      </c>
      <c r="D301" s="78" t="s">
        <v>196</v>
      </c>
      <c r="E301" s="78">
        <v>17397</v>
      </c>
      <c r="F301" s="78" t="s">
        <v>477</v>
      </c>
      <c r="G301" s="64">
        <v>10</v>
      </c>
      <c r="H301" s="64">
        <v>2861999</v>
      </c>
      <c r="I301" s="64">
        <v>28619990</v>
      </c>
      <c r="J301"/>
      <c r="K301" s="94" t="str">
        <f t="shared" si="4"/>
        <v>Пшен</v>
      </c>
      <c r="L301" s="51"/>
    </row>
    <row r="302" spans="1:12">
      <c r="A302" s="78">
        <v>5049798</v>
      </c>
      <c r="B302" s="78" t="s">
        <v>1664</v>
      </c>
      <c r="C302" s="78" t="s">
        <v>202</v>
      </c>
      <c r="D302" s="78" t="s">
        <v>203</v>
      </c>
      <c r="E302" s="78">
        <v>26645</v>
      </c>
      <c r="F302" s="78" t="s">
        <v>204</v>
      </c>
      <c r="G302" s="64">
        <v>65</v>
      </c>
      <c r="H302" s="64">
        <v>2941231</v>
      </c>
      <c r="I302" s="64">
        <v>191180015</v>
      </c>
      <c r="J302"/>
      <c r="K302" s="94" t="str">
        <f t="shared" si="4"/>
        <v>Пшен</v>
      </c>
      <c r="L302" s="51"/>
    </row>
    <row r="303" spans="1:12">
      <c r="A303" s="78">
        <v>5050560</v>
      </c>
      <c r="B303" s="78" t="s">
        <v>1664</v>
      </c>
      <c r="C303" s="78" t="s">
        <v>205</v>
      </c>
      <c r="D303" s="78" t="s">
        <v>206</v>
      </c>
      <c r="E303" s="78">
        <v>26642</v>
      </c>
      <c r="F303" s="78" t="s">
        <v>209</v>
      </c>
      <c r="G303" s="64">
        <v>54</v>
      </c>
      <c r="H303" s="64">
        <v>2889231</v>
      </c>
      <c r="I303" s="64">
        <v>156018474</v>
      </c>
      <c r="J303"/>
      <c r="K303" s="94" t="str">
        <f t="shared" si="4"/>
        <v>Пшен</v>
      </c>
      <c r="L303" s="51"/>
    </row>
    <row r="304" spans="1:12">
      <c r="A304" s="78">
        <v>5050582</v>
      </c>
      <c r="B304" s="78" t="s">
        <v>1664</v>
      </c>
      <c r="C304" s="78" t="s">
        <v>308</v>
      </c>
      <c r="D304" s="78" t="s">
        <v>309</v>
      </c>
      <c r="E304" s="78">
        <v>10708</v>
      </c>
      <c r="F304" s="78" t="s">
        <v>310</v>
      </c>
      <c r="G304" s="64">
        <v>43</v>
      </c>
      <c r="H304" s="64">
        <v>3119231</v>
      </c>
      <c r="I304" s="64">
        <v>134126933</v>
      </c>
      <c r="J304"/>
      <c r="K304" s="94" t="str">
        <f t="shared" si="4"/>
        <v>Пшен</v>
      </c>
      <c r="L304" s="51"/>
    </row>
    <row r="305" spans="1:12">
      <c r="A305" s="78">
        <v>5050584</v>
      </c>
      <c r="B305" s="78" t="s">
        <v>1664</v>
      </c>
      <c r="C305" s="78" t="s">
        <v>197</v>
      </c>
      <c r="D305" s="78" t="s">
        <v>198</v>
      </c>
      <c r="E305" s="78">
        <v>16669</v>
      </c>
      <c r="F305" s="78" t="s">
        <v>199</v>
      </c>
      <c r="G305" s="64">
        <v>12</v>
      </c>
      <c r="H305" s="64">
        <v>2989231</v>
      </c>
      <c r="I305" s="64">
        <v>35870772</v>
      </c>
      <c r="J305"/>
      <c r="K305" s="94" t="str">
        <f t="shared" si="4"/>
        <v>Пшен</v>
      </c>
      <c r="L305" s="51"/>
    </row>
    <row r="306" spans="1:12">
      <c r="A306" s="78">
        <v>5050588</v>
      </c>
      <c r="B306" s="78" t="s">
        <v>1664</v>
      </c>
      <c r="C306" s="78" t="s">
        <v>195</v>
      </c>
      <c r="D306" s="78" t="s">
        <v>196</v>
      </c>
      <c r="E306" s="78">
        <v>17397</v>
      </c>
      <c r="F306" s="78" t="s">
        <v>477</v>
      </c>
      <c r="G306" s="64">
        <v>31</v>
      </c>
      <c r="H306" s="64">
        <v>3068231</v>
      </c>
      <c r="I306" s="64">
        <v>95115161</v>
      </c>
      <c r="J306"/>
      <c r="K306" s="94" t="str">
        <f t="shared" si="4"/>
        <v>Пшен</v>
      </c>
      <c r="L306" s="51"/>
    </row>
    <row r="307" spans="1:12">
      <c r="A307" s="78">
        <v>5050589</v>
      </c>
      <c r="B307" s="78" t="s">
        <v>1664</v>
      </c>
      <c r="C307" s="78" t="s">
        <v>195</v>
      </c>
      <c r="D307" s="78" t="s">
        <v>196</v>
      </c>
      <c r="E307" s="78">
        <v>9917397</v>
      </c>
      <c r="F307" s="78" t="s">
        <v>1665</v>
      </c>
      <c r="G307" s="64">
        <v>33</v>
      </c>
      <c r="H307" s="64">
        <v>3068231</v>
      </c>
      <c r="I307" s="64">
        <v>101251623</v>
      </c>
      <c r="J307"/>
      <c r="K307" s="94" t="str">
        <f t="shared" si="4"/>
        <v>Пшен</v>
      </c>
      <c r="L307" s="51"/>
    </row>
    <row r="308" spans="1:12">
      <c r="A308" s="78">
        <v>5050658</v>
      </c>
      <c r="B308" s="78" t="s">
        <v>1664</v>
      </c>
      <c r="C308" s="78" t="s">
        <v>324</v>
      </c>
      <c r="D308" s="78" t="s">
        <v>325</v>
      </c>
      <c r="E308" s="78">
        <v>40487</v>
      </c>
      <c r="F308" s="78" t="s">
        <v>1666</v>
      </c>
      <c r="G308" s="64">
        <v>200</v>
      </c>
      <c r="H308" s="64">
        <v>3221000</v>
      </c>
      <c r="I308" s="64">
        <v>644200000</v>
      </c>
      <c r="J308"/>
      <c r="K308" s="94" t="str">
        <f t="shared" si="4"/>
        <v>Пшен</v>
      </c>
      <c r="L308" s="51"/>
    </row>
    <row r="309" spans="1:12">
      <c r="A309" s="78">
        <v>5053505</v>
      </c>
      <c r="B309" s="78" t="s">
        <v>1667</v>
      </c>
      <c r="C309" s="78" t="s">
        <v>205</v>
      </c>
      <c r="D309" s="78" t="s">
        <v>206</v>
      </c>
      <c r="E309" s="78">
        <v>26642</v>
      </c>
      <c r="F309" s="78" t="s">
        <v>209</v>
      </c>
      <c r="G309" s="64">
        <v>108</v>
      </c>
      <c r="H309" s="64">
        <v>2977231</v>
      </c>
      <c r="I309" s="64">
        <v>321540948</v>
      </c>
      <c r="J309"/>
      <c r="K309" s="94" t="str">
        <f t="shared" si="4"/>
        <v>Пшен</v>
      </c>
      <c r="L309" s="51"/>
    </row>
    <row r="310" spans="1:12">
      <c r="A310" s="78">
        <v>5053529</v>
      </c>
      <c r="B310" s="78" t="s">
        <v>1667</v>
      </c>
      <c r="C310" s="78" t="s">
        <v>308</v>
      </c>
      <c r="D310" s="78" t="s">
        <v>309</v>
      </c>
      <c r="E310" s="78">
        <v>10708</v>
      </c>
      <c r="F310" s="78" t="s">
        <v>310</v>
      </c>
      <c r="G310" s="64">
        <v>43</v>
      </c>
      <c r="H310" s="64">
        <v>2977231</v>
      </c>
      <c r="I310" s="64">
        <v>128020933</v>
      </c>
      <c r="J310"/>
      <c r="K310" s="94" t="str">
        <f t="shared" si="4"/>
        <v>Пшен</v>
      </c>
      <c r="L310" s="51"/>
    </row>
    <row r="311" spans="1:12">
      <c r="A311" s="78">
        <v>5053549</v>
      </c>
      <c r="B311" s="78" t="s">
        <v>1667</v>
      </c>
      <c r="C311" s="78" t="s">
        <v>197</v>
      </c>
      <c r="D311" s="78" t="s">
        <v>198</v>
      </c>
      <c r="E311" s="78">
        <v>16669</v>
      </c>
      <c r="F311" s="78" t="s">
        <v>199</v>
      </c>
      <c r="G311" s="64">
        <v>21</v>
      </c>
      <c r="H311" s="64">
        <v>3068231</v>
      </c>
      <c r="I311" s="64">
        <v>64432851</v>
      </c>
      <c r="J311"/>
      <c r="K311" s="94" t="str">
        <f t="shared" si="4"/>
        <v>Пшен</v>
      </c>
      <c r="L311" s="51"/>
    </row>
    <row r="312" spans="1:12">
      <c r="A312" s="78">
        <v>5053552</v>
      </c>
      <c r="B312" s="78" t="s">
        <v>1667</v>
      </c>
      <c r="C312" s="78" t="s">
        <v>195</v>
      </c>
      <c r="D312" s="78" t="s">
        <v>196</v>
      </c>
      <c r="E312" s="78">
        <v>17397</v>
      </c>
      <c r="F312" s="78" t="s">
        <v>477</v>
      </c>
      <c r="G312" s="64">
        <v>30</v>
      </c>
      <c r="H312" s="64">
        <v>2977231</v>
      </c>
      <c r="I312" s="64">
        <v>89316930</v>
      </c>
      <c r="J312"/>
      <c r="K312" s="94" t="str">
        <f t="shared" si="4"/>
        <v>Пшен</v>
      </c>
      <c r="L312" s="51"/>
    </row>
    <row r="313" spans="1:12">
      <c r="A313" s="78">
        <v>5053594</v>
      </c>
      <c r="B313" s="78" t="s">
        <v>1667</v>
      </c>
      <c r="C313" s="78" t="s">
        <v>202</v>
      </c>
      <c r="D313" s="78" t="s">
        <v>203</v>
      </c>
      <c r="E313" s="78">
        <v>26645</v>
      </c>
      <c r="F313" s="78" t="s">
        <v>204</v>
      </c>
      <c r="G313" s="64">
        <v>65</v>
      </c>
      <c r="H313" s="64">
        <v>2977231</v>
      </c>
      <c r="I313" s="64">
        <v>193520015</v>
      </c>
      <c r="J313"/>
      <c r="K313" s="94" t="str">
        <f t="shared" si="4"/>
        <v>Пшен</v>
      </c>
      <c r="L313" s="51"/>
    </row>
    <row r="314" spans="1:12">
      <c r="A314" s="78">
        <v>5054385</v>
      </c>
      <c r="B314" s="78" t="s">
        <v>1667</v>
      </c>
      <c r="C314" s="78" t="s">
        <v>205</v>
      </c>
      <c r="D314" s="78" t="s">
        <v>206</v>
      </c>
      <c r="E314" s="78">
        <v>26642</v>
      </c>
      <c r="F314" s="78" t="s">
        <v>209</v>
      </c>
      <c r="G314" s="64">
        <v>54</v>
      </c>
      <c r="H314" s="64">
        <v>2792231</v>
      </c>
      <c r="I314" s="64">
        <v>150780474</v>
      </c>
      <c r="J314"/>
      <c r="K314" s="94" t="str">
        <f t="shared" si="4"/>
        <v>Пшен</v>
      </c>
      <c r="L314" s="51"/>
    </row>
    <row r="315" spans="1:12">
      <c r="A315" s="78">
        <v>5054434</v>
      </c>
      <c r="B315" s="78" t="s">
        <v>1667</v>
      </c>
      <c r="C315" s="78" t="s">
        <v>202</v>
      </c>
      <c r="D315" s="78" t="s">
        <v>203</v>
      </c>
      <c r="E315" s="78">
        <v>26645</v>
      </c>
      <c r="F315" s="78" t="s">
        <v>204</v>
      </c>
      <c r="G315" s="64">
        <v>64</v>
      </c>
      <c r="H315" s="64">
        <v>2792231</v>
      </c>
      <c r="I315" s="64">
        <v>178702784</v>
      </c>
      <c r="J315"/>
      <c r="K315" s="94" t="str">
        <f t="shared" si="4"/>
        <v>Пшен</v>
      </c>
      <c r="L315" s="51"/>
    </row>
    <row r="316" spans="1:12">
      <c r="A316" s="78">
        <v>5054435</v>
      </c>
      <c r="B316" s="78" t="s">
        <v>1667</v>
      </c>
      <c r="C316" s="78" t="s">
        <v>202</v>
      </c>
      <c r="D316" s="78" t="s">
        <v>203</v>
      </c>
      <c r="E316" s="78">
        <v>9926645</v>
      </c>
      <c r="F316" s="78" t="s">
        <v>1654</v>
      </c>
      <c r="G316" s="64">
        <v>33</v>
      </c>
      <c r="H316" s="64">
        <v>2792231</v>
      </c>
      <c r="I316" s="64">
        <v>92143623</v>
      </c>
      <c r="J316"/>
      <c r="K316" s="94" t="str">
        <f t="shared" si="4"/>
        <v>Пшен</v>
      </c>
      <c r="L316" s="51"/>
    </row>
    <row r="317" spans="1:12">
      <c r="A317" s="78">
        <v>5057284</v>
      </c>
      <c r="B317" s="78" t="s">
        <v>1668</v>
      </c>
      <c r="C317" s="78" t="s">
        <v>205</v>
      </c>
      <c r="D317" s="78" t="s">
        <v>206</v>
      </c>
      <c r="E317" s="78">
        <v>26642</v>
      </c>
      <c r="F317" s="78" t="s">
        <v>209</v>
      </c>
      <c r="G317" s="64">
        <v>107</v>
      </c>
      <c r="H317" s="64">
        <v>2829231</v>
      </c>
      <c r="I317" s="64">
        <v>302727717</v>
      </c>
      <c r="J317"/>
      <c r="K317" s="94" t="str">
        <f t="shared" si="4"/>
        <v>Пшен</v>
      </c>
      <c r="L317" s="51"/>
    </row>
    <row r="318" spans="1:12">
      <c r="A318" s="78">
        <v>5057333</v>
      </c>
      <c r="B318" s="78" t="s">
        <v>1668</v>
      </c>
      <c r="C318" s="78" t="s">
        <v>308</v>
      </c>
      <c r="D318" s="78" t="s">
        <v>309</v>
      </c>
      <c r="E318" s="78">
        <v>10708</v>
      </c>
      <c r="F318" s="78" t="s">
        <v>310</v>
      </c>
      <c r="G318" s="64">
        <v>33</v>
      </c>
      <c r="H318" s="64">
        <v>2829231</v>
      </c>
      <c r="I318" s="64">
        <v>93364623</v>
      </c>
      <c r="J318"/>
      <c r="K318" s="94" t="str">
        <f t="shared" si="4"/>
        <v>Пшен</v>
      </c>
      <c r="L318" s="51"/>
    </row>
    <row r="319" spans="1:12">
      <c r="A319" s="78">
        <v>5057343</v>
      </c>
      <c r="B319" s="78" t="s">
        <v>1668</v>
      </c>
      <c r="C319" s="78" t="s">
        <v>197</v>
      </c>
      <c r="D319" s="78" t="s">
        <v>198</v>
      </c>
      <c r="E319" s="78">
        <v>16669</v>
      </c>
      <c r="F319" s="78" t="s">
        <v>199</v>
      </c>
      <c r="G319" s="64">
        <v>21</v>
      </c>
      <c r="H319" s="64">
        <v>3119231</v>
      </c>
      <c r="I319" s="64">
        <v>65503851</v>
      </c>
      <c r="J319"/>
      <c r="K319" s="94" t="str">
        <f t="shared" si="4"/>
        <v>Пшен</v>
      </c>
      <c r="L319" s="51"/>
    </row>
    <row r="320" spans="1:12">
      <c r="A320" s="78">
        <v>5057344</v>
      </c>
      <c r="B320" s="78" t="s">
        <v>1668</v>
      </c>
      <c r="C320" s="78" t="s">
        <v>197</v>
      </c>
      <c r="D320" s="78" t="s">
        <v>198</v>
      </c>
      <c r="E320" s="78">
        <v>9916669</v>
      </c>
      <c r="F320" s="78" t="s">
        <v>208</v>
      </c>
      <c r="G320" s="64">
        <v>10</v>
      </c>
      <c r="H320" s="64">
        <v>3119231</v>
      </c>
      <c r="I320" s="64">
        <v>31192310</v>
      </c>
      <c r="J320"/>
      <c r="K320" s="94" t="str">
        <f t="shared" si="4"/>
        <v>Пшен</v>
      </c>
      <c r="L320" s="51"/>
    </row>
    <row r="321" spans="1:12">
      <c r="A321" s="78">
        <v>5057349</v>
      </c>
      <c r="B321" s="78" t="s">
        <v>1668</v>
      </c>
      <c r="C321" s="78" t="s">
        <v>195</v>
      </c>
      <c r="D321" s="78" t="s">
        <v>196</v>
      </c>
      <c r="E321" s="78">
        <v>17397</v>
      </c>
      <c r="F321" s="78" t="s">
        <v>477</v>
      </c>
      <c r="G321" s="64">
        <v>30</v>
      </c>
      <c r="H321" s="64">
        <v>2878231</v>
      </c>
      <c r="I321" s="64">
        <v>86346930</v>
      </c>
      <c r="J321"/>
      <c r="K321" s="94" t="str">
        <f t="shared" si="4"/>
        <v>Пшен</v>
      </c>
      <c r="L321" s="51"/>
    </row>
    <row r="322" spans="1:12">
      <c r="A322" s="78">
        <v>5057383</v>
      </c>
      <c r="B322" s="78" t="s">
        <v>1668</v>
      </c>
      <c r="C322" s="78" t="s">
        <v>202</v>
      </c>
      <c r="D322" s="78" t="s">
        <v>203</v>
      </c>
      <c r="E322" s="78">
        <v>26645</v>
      </c>
      <c r="F322" s="78" t="s">
        <v>204</v>
      </c>
      <c r="G322" s="64">
        <v>65</v>
      </c>
      <c r="H322" s="64">
        <v>2838231</v>
      </c>
      <c r="I322" s="64">
        <v>184485015</v>
      </c>
      <c r="J322"/>
      <c r="K322" s="94" t="str">
        <f t="shared" si="4"/>
        <v>Пшен</v>
      </c>
      <c r="L322" s="51"/>
    </row>
    <row r="323" spans="1:12">
      <c r="A323" s="78">
        <v>5058005</v>
      </c>
      <c r="B323" s="78" t="s">
        <v>1668</v>
      </c>
      <c r="C323" s="78" t="s">
        <v>308</v>
      </c>
      <c r="D323" s="78" t="s">
        <v>309</v>
      </c>
      <c r="E323" s="78">
        <v>9910708</v>
      </c>
      <c r="F323" s="78" t="s">
        <v>374</v>
      </c>
      <c r="G323" s="64">
        <v>5</v>
      </c>
      <c r="H323" s="64">
        <v>2868231</v>
      </c>
      <c r="I323" s="64">
        <v>14341155</v>
      </c>
      <c r="J323"/>
      <c r="K323" s="94" t="str">
        <f t="shared" si="4"/>
        <v>Пшен</v>
      </c>
      <c r="L323" s="51"/>
    </row>
    <row r="324" spans="1:12">
      <c r="A324" s="78">
        <v>5059034</v>
      </c>
      <c r="B324" s="78" t="s">
        <v>1669</v>
      </c>
      <c r="C324" s="78" t="s">
        <v>205</v>
      </c>
      <c r="D324" s="78" t="s">
        <v>206</v>
      </c>
      <c r="E324" s="78">
        <v>26642</v>
      </c>
      <c r="F324" s="78" t="s">
        <v>209</v>
      </c>
      <c r="G324" s="64">
        <v>107</v>
      </c>
      <c r="H324" s="64">
        <v>2868231</v>
      </c>
      <c r="I324" s="64">
        <v>306900717</v>
      </c>
      <c r="J324"/>
      <c r="K324" s="94" t="str">
        <f t="shared" si="4"/>
        <v>Пшен</v>
      </c>
      <c r="L324" s="51"/>
    </row>
    <row r="325" spans="1:12">
      <c r="A325" s="78">
        <v>5059055</v>
      </c>
      <c r="B325" s="78" t="s">
        <v>1669</v>
      </c>
      <c r="C325" s="78" t="s">
        <v>308</v>
      </c>
      <c r="D325" s="78" t="s">
        <v>309</v>
      </c>
      <c r="E325" s="78">
        <v>10708</v>
      </c>
      <c r="F325" s="78" t="s">
        <v>310</v>
      </c>
      <c r="G325" s="64">
        <v>43</v>
      </c>
      <c r="H325" s="64">
        <v>3068231</v>
      </c>
      <c r="I325" s="64">
        <v>131933933</v>
      </c>
      <c r="J325"/>
      <c r="K325" s="94" t="str">
        <f t="shared" si="4"/>
        <v>Пшен</v>
      </c>
      <c r="L325" s="51"/>
    </row>
    <row r="326" spans="1:12">
      <c r="A326" s="78">
        <v>5059071</v>
      </c>
      <c r="B326" s="78" t="s">
        <v>1669</v>
      </c>
      <c r="C326" s="78" t="s">
        <v>197</v>
      </c>
      <c r="D326" s="78" t="s">
        <v>198</v>
      </c>
      <c r="E326" s="78">
        <v>16669</v>
      </c>
      <c r="F326" s="78" t="s">
        <v>199</v>
      </c>
      <c r="G326" s="64">
        <v>21</v>
      </c>
      <c r="H326" s="64">
        <v>2941999</v>
      </c>
      <c r="I326" s="64">
        <v>61781979</v>
      </c>
      <c r="J326"/>
      <c r="K326" s="94" t="str">
        <f t="shared" ref="K326:K389" si="5">LEFT(F326,4)</f>
        <v>Пшен</v>
      </c>
      <c r="L326" s="51"/>
    </row>
    <row r="327" spans="1:12">
      <c r="A327" s="78">
        <v>5059074</v>
      </c>
      <c r="B327" s="78" t="s">
        <v>1669</v>
      </c>
      <c r="C327" s="78" t="s">
        <v>195</v>
      </c>
      <c r="D327" s="78" t="s">
        <v>196</v>
      </c>
      <c r="E327" s="78">
        <v>17397</v>
      </c>
      <c r="F327" s="78" t="s">
        <v>477</v>
      </c>
      <c r="G327" s="64">
        <v>25</v>
      </c>
      <c r="H327" s="64">
        <v>2938231</v>
      </c>
      <c r="I327" s="64">
        <v>73455775</v>
      </c>
      <c r="J327"/>
      <c r="K327" s="94" t="str">
        <f t="shared" si="5"/>
        <v>Пшен</v>
      </c>
      <c r="L327" s="51"/>
    </row>
    <row r="328" spans="1:12">
      <c r="A328" s="78">
        <v>5059117</v>
      </c>
      <c r="B328" s="78" t="s">
        <v>1669</v>
      </c>
      <c r="C328" s="78" t="s">
        <v>202</v>
      </c>
      <c r="D328" s="78" t="s">
        <v>203</v>
      </c>
      <c r="E328" s="78">
        <v>26645</v>
      </c>
      <c r="F328" s="78" t="s">
        <v>204</v>
      </c>
      <c r="G328" s="64">
        <v>35</v>
      </c>
      <c r="H328" s="64">
        <v>2958231</v>
      </c>
      <c r="I328" s="64">
        <v>103538085</v>
      </c>
      <c r="J328"/>
      <c r="K328" s="94" t="str">
        <f t="shared" si="5"/>
        <v>Пшен</v>
      </c>
      <c r="L328" s="51"/>
    </row>
    <row r="329" spans="1:12">
      <c r="A329" s="78">
        <v>5059852</v>
      </c>
      <c r="B329" s="78" t="s">
        <v>1669</v>
      </c>
      <c r="C329" s="78" t="s">
        <v>195</v>
      </c>
      <c r="D329" s="78" t="s">
        <v>196</v>
      </c>
      <c r="E329" s="78">
        <v>9917397</v>
      </c>
      <c r="F329" s="78" t="s">
        <v>1665</v>
      </c>
      <c r="G329" s="64">
        <v>10</v>
      </c>
      <c r="H329" s="64">
        <v>3046231</v>
      </c>
      <c r="I329" s="64">
        <v>30462310</v>
      </c>
      <c r="J329"/>
      <c r="K329" s="94" t="str">
        <f t="shared" si="5"/>
        <v>Пшен</v>
      </c>
      <c r="L329" s="51"/>
    </row>
    <row r="330" spans="1:12">
      <c r="A330" s="78">
        <v>5062282</v>
      </c>
      <c r="B330" s="78" t="s">
        <v>1670</v>
      </c>
      <c r="C330" s="78" t="s">
        <v>205</v>
      </c>
      <c r="D330" s="78" t="s">
        <v>206</v>
      </c>
      <c r="E330" s="78">
        <v>26642</v>
      </c>
      <c r="F330" s="78" t="s">
        <v>209</v>
      </c>
      <c r="G330" s="64">
        <v>97</v>
      </c>
      <c r="H330" s="64">
        <v>2628231</v>
      </c>
      <c r="I330" s="64">
        <v>254938407</v>
      </c>
      <c r="J330"/>
      <c r="K330" s="94" t="str">
        <f t="shared" si="5"/>
        <v>Пшен</v>
      </c>
      <c r="L330" s="51"/>
    </row>
    <row r="331" spans="1:12">
      <c r="A331" s="78">
        <v>5062312</v>
      </c>
      <c r="B331" s="78" t="s">
        <v>1670</v>
      </c>
      <c r="C331" s="78" t="s">
        <v>308</v>
      </c>
      <c r="D331" s="78" t="s">
        <v>309</v>
      </c>
      <c r="E331" s="78">
        <v>10708</v>
      </c>
      <c r="F331" s="78" t="s">
        <v>310</v>
      </c>
      <c r="G331" s="64">
        <v>43</v>
      </c>
      <c r="H331" s="64">
        <v>2792231</v>
      </c>
      <c r="I331" s="64">
        <v>120065933</v>
      </c>
      <c r="J331"/>
      <c r="K331" s="94" t="str">
        <f t="shared" si="5"/>
        <v>Пшен</v>
      </c>
      <c r="L331" s="51"/>
    </row>
    <row r="332" spans="1:12">
      <c r="A332" s="78">
        <v>5062320</v>
      </c>
      <c r="B332" s="78" t="s">
        <v>1670</v>
      </c>
      <c r="C332" s="78" t="s">
        <v>197</v>
      </c>
      <c r="D332" s="78" t="s">
        <v>198</v>
      </c>
      <c r="E332" s="78">
        <v>16669</v>
      </c>
      <c r="F332" s="78" t="s">
        <v>199</v>
      </c>
      <c r="G332" s="64">
        <v>21</v>
      </c>
      <c r="H332" s="64">
        <v>2768231</v>
      </c>
      <c r="I332" s="64">
        <v>58132851</v>
      </c>
      <c r="J332"/>
      <c r="K332" s="94" t="str">
        <f t="shared" si="5"/>
        <v>Пшен</v>
      </c>
      <c r="L332" s="51"/>
    </row>
    <row r="333" spans="1:12">
      <c r="A333" s="78">
        <v>5062323</v>
      </c>
      <c r="B333" s="78" t="s">
        <v>1670</v>
      </c>
      <c r="C333" s="78" t="s">
        <v>195</v>
      </c>
      <c r="D333" s="78" t="s">
        <v>196</v>
      </c>
      <c r="E333" s="78">
        <v>17397</v>
      </c>
      <c r="F333" s="78" t="s">
        <v>477</v>
      </c>
      <c r="G333" s="64">
        <v>29</v>
      </c>
      <c r="H333" s="64">
        <v>2829231</v>
      </c>
      <c r="I333" s="64">
        <v>82047699</v>
      </c>
      <c r="J333"/>
      <c r="K333" s="94" t="str">
        <f t="shared" si="5"/>
        <v>Пшен</v>
      </c>
      <c r="L333" s="51"/>
    </row>
    <row r="334" spans="1:12">
      <c r="A334" s="78">
        <v>5062348</v>
      </c>
      <c r="B334" s="78" t="s">
        <v>1670</v>
      </c>
      <c r="C334" s="78" t="s">
        <v>202</v>
      </c>
      <c r="D334" s="78" t="s">
        <v>203</v>
      </c>
      <c r="E334" s="78">
        <v>26645</v>
      </c>
      <c r="F334" s="78" t="s">
        <v>204</v>
      </c>
      <c r="G334" s="64">
        <v>64</v>
      </c>
      <c r="H334" s="64">
        <v>2729231</v>
      </c>
      <c r="I334" s="64">
        <v>174670784</v>
      </c>
      <c r="J334"/>
      <c r="K334" s="94" t="str">
        <f t="shared" si="5"/>
        <v>Пшен</v>
      </c>
      <c r="L334" s="51"/>
    </row>
    <row r="335" spans="1:12">
      <c r="A335" s="78">
        <v>5062927</v>
      </c>
      <c r="B335" s="78" t="s">
        <v>1670</v>
      </c>
      <c r="C335" s="78" t="s">
        <v>324</v>
      </c>
      <c r="D335" s="78" t="s">
        <v>325</v>
      </c>
      <c r="E335" s="78">
        <v>40487</v>
      </c>
      <c r="F335" s="78" t="s">
        <v>1666</v>
      </c>
      <c r="G335" s="64">
        <v>188</v>
      </c>
      <c r="H335" s="64">
        <v>3095000</v>
      </c>
      <c r="I335" s="64">
        <v>581860000</v>
      </c>
      <c r="J335"/>
      <c r="K335" s="94" t="str">
        <f t="shared" si="5"/>
        <v>Пшен</v>
      </c>
      <c r="L335" s="51"/>
    </row>
    <row r="336" spans="1:12">
      <c r="A336" s="78">
        <v>5065204</v>
      </c>
      <c r="B336" s="78" t="s">
        <v>1671</v>
      </c>
      <c r="C336" s="78" t="s">
        <v>205</v>
      </c>
      <c r="D336" s="78" t="s">
        <v>206</v>
      </c>
      <c r="E336" s="78">
        <v>26642</v>
      </c>
      <c r="F336" s="78" t="s">
        <v>209</v>
      </c>
      <c r="G336" s="64">
        <v>107</v>
      </c>
      <c r="H336" s="64">
        <v>2668231</v>
      </c>
      <c r="I336" s="64">
        <v>285500717</v>
      </c>
      <c r="J336"/>
      <c r="K336" s="94" t="str">
        <f t="shared" si="5"/>
        <v>Пшен</v>
      </c>
      <c r="L336" s="51"/>
    </row>
    <row r="337" spans="1:12">
      <c r="A337" s="78">
        <v>5065228</v>
      </c>
      <c r="B337" s="78" t="s">
        <v>1671</v>
      </c>
      <c r="C337" s="78" t="s">
        <v>308</v>
      </c>
      <c r="D337" s="78" t="s">
        <v>309</v>
      </c>
      <c r="E337" s="78">
        <v>10708</v>
      </c>
      <c r="F337" s="78" t="s">
        <v>310</v>
      </c>
      <c r="G337" s="64">
        <v>33</v>
      </c>
      <c r="H337" s="64">
        <v>2717231</v>
      </c>
      <c r="I337" s="64">
        <v>89668623</v>
      </c>
      <c r="J337"/>
      <c r="K337" s="94" t="str">
        <f t="shared" si="5"/>
        <v>Пшен</v>
      </c>
      <c r="L337" s="51"/>
    </row>
    <row r="338" spans="1:12">
      <c r="A338" s="78">
        <v>5065239</v>
      </c>
      <c r="B338" s="78" t="s">
        <v>1671</v>
      </c>
      <c r="C338" s="78" t="s">
        <v>197</v>
      </c>
      <c r="D338" s="78" t="s">
        <v>198</v>
      </c>
      <c r="E338" s="78">
        <v>16669</v>
      </c>
      <c r="F338" s="78" t="s">
        <v>199</v>
      </c>
      <c r="G338" s="64">
        <v>21</v>
      </c>
      <c r="H338" s="64">
        <v>2728231</v>
      </c>
      <c r="I338" s="64">
        <v>57292851</v>
      </c>
      <c r="J338"/>
      <c r="K338" s="94" t="str">
        <f t="shared" si="5"/>
        <v>Пшен</v>
      </c>
      <c r="L338" s="51"/>
    </row>
    <row r="339" spans="1:12">
      <c r="A339" s="78">
        <v>5065243</v>
      </c>
      <c r="B339" s="78" t="s">
        <v>1671</v>
      </c>
      <c r="C339" s="78" t="s">
        <v>195</v>
      </c>
      <c r="D339" s="78" t="s">
        <v>196</v>
      </c>
      <c r="E339" s="78">
        <v>17397</v>
      </c>
      <c r="F339" s="78" t="s">
        <v>477</v>
      </c>
      <c r="G339" s="64">
        <v>30</v>
      </c>
      <c r="H339" s="64">
        <v>2777231</v>
      </c>
      <c r="I339" s="64">
        <v>83316930</v>
      </c>
      <c r="J339"/>
      <c r="K339" s="94" t="str">
        <f t="shared" si="5"/>
        <v>Пшен</v>
      </c>
      <c r="L339" s="51"/>
    </row>
    <row r="340" spans="1:12">
      <c r="A340" s="78">
        <v>5065275</v>
      </c>
      <c r="B340" s="78" t="s">
        <v>1671</v>
      </c>
      <c r="C340" s="78" t="s">
        <v>202</v>
      </c>
      <c r="D340" s="78" t="s">
        <v>203</v>
      </c>
      <c r="E340" s="78">
        <v>26645</v>
      </c>
      <c r="F340" s="78" t="s">
        <v>204</v>
      </c>
      <c r="G340" s="64">
        <v>64</v>
      </c>
      <c r="H340" s="64">
        <v>2768231</v>
      </c>
      <c r="I340" s="64">
        <v>177166784</v>
      </c>
      <c r="J340"/>
      <c r="K340" s="94" t="str">
        <f t="shared" si="5"/>
        <v>Пшен</v>
      </c>
      <c r="L340" s="51"/>
    </row>
    <row r="341" spans="1:12">
      <c r="A341" s="78">
        <v>5066686</v>
      </c>
      <c r="B341" s="78" t="s">
        <v>1672</v>
      </c>
      <c r="C341" s="78" t="s">
        <v>205</v>
      </c>
      <c r="D341" s="78" t="s">
        <v>206</v>
      </c>
      <c r="E341" s="78">
        <v>26642</v>
      </c>
      <c r="F341" s="78" t="s">
        <v>209</v>
      </c>
      <c r="G341" s="64">
        <v>107</v>
      </c>
      <c r="H341" s="64">
        <v>2689231</v>
      </c>
      <c r="I341" s="64">
        <v>287747717</v>
      </c>
      <c r="J341"/>
      <c r="K341" s="94" t="str">
        <f t="shared" si="5"/>
        <v>Пшен</v>
      </c>
      <c r="L341" s="51"/>
    </row>
    <row r="342" spans="1:12">
      <c r="A342" s="78">
        <v>5066716</v>
      </c>
      <c r="B342" s="78" t="s">
        <v>1672</v>
      </c>
      <c r="C342" s="78" t="s">
        <v>308</v>
      </c>
      <c r="D342" s="78" t="s">
        <v>309</v>
      </c>
      <c r="E342" s="78">
        <v>10708</v>
      </c>
      <c r="F342" s="78" t="s">
        <v>310</v>
      </c>
      <c r="G342" s="64">
        <v>43</v>
      </c>
      <c r="H342" s="64">
        <v>2868231</v>
      </c>
      <c r="I342" s="64">
        <v>123333933</v>
      </c>
      <c r="J342"/>
      <c r="K342" s="94" t="str">
        <f t="shared" si="5"/>
        <v>Пшен</v>
      </c>
      <c r="L342" s="51"/>
    </row>
    <row r="343" spans="1:12">
      <c r="A343" s="78">
        <v>5066726</v>
      </c>
      <c r="B343" s="78" t="s">
        <v>1672</v>
      </c>
      <c r="C343" s="78" t="s">
        <v>197</v>
      </c>
      <c r="D343" s="78" t="s">
        <v>198</v>
      </c>
      <c r="E343" s="78">
        <v>16669</v>
      </c>
      <c r="F343" s="78" t="s">
        <v>199</v>
      </c>
      <c r="G343" s="64">
        <v>21</v>
      </c>
      <c r="H343" s="64">
        <v>2778231</v>
      </c>
      <c r="I343" s="64">
        <v>58342851</v>
      </c>
      <c r="J343"/>
      <c r="K343" s="94" t="str">
        <f t="shared" si="5"/>
        <v>Пшен</v>
      </c>
      <c r="L343" s="51"/>
    </row>
    <row r="344" spans="1:12">
      <c r="A344" s="78">
        <v>5066730</v>
      </c>
      <c r="B344" s="78" t="s">
        <v>1672</v>
      </c>
      <c r="C344" s="78" t="s">
        <v>195</v>
      </c>
      <c r="D344" s="78" t="s">
        <v>196</v>
      </c>
      <c r="E344" s="78">
        <v>17397</v>
      </c>
      <c r="F344" s="78" t="s">
        <v>477</v>
      </c>
      <c r="G344" s="64">
        <v>30</v>
      </c>
      <c r="H344" s="64">
        <v>2728231</v>
      </c>
      <c r="I344" s="64">
        <v>81846930</v>
      </c>
      <c r="J344"/>
      <c r="K344" s="94" t="str">
        <f t="shared" si="5"/>
        <v>Пшен</v>
      </c>
      <c r="L344" s="51"/>
    </row>
    <row r="345" spans="1:12">
      <c r="A345" s="78">
        <v>5066747</v>
      </c>
      <c r="B345" s="78" t="s">
        <v>1672</v>
      </c>
      <c r="C345" s="78" t="s">
        <v>202</v>
      </c>
      <c r="D345" s="78" t="s">
        <v>203</v>
      </c>
      <c r="E345" s="78">
        <v>26645</v>
      </c>
      <c r="F345" s="78" t="s">
        <v>204</v>
      </c>
      <c r="G345" s="64">
        <v>64</v>
      </c>
      <c r="H345" s="64">
        <v>2789231</v>
      </c>
      <c r="I345" s="64">
        <v>178510784</v>
      </c>
      <c r="J345"/>
      <c r="K345" s="94" t="str">
        <f t="shared" si="5"/>
        <v>Пшен</v>
      </c>
      <c r="L345" s="51"/>
    </row>
    <row r="346" spans="1:12">
      <c r="A346" s="78">
        <v>5069977</v>
      </c>
      <c r="B346" s="78" t="s">
        <v>1673</v>
      </c>
      <c r="C346" s="78" t="s">
        <v>205</v>
      </c>
      <c r="D346" s="78" t="s">
        <v>206</v>
      </c>
      <c r="E346" s="78">
        <v>26642</v>
      </c>
      <c r="F346" s="78" t="s">
        <v>209</v>
      </c>
      <c r="G346" s="64">
        <v>107</v>
      </c>
      <c r="H346" s="64">
        <v>2729231</v>
      </c>
      <c r="I346" s="64">
        <v>292027717</v>
      </c>
      <c r="J346"/>
      <c r="K346" s="94" t="str">
        <f t="shared" si="5"/>
        <v>Пшен</v>
      </c>
      <c r="L346" s="51"/>
    </row>
    <row r="347" spans="1:12">
      <c r="A347" s="78">
        <v>5070011</v>
      </c>
      <c r="B347" s="78" t="s">
        <v>1673</v>
      </c>
      <c r="C347" s="78" t="s">
        <v>308</v>
      </c>
      <c r="D347" s="78" t="s">
        <v>309</v>
      </c>
      <c r="E347" s="78">
        <v>10708</v>
      </c>
      <c r="F347" s="78" t="s">
        <v>310</v>
      </c>
      <c r="G347" s="64">
        <v>33</v>
      </c>
      <c r="H347" s="64">
        <v>2789231</v>
      </c>
      <c r="I347" s="64">
        <v>92044623</v>
      </c>
      <c r="J347"/>
      <c r="K347" s="94" t="str">
        <f t="shared" si="5"/>
        <v>Пшен</v>
      </c>
      <c r="L347" s="51"/>
    </row>
    <row r="348" spans="1:12">
      <c r="A348" s="78">
        <v>5070026</v>
      </c>
      <c r="B348" s="78" t="s">
        <v>1673</v>
      </c>
      <c r="C348" s="78" t="s">
        <v>197</v>
      </c>
      <c r="D348" s="78" t="s">
        <v>198</v>
      </c>
      <c r="E348" s="78">
        <v>16669</v>
      </c>
      <c r="F348" s="78" t="s">
        <v>199</v>
      </c>
      <c r="G348" s="64">
        <v>21</v>
      </c>
      <c r="H348" s="64">
        <v>2689231</v>
      </c>
      <c r="I348" s="64">
        <v>56473851</v>
      </c>
      <c r="J348"/>
      <c r="K348" s="94" t="str">
        <f t="shared" si="5"/>
        <v>Пшен</v>
      </c>
      <c r="L348" s="51"/>
    </row>
    <row r="349" spans="1:12">
      <c r="A349" s="78">
        <v>5070030</v>
      </c>
      <c r="B349" s="78" t="s">
        <v>1673</v>
      </c>
      <c r="C349" s="78" t="s">
        <v>195</v>
      </c>
      <c r="D349" s="78" t="s">
        <v>196</v>
      </c>
      <c r="E349" s="78">
        <v>17397</v>
      </c>
      <c r="F349" s="78" t="s">
        <v>477</v>
      </c>
      <c r="G349" s="64">
        <v>30</v>
      </c>
      <c r="H349" s="64">
        <v>2689231</v>
      </c>
      <c r="I349" s="64">
        <v>80676930</v>
      </c>
      <c r="J349"/>
      <c r="K349" s="94" t="str">
        <f t="shared" si="5"/>
        <v>Пшен</v>
      </c>
      <c r="L349" s="51"/>
    </row>
    <row r="350" spans="1:12">
      <c r="A350" s="78">
        <v>5070058</v>
      </c>
      <c r="B350" s="78" t="s">
        <v>1673</v>
      </c>
      <c r="C350" s="78" t="s">
        <v>202</v>
      </c>
      <c r="D350" s="78" t="s">
        <v>203</v>
      </c>
      <c r="E350" s="78">
        <v>26645</v>
      </c>
      <c r="F350" s="78" t="s">
        <v>204</v>
      </c>
      <c r="G350" s="64">
        <v>64</v>
      </c>
      <c r="H350" s="64">
        <v>2799231</v>
      </c>
      <c r="I350" s="64">
        <v>179150784</v>
      </c>
      <c r="J350"/>
      <c r="K350" s="94" t="str">
        <f t="shared" si="5"/>
        <v>Пшен</v>
      </c>
      <c r="L350" s="51"/>
    </row>
    <row r="351" spans="1:12">
      <c r="A351" s="78">
        <v>5073133</v>
      </c>
      <c r="B351" s="78" t="s">
        <v>1674</v>
      </c>
      <c r="C351" s="78" t="s">
        <v>205</v>
      </c>
      <c r="D351" s="78" t="s">
        <v>206</v>
      </c>
      <c r="E351" s="78">
        <v>26642</v>
      </c>
      <c r="F351" s="78" t="s">
        <v>209</v>
      </c>
      <c r="G351" s="64">
        <v>107</v>
      </c>
      <c r="H351" s="64">
        <v>2589231</v>
      </c>
      <c r="I351" s="64">
        <v>277047717</v>
      </c>
      <c r="J351"/>
      <c r="K351" s="94" t="str">
        <f t="shared" si="5"/>
        <v>Пшен</v>
      </c>
      <c r="L351" s="51"/>
    </row>
    <row r="352" spans="1:12">
      <c r="A352" s="78">
        <v>5073150</v>
      </c>
      <c r="B352" s="78" t="s">
        <v>1674</v>
      </c>
      <c r="C352" s="78" t="s">
        <v>308</v>
      </c>
      <c r="D352" s="78" t="s">
        <v>309</v>
      </c>
      <c r="E352" s="78">
        <v>10708</v>
      </c>
      <c r="F352" s="78" t="s">
        <v>310</v>
      </c>
      <c r="G352" s="64">
        <v>43</v>
      </c>
      <c r="H352" s="64">
        <v>2868231</v>
      </c>
      <c r="I352" s="64">
        <v>123333933</v>
      </c>
      <c r="J352"/>
      <c r="K352" s="94" t="str">
        <f t="shared" si="5"/>
        <v>Пшен</v>
      </c>
      <c r="L352" s="51"/>
    </row>
    <row r="353" spans="1:12">
      <c r="A353" s="78">
        <v>5073163</v>
      </c>
      <c r="B353" s="78" t="s">
        <v>1674</v>
      </c>
      <c r="C353" s="78" t="s">
        <v>197</v>
      </c>
      <c r="D353" s="78" t="s">
        <v>198</v>
      </c>
      <c r="E353" s="78">
        <v>16669</v>
      </c>
      <c r="F353" s="78" t="s">
        <v>199</v>
      </c>
      <c r="G353" s="64">
        <v>21</v>
      </c>
      <c r="H353" s="64">
        <v>2728231</v>
      </c>
      <c r="I353" s="64">
        <v>57292851</v>
      </c>
      <c r="J353"/>
      <c r="K353" s="94" t="str">
        <f t="shared" si="5"/>
        <v>Пшен</v>
      </c>
      <c r="L353" s="51"/>
    </row>
    <row r="354" spans="1:12">
      <c r="A354" s="78">
        <v>5073169</v>
      </c>
      <c r="B354" s="78" t="s">
        <v>1674</v>
      </c>
      <c r="C354" s="78" t="s">
        <v>195</v>
      </c>
      <c r="D354" s="78" t="s">
        <v>196</v>
      </c>
      <c r="E354" s="78">
        <v>17397</v>
      </c>
      <c r="F354" s="78" t="s">
        <v>477</v>
      </c>
      <c r="G354" s="64">
        <v>30</v>
      </c>
      <c r="H354" s="64">
        <v>2728231</v>
      </c>
      <c r="I354" s="64">
        <v>81846930</v>
      </c>
      <c r="J354"/>
      <c r="K354" s="94" t="str">
        <f t="shared" si="5"/>
        <v>Пшен</v>
      </c>
      <c r="L354" s="51"/>
    </row>
    <row r="355" spans="1:12">
      <c r="A355" s="78">
        <v>5073193</v>
      </c>
      <c r="B355" s="78" t="s">
        <v>1674</v>
      </c>
      <c r="C355" s="78" t="s">
        <v>202</v>
      </c>
      <c r="D355" s="78" t="s">
        <v>203</v>
      </c>
      <c r="E355" s="78">
        <v>26645</v>
      </c>
      <c r="F355" s="78" t="s">
        <v>204</v>
      </c>
      <c r="G355" s="64">
        <v>64</v>
      </c>
      <c r="H355" s="64">
        <v>2768231</v>
      </c>
      <c r="I355" s="64">
        <v>177166784</v>
      </c>
      <c r="J355"/>
      <c r="K355" s="94" t="str">
        <f t="shared" si="5"/>
        <v>Пшен</v>
      </c>
      <c r="L355" s="51"/>
    </row>
    <row r="356" spans="1:12">
      <c r="A356" s="78">
        <v>5074708</v>
      </c>
      <c r="B356" s="78" t="s">
        <v>1675</v>
      </c>
      <c r="C356" s="78" t="s">
        <v>205</v>
      </c>
      <c r="D356" s="78" t="s">
        <v>206</v>
      </c>
      <c r="E356" s="78">
        <v>26642</v>
      </c>
      <c r="F356" s="78" t="s">
        <v>209</v>
      </c>
      <c r="G356" s="64">
        <v>7</v>
      </c>
      <c r="H356" s="64">
        <v>2568231</v>
      </c>
      <c r="I356" s="64">
        <v>17977617</v>
      </c>
      <c r="J356"/>
      <c r="K356" s="94" t="str">
        <f t="shared" si="5"/>
        <v>Пшен</v>
      </c>
      <c r="L356" s="51"/>
    </row>
    <row r="357" spans="1:12">
      <c r="A357" s="78">
        <v>5074725</v>
      </c>
      <c r="B357" s="78" t="s">
        <v>1675</v>
      </c>
      <c r="C357" s="78" t="s">
        <v>308</v>
      </c>
      <c r="D357" s="78" t="s">
        <v>309</v>
      </c>
      <c r="E357" s="78">
        <v>10708</v>
      </c>
      <c r="F357" s="78" t="s">
        <v>310</v>
      </c>
      <c r="G357" s="64">
        <v>43</v>
      </c>
      <c r="H357" s="64">
        <v>2798231</v>
      </c>
      <c r="I357" s="64">
        <v>120323933</v>
      </c>
      <c r="J357"/>
      <c r="K357" s="94" t="str">
        <f t="shared" si="5"/>
        <v>Пшен</v>
      </c>
      <c r="L357" s="51"/>
    </row>
    <row r="358" spans="1:12">
      <c r="A358" s="78">
        <v>5074744</v>
      </c>
      <c r="B358" s="78" t="s">
        <v>1675</v>
      </c>
      <c r="C358" s="78" t="s">
        <v>197</v>
      </c>
      <c r="D358" s="78" t="s">
        <v>198</v>
      </c>
      <c r="E358" s="78">
        <v>16669</v>
      </c>
      <c r="F358" s="78" t="s">
        <v>199</v>
      </c>
      <c r="G358" s="64">
        <v>21</v>
      </c>
      <c r="H358" s="64">
        <v>2689231</v>
      </c>
      <c r="I358" s="64">
        <v>56473851</v>
      </c>
      <c r="J358"/>
      <c r="K358" s="94" t="str">
        <f t="shared" si="5"/>
        <v>Пшен</v>
      </c>
      <c r="L358" s="51"/>
    </row>
    <row r="359" spans="1:12">
      <c r="A359" s="78">
        <v>5074750</v>
      </c>
      <c r="B359" s="78" t="s">
        <v>1675</v>
      </c>
      <c r="C359" s="78" t="s">
        <v>195</v>
      </c>
      <c r="D359" s="78" t="s">
        <v>196</v>
      </c>
      <c r="E359" s="78">
        <v>17397</v>
      </c>
      <c r="F359" s="78" t="s">
        <v>477</v>
      </c>
      <c r="G359" s="64">
        <v>20</v>
      </c>
      <c r="H359" s="64">
        <v>2698231</v>
      </c>
      <c r="I359" s="64">
        <v>53964620</v>
      </c>
      <c r="J359"/>
      <c r="K359" s="94" t="str">
        <f t="shared" si="5"/>
        <v>Пшен</v>
      </c>
      <c r="L359" s="51"/>
    </row>
    <row r="360" spans="1:12">
      <c r="A360" s="78">
        <v>5074800</v>
      </c>
      <c r="B360" s="78" t="s">
        <v>1675</v>
      </c>
      <c r="C360" s="78" t="s">
        <v>202</v>
      </c>
      <c r="D360" s="78" t="s">
        <v>203</v>
      </c>
      <c r="E360" s="78">
        <v>26645</v>
      </c>
      <c r="F360" s="78" t="s">
        <v>204</v>
      </c>
      <c r="G360" s="64">
        <v>58</v>
      </c>
      <c r="H360" s="64">
        <v>2732231</v>
      </c>
      <c r="I360" s="64">
        <v>158469398</v>
      </c>
      <c r="J360"/>
      <c r="K360" s="94" t="str">
        <f t="shared" si="5"/>
        <v>Пшен</v>
      </c>
      <c r="L360" s="51"/>
    </row>
    <row r="361" spans="1:12">
      <c r="A361" s="78">
        <v>5078129</v>
      </c>
      <c r="B361" s="78" t="s">
        <v>1676</v>
      </c>
      <c r="C361" s="78" t="s">
        <v>205</v>
      </c>
      <c r="D361" s="78" t="s">
        <v>206</v>
      </c>
      <c r="E361" s="78">
        <v>26642</v>
      </c>
      <c r="F361" s="78" t="s">
        <v>209</v>
      </c>
      <c r="G361" s="64">
        <v>107</v>
      </c>
      <c r="H361" s="64">
        <v>2839231</v>
      </c>
      <c r="I361" s="64">
        <v>303797717</v>
      </c>
      <c r="J361"/>
      <c r="K361" s="94" t="str">
        <f t="shared" si="5"/>
        <v>Пшен</v>
      </c>
      <c r="L361" s="51"/>
    </row>
    <row r="362" spans="1:12">
      <c r="A362" s="78">
        <v>5078156</v>
      </c>
      <c r="B362" s="78" t="s">
        <v>1676</v>
      </c>
      <c r="C362" s="78" t="s">
        <v>308</v>
      </c>
      <c r="D362" s="78" t="s">
        <v>309</v>
      </c>
      <c r="E362" s="78">
        <v>10708</v>
      </c>
      <c r="F362" s="78" t="s">
        <v>310</v>
      </c>
      <c r="G362" s="64">
        <v>42</v>
      </c>
      <c r="H362" s="64">
        <v>2828231</v>
      </c>
      <c r="I362" s="64">
        <v>118785702</v>
      </c>
      <c r="J362"/>
      <c r="K362" s="94" t="str">
        <f t="shared" si="5"/>
        <v>Пшен</v>
      </c>
      <c r="L362" s="51"/>
    </row>
    <row r="363" spans="1:12">
      <c r="A363" s="78">
        <v>5078170</v>
      </c>
      <c r="B363" s="78" t="s">
        <v>1676</v>
      </c>
      <c r="C363" s="78" t="s">
        <v>197</v>
      </c>
      <c r="D363" s="78" t="s">
        <v>198</v>
      </c>
      <c r="E363" s="78">
        <v>16669</v>
      </c>
      <c r="F363" s="78" t="s">
        <v>199</v>
      </c>
      <c r="G363" s="64">
        <v>21</v>
      </c>
      <c r="H363" s="64">
        <v>2718231</v>
      </c>
      <c r="I363" s="64">
        <v>57082851</v>
      </c>
      <c r="J363"/>
      <c r="K363" s="94" t="str">
        <f t="shared" si="5"/>
        <v>Пшен</v>
      </c>
      <c r="L363" s="51"/>
    </row>
    <row r="364" spans="1:12">
      <c r="A364" s="78">
        <v>5078174</v>
      </c>
      <c r="B364" s="78" t="s">
        <v>1676</v>
      </c>
      <c r="C364" s="78" t="s">
        <v>195</v>
      </c>
      <c r="D364" s="78" t="s">
        <v>196</v>
      </c>
      <c r="E364" s="78">
        <v>17397</v>
      </c>
      <c r="F364" s="78" t="s">
        <v>477</v>
      </c>
      <c r="G364" s="64">
        <v>30</v>
      </c>
      <c r="H364" s="64">
        <v>2744231</v>
      </c>
      <c r="I364" s="64">
        <v>82326930</v>
      </c>
      <c r="J364"/>
      <c r="K364" s="94" t="str">
        <f t="shared" si="5"/>
        <v>Пшен</v>
      </c>
      <c r="L364" s="51"/>
    </row>
    <row r="365" spans="1:12">
      <c r="A365" s="78">
        <v>5078196</v>
      </c>
      <c r="B365" s="78" t="s">
        <v>1676</v>
      </c>
      <c r="C365" s="78" t="s">
        <v>202</v>
      </c>
      <c r="D365" s="78" t="s">
        <v>203</v>
      </c>
      <c r="E365" s="78">
        <v>26645</v>
      </c>
      <c r="F365" s="78" t="s">
        <v>204</v>
      </c>
      <c r="G365" s="64">
        <v>64</v>
      </c>
      <c r="H365" s="64">
        <v>2833231</v>
      </c>
      <c r="I365" s="64">
        <v>181326784</v>
      </c>
      <c r="J365"/>
      <c r="K365" s="94" t="str">
        <f t="shared" si="5"/>
        <v>Пшен</v>
      </c>
      <c r="L365" s="51"/>
    </row>
    <row r="366" spans="1:12">
      <c r="A366" s="78">
        <v>5078858</v>
      </c>
      <c r="B366" s="78" t="s">
        <v>1676</v>
      </c>
      <c r="C366" s="78" t="s">
        <v>195</v>
      </c>
      <c r="D366" s="78" t="s">
        <v>196</v>
      </c>
      <c r="E366" s="78">
        <v>9917397</v>
      </c>
      <c r="F366" s="78" t="s">
        <v>1665</v>
      </c>
      <c r="G366" s="64">
        <v>25</v>
      </c>
      <c r="H366" s="64">
        <v>2768231</v>
      </c>
      <c r="I366" s="64">
        <v>69205775</v>
      </c>
      <c r="J366"/>
      <c r="K366" s="94" t="str">
        <f t="shared" si="5"/>
        <v>Пшен</v>
      </c>
      <c r="L366" s="51"/>
    </row>
    <row r="367" spans="1:12">
      <c r="A367" s="78">
        <v>5078894</v>
      </c>
      <c r="B367" s="78" t="s">
        <v>1676</v>
      </c>
      <c r="C367" s="78" t="s">
        <v>324</v>
      </c>
      <c r="D367" s="78" t="s">
        <v>325</v>
      </c>
      <c r="E367" s="78">
        <v>36707</v>
      </c>
      <c r="F367" s="78" t="s">
        <v>326</v>
      </c>
      <c r="G367" s="64">
        <v>300</v>
      </c>
      <c r="H367" s="64">
        <v>3196000</v>
      </c>
      <c r="I367" s="64">
        <v>958800000</v>
      </c>
      <c r="J367"/>
      <c r="K367" s="94" t="str">
        <f t="shared" si="5"/>
        <v>Пшен</v>
      </c>
      <c r="L367" s="51"/>
    </row>
    <row r="368" spans="1:12">
      <c r="A368" s="78">
        <v>5081437</v>
      </c>
      <c r="B368" s="78" t="s">
        <v>1677</v>
      </c>
      <c r="C368" s="78" t="s">
        <v>205</v>
      </c>
      <c r="D368" s="78" t="s">
        <v>206</v>
      </c>
      <c r="E368" s="78">
        <v>26642</v>
      </c>
      <c r="F368" s="78" t="s">
        <v>209</v>
      </c>
      <c r="G368" s="64">
        <v>65</v>
      </c>
      <c r="H368" s="64">
        <v>2689231</v>
      </c>
      <c r="I368" s="64">
        <v>174800015</v>
      </c>
      <c r="J368"/>
      <c r="K368" s="94" t="str">
        <f t="shared" si="5"/>
        <v>Пшен</v>
      </c>
      <c r="L368" s="51"/>
    </row>
    <row r="369" spans="1:12">
      <c r="A369" s="78">
        <v>5081476</v>
      </c>
      <c r="B369" s="78" t="s">
        <v>1677</v>
      </c>
      <c r="C369" s="78" t="s">
        <v>308</v>
      </c>
      <c r="D369" s="78" t="s">
        <v>309</v>
      </c>
      <c r="E369" s="78">
        <v>10708</v>
      </c>
      <c r="F369" s="78" t="s">
        <v>310</v>
      </c>
      <c r="G369" s="64">
        <v>20</v>
      </c>
      <c r="H369" s="64">
        <v>2828231</v>
      </c>
      <c r="I369" s="64">
        <v>56564620</v>
      </c>
      <c r="J369"/>
      <c r="K369" s="94" t="str">
        <f t="shared" si="5"/>
        <v>Пшен</v>
      </c>
      <c r="L369" s="51"/>
    </row>
    <row r="370" spans="1:12">
      <c r="A370" s="78">
        <v>5081557</v>
      </c>
      <c r="B370" s="78" t="s">
        <v>1677</v>
      </c>
      <c r="C370" s="78" t="s">
        <v>202</v>
      </c>
      <c r="D370" s="78" t="s">
        <v>203</v>
      </c>
      <c r="E370" s="78">
        <v>26645</v>
      </c>
      <c r="F370" s="78" t="s">
        <v>204</v>
      </c>
      <c r="G370" s="64">
        <v>20</v>
      </c>
      <c r="H370" s="64">
        <v>2728231</v>
      </c>
      <c r="I370" s="64">
        <v>54564620</v>
      </c>
      <c r="J370"/>
      <c r="K370" s="94" t="str">
        <f t="shared" si="5"/>
        <v>Пшен</v>
      </c>
      <c r="L370" s="51"/>
    </row>
    <row r="371" spans="1:12">
      <c r="A371" s="78">
        <v>5083278</v>
      </c>
      <c r="B371" s="78" t="s">
        <v>1678</v>
      </c>
      <c r="C371" s="78" t="s">
        <v>205</v>
      </c>
      <c r="D371" s="78" t="s">
        <v>206</v>
      </c>
      <c r="E371" s="78">
        <v>26642</v>
      </c>
      <c r="F371" s="78" t="s">
        <v>209</v>
      </c>
      <c r="G371" s="64">
        <v>107</v>
      </c>
      <c r="H371" s="64">
        <v>2648231</v>
      </c>
      <c r="I371" s="64">
        <v>283360717</v>
      </c>
      <c r="J371"/>
      <c r="K371" s="94" t="str">
        <f t="shared" si="5"/>
        <v>Пшен</v>
      </c>
      <c r="L371" s="51"/>
    </row>
    <row r="372" spans="1:12">
      <c r="A372" s="78">
        <v>5083385</v>
      </c>
      <c r="B372" s="78" t="s">
        <v>1678</v>
      </c>
      <c r="C372" s="78" t="s">
        <v>202</v>
      </c>
      <c r="D372" s="78" t="s">
        <v>203</v>
      </c>
      <c r="E372" s="78">
        <v>26645</v>
      </c>
      <c r="F372" s="78" t="s">
        <v>204</v>
      </c>
      <c r="G372" s="64">
        <v>54</v>
      </c>
      <c r="H372" s="64">
        <v>2738231</v>
      </c>
      <c r="I372" s="64">
        <v>147864474</v>
      </c>
      <c r="J372"/>
      <c r="K372" s="94" t="str">
        <f t="shared" si="5"/>
        <v>Пшен</v>
      </c>
      <c r="L372" s="51"/>
    </row>
    <row r="373" spans="1:12">
      <c r="A373" s="78">
        <v>5086929</v>
      </c>
      <c r="B373" s="78" t="s">
        <v>1679</v>
      </c>
      <c r="C373" s="78" t="s">
        <v>205</v>
      </c>
      <c r="D373" s="78" t="s">
        <v>206</v>
      </c>
      <c r="E373" s="78">
        <v>26642</v>
      </c>
      <c r="F373" s="78" t="s">
        <v>209</v>
      </c>
      <c r="G373" s="64">
        <v>26</v>
      </c>
      <c r="H373" s="64">
        <v>2588231</v>
      </c>
      <c r="I373" s="64">
        <v>67294006</v>
      </c>
      <c r="J373"/>
      <c r="K373" s="94" t="str">
        <f t="shared" si="5"/>
        <v>Пшен</v>
      </c>
      <c r="L373" s="51"/>
    </row>
    <row r="374" spans="1:12">
      <c r="A374" s="78">
        <v>5087062</v>
      </c>
      <c r="B374" s="78" t="s">
        <v>1679</v>
      </c>
      <c r="C374" s="78" t="s">
        <v>202</v>
      </c>
      <c r="D374" s="78" t="s">
        <v>203</v>
      </c>
      <c r="E374" s="78">
        <v>26645</v>
      </c>
      <c r="F374" s="78" t="s">
        <v>204</v>
      </c>
      <c r="G374" s="64">
        <v>11</v>
      </c>
      <c r="H374" s="64">
        <v>2638231</v>
      </c>
      <c r="I374" s="64">
        <v>29020541</v>
      </c>
      <c r="J374"/>
      <c r="K374" s="94" t="str">
        <f t="shared" si="5"/>
        <v>Пшен</v>
      </c>
      <c r="L374" s="51"/>
    </row>
    <row r="375" spans="1:12">
      <c r="A375" s="78">
        <v>5087124</v>
      </c>
      <c r="B375" s="78" t="s">
        <v>1679</v>
      </c>
      <c r="C375" s="78" t="s">
        <v>324</v>
      </c>
      <c r="D375" s="78" t="s">
        <v>325</v>
      </c>
      <c r="E375" s="78">
        <v>36707</v>
      </c>
      <c r="F375" s="78" t="s">
        <v>326</v>
      </c>
      <c r="G375" s="64">
        <v>150</v>
      </c>
      <c r="H375" s="64">
        <v>3198007</v>
      </c>
      <c r="I375" s="64">
        <v>479701050</v>
      </c>
      <c r="J375"/>
      <c r="K375" s="94" t="str">
        <f t="shared" si="5"/>
        <v>Пшен</v>
      </c>
      <c r="L375" s="51"/>
    </row>
    <row r="376" spans="1:12">
      <c r="A376" s="78">
        <v>5090309</v>
      </c>
      <c r="B376" s="78" t="s">
        <v>1680</v>
      </c>
      <c r="C376" s="78" t="s">
        <v>195</v>
      </c>
      <c r="D376" s="78" t="s">
        <v>196</v>
      </c>
      <c r="E376" s="78">
        <v>17397</v>
      </c>
      <c r="F376" s="78" t="s">
        <v>477</v>
      </c>
      <c r="G376" s="64">
        <v>30</v>
      </c>
      <c r="H376" s="64">
        <v>2638231</v>
      </c>
      <c r="I376" s="64">
        <v>79146930</v>
      </c>
      <c r="J376"/>
      <c r="K376" s="94" t="str">
        <f t="shared" si="5"/>
        <v>Пшен</v>
      </c>
      <c r="L376" s="51"/>
    </row>
    <row r="377" spans="1:12">
      <c r="A377" s="78">
        <v>5092022</v>
      </c>
      <c r="B377" s="78" t="s">
        <v>1681</v>
      </c>
      <c r="C377" s="78" t="s">
        <v>195</v>
      </c>
      <c r="D377" s="78" t="s">
        <v>196</v>
      </c>
      <c r="E377" s="78">
        <v>17397</v>
      </c>
      <c r="F377" s="78" t="s">
        <v>477</v>
      </c>
      <c r="G377" s="64">
        <v>12</v>
      </c>
      <c r="H377" s="64">
        <v>2548231</v>
      </c>
      <c r="I377" s="64">
        <v>30578772</v>
      </c>
      <c r="J377"/>
      <c r="K377" s="94" t="str">
        <f t="shared" si="5"/>
        <v>Пшен</v>
      </c>
      <c r="L377" s="51"/>
    </row>
    <row r="378" spans="1:12">
      <c r="A378" s="78">
        <v>5095654</v>
      </c>
      <c r="B378" s="78" t="s">
        <v>1682</v>
      </c>
      <c r="C378" s="78" t="s">
        <v>195</v>
      </c>
      <c r="D378" s="78" t="s">
        <v>196</v>
      </c>
      <c r="E378" s="78">
        <v>17397</v>
      </c>
      <c r="F378" s="78" t="s">
        <v>477</v>
      </c>
      <c r="G378" s="64">
        <v>13</v>
      </c>
      <c r="H378" s="64">
        <v>2668231</v>
      </c>
      <c r="I378" s="64">
        <v>34687003</v>
      </c>
      <c r="J378"/>
      <c r="K378" s="94" t="str">
        <f t="shared" si="5"/>
        <v>Пшен</v>
      </c>
      <c r="L378" s="51"/>
    </row>
    <row r="379" spans="1:12">
      <c r="A379" s="78">
        <v>5116490</v>
      </c>
      <c r="B379" s="78" t="s">
        <v>3029</v>
      </c>
      <c r="C379" s="78" t="s">
        <v>3030</v>
      </c>
      <c r="D379" s="78" t="s">
        <v>3031</v>
      </c>
      <c r="E379" s="78">
        <v>35292</v>
      </c>
      <c r="F379" s="78" t="s">
        <v>3032</v>
      </c>
      <c r="G379" s="64">
        <v>4100</v>
      </c>
      <c r="H379" s="64">
        <v>1060000</v>
      </c>
      <c r="I379" s="64">
        <v>43460000</v>
      </c>
      <c r="J379"/>
      <c r="K379" s="94" t="str">
        <f t="shared" si="5"/>
        <v>Дизе</v>
      </c>
      <c r="L379" s="51"/>
    </row>
    <row r="380" spans="1:12">
      <c r="A380" s="78">
        <v>5127123</v>
      </c>
      <c r="B380" s="78" t="s">
        <v>3033</v>
      </c>
      <c r="C380" s="78" t="s">
        <v>3034</v>
      </c>
      <c r="D380" s="78" t="s">
        <v>3035</v>
      </c>
      <c r="E380" s="78">
        <v>2518</v>
      </c>
      <c r="F380" s="78" t="s">
        <v>167</v>
      </c>
      <c r="G380" s="64">
        <v>30</v>
      </c>
      <c r="H380" s="64">
        <v>5085577</v>
      </c>
      <c r="I380" s="64">
        <v>15256731</v>
      </c>
      <c r="J380"/>
      <c r="K380" s="94" t="str">
        <f t="shared" si="5"/>
        <v>Пуцц</v>
      </c>
      <c r="L380" s="51"/>
    </row>
    <row r="381" spans="1:12">
      <c r="A381" s="78">
        <v>5134442</v>
      </c>
      <c r="B381" s="78" t="s">
        <v>3036</v>
      </c>
      <c r="C381" s="78" t="s">
        <v>3037</v>
      </c>
      <c r="D381" s="78" t="s">
        <v>3038</v>
      </c>
      <c r="E381" s="78">
        <v>48822</v>
      </c>
      <c r="F381" s="78" t="s">
        <v>3039</v>
      </c>
      <c r="G381" s="64">
        <v>100</v>
      </c>
      <c r="H381" s="64">
        <v>2999500</v>
      </c>
      <c r="I381" s="64">
        <v>299950000</v>
      </c>
      <c r="J381"/>
      <c r="K381" s="94" t="str">
        <f t="shared" si="5"/>
        <v>Пшен</v>
      </c>
      <c r="L381" s="51"/>
    </row>
    <row r="382" spans="1:12">
      <c r="A382" s="78">
        <v>5135341</v>
      </c>
      <c r="B382" s="78" t="s">
        <v>3040</v>
      </c>
      <c r="C382" s="78" t="s">
        <v>3037</v>
      </c>
      <c r="D382" s="78" t="s">
        <v>3038</v>
      </c>
      <c r="E382" s="78">
        <v>48822</v>
      </c>
      <c r="F382" s="78" t="s">
        <v>3039</v>
      </c>
      <c r="G382" s="64">
        <v>200</v>
      </c>
      <c r="H382" s="64">
        <v>2999600</v>
      </c>
      <c r="I382" s="64">
        <v>599920000</v>
      </c>
      <c r="J382"/>
      <c r="K382" s="94" t="str">
        <f t="shared" si="5"/>
        <v>Пшен</v>
      </c>
      <c r="L382" s="51"/>
    </row>
    <row r="383" spans="1:12">
      <c r="A383" s="78">
        <v>5137639</v>
      </c>
      <c r="B383" s="78" t="s">
        <v>3041</v>
      </c>
      <c r="C383" s="78" t="s">
        <v>3037</v>
      </c>
      <c r="D383" s="78" t="s">
        <v>3038</v>
      </c>
      <c r="E383" s="78">
        <v>48822</v>
      </c>
      <c r="F383" s="78" t="s">
        <v>3039</v>
      </c>
      <c r="G383" s="64">
        <v>100</v>
      </c>
      <c r="H383" s="64">
        <v>2999700</v>
      </c>
      <c r="I383" s="64">
        <v>299970000</v>
      </c>
      <c r="J383"/>
      <c r="K383" s="94" t="str">
        <f t="shared" si="5"/>
        <v>Пшен</v>
      </c>
      <c r="L383" s="51"/>
    </row>
    <row r="384" spans="1:12">
      <c r="A384" s="78">
        <v>5145801</v>
      </c>
      <c r="B384" s="78" t="s">
        <v>3042</v>
      </c>
      <c r="C384" s="78" t="s">
        <v>3037</v>
      </c>
      <c r="D384" s="78" t="s">
        <v>3038</v>
      </c>
      <c r="E384" s="78">
        <v>48822</v>
      </c>
      <c r="F384" s="78" t="s">
        <v>3039</v>
      </c>
      <c r="G384" s="64">
        <v>100</v>
      </c>
      <c r="H384" s="64">
        <v>3100000</v>
      </c>
      <c r="I384" s="64">
        <v>310000000</v>
      </c>
      <c r="J384"/>
      <c r="K384" s="94" t="str">
        <f t="shared" si="5"/>
        <v>Пшен</v>
      </c>
      <c r="L384" s="51"/>
    </row>
    <row r="385" spans="1:12">
      <c r="A385" s="78">
        <v>5162950</v>
      </c>
      <c r="B385" s="78" t="s">
        <v>3043</v>
      </c>
      <c r="C385" s="78" t="s">
        <v>3044</v>
      </c>
      <c r="D385" s="78" t="s">
        <v>3045</v>
      </c>
      <c r="E385" s="78">
        <v>11763</v>
      </c>
      <c r="F385" s="78" t="s">
        <v>3046</v>
      </c>
      <c r="G385" s="64">
        <v>1</v>
      </c>
      <c r="H385" s="64">
        <v>6588999</v>
      </c>
      <c r="I385" s="64">
        <v>6588999</v>
      </c>
      <c r="J385"/>
      <c r="K385" s="94" t="str">
        <f t="shared" si="5"/>
        <v>Арма</v>
      </c>
      <c r="L385" s="51"/>
    </row>
    <row r="386" spans="1:12">
      <c r="A386" s="78">
        <v>5165716</v>
      </c>
      <c r="B386" s="78" t="s">
        <v>3047</v>
      </c>
      <c r="C386" s="78" t="s">
        <v>3037</v>
      </c>
      <c r="D386" s="78" t="s">
        <v>3038</v>
      </c>
      <c r="E386" s="78">
        <v>49746</v>
      </c>
      <c r="F386" s="78" t="s">
        <v>3048</v>
      </c>
      <c r="G386" s="64">
        <v>100</v>
      </c>
      <c r="H386" s="64">
        <v>3100000</v>
      </c>
      <c r="I386" s="64">
        <v>310000000</v>
      </c>
      <c r="J386"/>
      <c r="K386" s="94" t="str">
        <f t="shared" si="5"/>
        <v>Пшен</v>
      </c>
      <c r="L386" s="51"/>
    </row>
    <row r="387" spans="1:12">
      <c r="A387" s="78">
        <v>5165717</v>
      </c>
      <c r="B387" s="78" t="s">
        <v>3047</v>
      </c>
      <c r="C387" s="78" t="s">
        <v>3037</v>
      </c>
      <c r="D387" s="78" t="s">
        <v>3038</v>
      </c>
      <c r="E387" s="78">
        <v>49746</v>
      </c>
      <c r="F387" s="78" t="s">
        <v>3048</v>
      </c>
      <c r="G387" s="64">
        <v>100</v>
      </c>
      <c r="H387" s="64">
        <v>3100000</v>
      </c>
      <c r="I387" s="64">
        <v>310000000</v>
      </c>
      <c r="J387"/>
      <c r="K387" s="94" t="str">
        <f t="shared" si="5"/>
        <v>Пшен</v>
      </c>
      <c r="L387" s="51"/>
    </row>
    <row r="388" spans="1:12">
      <c r="A388" s="78">
        <v>5165718</v>
      </c>
      <c r="B388" s="78" t="s">
        <v>3047</v>
      </c>
      <c r="C388" s="78" t="s">
        <v>3037</v>
      </c>
      <c r="D388" s="78" t="s">
        <v>3038</v>
      </c>
      <c r="E388" s="78">
        <v>49746</v>
      </c>
      <c r="F388" s="78" t="s">
        <v>3048</v>
      </c>
      <c r="G388" s="64">
        <v>60</v>
      </c>
      <c r="H388" s="64">
        <v>3100000</v>
      </c>
      <c r="I388" s="64">
        <v>186000000</v>
      </c>
      <c r="J388"/>
      <c r="K388" s="94" t="str">
        <f t="shared" si="5"/>
        <v>Пшен</v>
      </c>
      <c r="L388" s="51"/>
    </row>
    <row r="389" spans="1:12">
      <c r="A389" s="78">
        <v>5166399</v>
      </c>
      <c r="B389" s="78" t="s">
        <v>3047</v>
      </c>
      <c r="C389" s="78" t="s">
        <v>3049</v>
      </c>
      <c r="D389" s="78" t="s">
        <v>3050</v>
      </c>
      <c r="E389" s="78">
        <v>49785</v>
      </c>
      <c r="F389" s="78" t="s">
        <v>3051</v>
      </c>
      <c r="G389" s="64">
        <v>30</v>
      </c>
      <c r="H389" s="64">
        <v>4900001</v>
      </c>
      <c r="I389" s="64">
        <v>14700003</v>
      </c>
      <c r="J389"/>
      <c r="K389" s="94" t="str">
        <f t="shared" si="5"/>
        <v>Смес</v>
      </c>
      <c r="L389" s="51"/>
    </row>
    <row r="390" spans="1:12">
      <c r="A390" s="78">
        <v>5166484</v>
      </c>
      <c r="B390" s="78" t="s">
        <v>3047</v>
      </c>
      <c r="C390" s="78" t="s">
        <v>3044</v>
      </c>
      <c r="D390" s="78" t="s">
        <v>3045</v>
      </c>
      <c r="E390" s="78">
        <v>11762</v>
      </c>
      <c r="F390" s="78" t="s">
        <v>3052</v>
      </c>
      <c r="G390" s="64">
        <v>2</v>
      </c>
      <c r="H390" s="64">
        <v>8788788</v>
      </c>
      <c r="I390" s="64">
        <v>17577576</v>
      </c>
      <c r="J390"/>
      <c r="K390" s="94" t="str">
        <f t="shared" ref="K390:K448" si="6">LEFT(F390,4)</f>
        <v>Арма</v>
      </c>
      <c r="L390" s="51"/>
    </row>
    <row r="391" spans="1:12">
      <c r="A391" s="78">
        <v>5166570</v>
      </c>
      <c r="B391" s="78" t="s">
        <v>3047</v>
      </c>
      <c r="C391" s="78" t="s">
        <v>3044</v>
      </c>
      <c r="D391" s="78" t="s">
        <v>3045</v>
      </c>
      <c r="E391" s="78">
        <v>11757</v>
      </c>
      <c r="F391" s="78" t="s">
        <v>322</v>
      </c>
      <c r="G391" s="64">
        <v>1</v>
      </c>
      <c r="H391" s="64">
        <v>6856999</v>
      </c>
      <c r="I391" s="64">
        <v>6856999</v>
      </c>
      <c r="J391"/>
      <c r="K391" s="94" t="str">
        <f t="shared" si="6"/>
        <v>Арма</v>
      </c>
      <c r="L391" s="51"/>
    </row>
    <row r="392" spans="1:12">
      <c r="A392" s="78">
        <v>5166578</v>
      </c>
      <c r="B392" s="78" t="s">
        <v>3047</v>
      </c>
      <c r="C392" s="78" t="s">
        <v>3044</v>
      </c>
      <c r="D392" s="78" t="s">
        <v>3045</v>
      </c>
      <c r="E392" s="78">
        <v>11767</v>
      </c>
      <c r="F392" s="78" t="s">
        <v>3053</v>
      </c>
      <c r="G392" s="64">
        <v>1</v>
      </c>
      <c r="H392" s="64">
        <v>7396999</v>
      </c>
      <c r="I392" s="64">
        <v>7396999</v>
      </c>
      <c r="J392"/>
      <c r="K392" s="94" t="str">
        <f t="shared" si="6"/>
        <v>Арма</v>
      </c>
      <c r="L392" s="51"/>
    </row>
    <row r="393" spans="1:12">
      <c r="A393" s="78">
        <v>5169743</v>
      </c>
      <c r="B393" s="78" t="s">
        <v>3054</v>
      </c>
      <c r="C393" s="78" t="s">
        <v>3037</v>
      </c>
      <c r="D393" s="78" t="s">
        <v>3038</v>
      </c>
      <c r="E393" s="78">
        <v>48822</v>
      </c>
      <c r="F393" s="78" t="s">
        <v>3039</v>
      </c>
      <c r="G393" s="64">
        <v>100</v>
      </c>
      <c r="H393" s="64">
        <v>3100000</v>
      </c>
      <c r="I393" s="64">
        <v>310000000</v>
      </c>
      <c r="J393"/>
      <c r="K393" s="94" t="str">
        <f t="shared" si="6"/>
        <v>Пшен</v>
      </c>
      <c r="L393" s="51"/>
    </row>
    <row r="394" spans="1:12">
      <c r="A394" s="78">
        <v>5169744</v>
      </c>
      <c r="B394" s="78" t="s">
        <v>3054</v>
      </c>
      <c r="C394" s="78" t="s">
        <v>3037</v>
      </c>
      <c r="D394" s="78" t="s">
        <v>3038</v>
      </c>
      <c r="E394" s="78">
        <v>48822</v>
      </c>
      <c r="F394" s="78" t="s">
        <v>3039</v>
      </c>
      <c r="G394" s="64">
        <v>100</v>
      </c>
      <c r="H394" s="64">
        <v>3100000</v>
      </c>
      <c r="I394" s="64">
        <v>310000000</v>
      </c>
      <c r="J394"/>
      <c r="K394" s="94" t="str">
        <f t="shared" si="6"/>
        <v>Пшен</v>
      </c>
      <c r="L394" s="51"/>
    </row>
    <row r="395" spans="1:12">
      <c r="A395" s="78">
        <v>5169745</v>
      </c>
      <c r="B395" s="78" t="s">
        <v>3054</v>
      </c>
      <c r="C395" s="78" t="s">
        <v>3037</v>
      </c>
      <c r="D395" s="78" t="s">
        <v>3038</v>
      </c>
      <c r="E395" s="78">
        <v>48822</v>
      </c>
      <c r="F395" s="78" t="s">
        <v>3039</v>
      </c>
      <c r="G395" s="64">
        <v>100</v>
      </c>
      <c r="H395" s="64">
        <v>3100000</v>
      </c>
      <c r="I395" s="64">
        <v>310000000</v>
      </c>
      <c r="J395"/>
      <c r="K395" s="94" t="str">
        <f t="shared" si="6"/>
        <v>Пшен</v>
      </c>
      <c r="L395" s="51"/>
    </row>
    <row r="396" spans="1:12">
      <c r="A396" s="78">
        <v>5169746</v>
      </c>
      <c r="B396" s="78" t="s">
        <v>3054</v>
      </c>
      <c r="C396" s="78" t="s">
        <v>3037</v>
      </c>
      <c r="D396" s="78" t="s">
        <v>3038</v>
      </c>
      <c r="E396" s="78">
        <v>48822</v>
      </c>
      <c r="F396" s="78" t="s">
        <v>3039</v>
      </c>
      <c r="G396" s="64">
        <v>100</v>
      </c>
      <c r="H396" s="64">
        <v>3100000</v>
      </c>
      <c r="I396" s="64">
        <v>310000000</v>
      </c>
      <c r="J396"/>
      <c r="K396" s="94" t="str">
        <f t="shared" si="6"/>
        <v>Пшен</v>
      </c>
      <c r="L396" s="51"/>
    </row>
    <row r="397" spans="1:12">
      <c r="A397" s="78">
        <v>5169747</v>
      </c>
      <c r="B397" s="78" t="s">
        <v>3054</v>
      </c>
      <c r="C397" s="78" t="s">
        <v>3037</v>
      </c>
      <c r="D397" s="78" t="s">
        <v>3038</v>
      </c>
      <c r="E397" s="78">
        <v>48822</v>
      </c>
      <c r="F397" s="78" t="s">
        <v>3039</v>
      </c>
      <c r="G397" s="64">
        <v>100</v>
      </c>
      <c r="H397" s="64">
        <v>3100000</v>
      </c>
      <c r="I397" s="64">
        <v>310000000</v>
      </c>
      <c r="J397"/>
      <c r="K397" s="94" t="str">
        <f t="shared" si="6"/>
        <v>Пшен</v>
      </c>
      <c r="L397" s="51"/>
    </row>
    <row r="398" spans="1:12">
      <c r="A398" s="78">
        <v>5170975</v>
      </c>
      <c r="B398" s="78" t="s">
        <v>3055</v>
      </c>
      <c r="C398" s="78" t="s">
        <v>1649</v>
      </c>
      <c r="D398" s="78" t="s">
        <v>1650</v>
      </c>
      <c r="E398" s="78">
        <v>49882</v>
      </c>
      <c r="F398" s="78" t="s">
        <v>3056</v>
      </c>
      <c r="G398" s="64">
        <v>621</v>
      </c>
      <c r="H398" s="64">
        <v>260000</v>
      </c>
      <c r="I398" s="64">
        <v>161460000</v>
      </c>
      <c r="J398"/>
      <c r="K398" s="94" t="str">
        <f t="shared" si="6"/>
        <v>Соль</v>
      </c>
      <c r="L398" s="51"/>
    </row>
    <row r="399" spans="1:12">
      <c r="A399" s="78">
        <v>5171208</v>
      </c>
      <c r="B399" s="78" t="s">
        <v>3055</v>
      </c>
      <c r="C399" s="78" t="s">
        <v>3037</v>
      </c>
      <c r="D399" s="78" t="s">
        <v>3038</v>
      </c>
      <c r="E399" s="78">
        <v>48822</v>
      </c>
      <c r="F399" s="78" t="s">
        <v>3039</v>
      </c>
      <c r="G399" s="64">
        <v>100</v>
      </c>
      <c r="H399" s="64">
        <v>3100000</v>
      </c>
      <c r="I399" s="64">
        <v>310000000</v>
      </c>
      <c r="J399"/>
      <c r="K399" s="94" t="str">
        <f t="shared" si="6"/>
        <v>Пшен</v>
      </c>
      <c r="L399" s="51"/>
    </row>
    <row r="400" spans="1:12">
      <c r="A400" s="78">
        <v>5171209</v>
      </c>
      <c r="B400" s="78" t="s">
        <v>3055</v>
      </c>
      <c r="C400" s="78" t="s">
        <v>3037</v>
      </c>
      <c r="D400" s="78" t="s">
        <v>3038</v>
      </c>
      <c r="E400" s="78">
        <v>48822</v>
      </c>
      <c r="F400" s="78" t="s">
        <v>3039</v>
      </c>
      <c r="G400" s="64">
        <v>100</v>
      </c>
      <c r="H400" s="64">
        <v>3100000</v>
      </c>
      <c r="I400" s="64">
        <v>310000000</v>
      </c>
      <c r="J400"/>
      <c r="K400" s="94" t="str">
        <f t="shared" si="6"/>
        <v>Пшен</v>
      </c>
      <c r="L400" s="51"/>
    </row>
    <row r="401" spans="1:12">
      <c r="A401" s="78">
        <v>5171210</v>
      </c>
      <c r="B401" s="78" t="s">
        <v>3055</v>
      </c>
      <c r="C401" s="78" t="s">
        <v>3037</v>
      </c>
      <c r="D401" s="78" t="s">
        <v>3038</v>
      </c>
      <c r="E401" s="78">
        <v>48822</v>
      </c>
      <c r="F401" s="78" t="s">
        <v>3039</v>
      </c>
      <c r="G401" s="64">
        <v>100</v>
      </c>
      <c r="H401" s="64">
        <v>3100000</v>
      </c>
      <c r="I401" s="64">
        <v>310000000</v>
      </c>
      <c r="J401"/>
      <c r="K401" s="94" t="str">
        <f t="shared" si="6"/>
        <v>Пшен</v>
      </c>
      <c r="L401" s="51"/>
    </row>
    <row r="402" spans="1:12">
      <c r="A402" s="78">
        <v>5171211</v>
      </c>
      <c r="B402" s="78" t="s">
        <v>3055</v>
      </c>
      <c r="C402" s="78" t="s">
        <v>3037</v>
      </c>
      <c r="D402" s="78" t="s">
        <v>3038</v>
      </c>
      <c r="E402" s="78">
        <v>48822</v>
      </c>
      <c r="F402" s="78" t="s">
        <v>3039</v>
      </c>
      <c r="G402" s="64">
        <v>100</v>
      </c>
      <c r="H402" s="64">
        <v>3100000</v>
      </c>
      <c r="I402" s="64">
        <v>310000000</v>
      </c>
      <c r="J402"/>
      <c r="K402" s="94" t="str">
        <f t="shared" si="6"/>
        <v>Пшен</v>
      </c>
      <c r="L402" s="51"/>
    </row>
    <row r="403" spans="1:12">
      <c r="A403" s="78">
        <v>5171212</v>
      </c>
      <c r="B403" s="78" t="s">
        <v>3055</v>
      </c>
      <c r="C403" s="78" t="s">
        <v>3037</v>
      </c>
      <c r="D403" s="78" t="s">
        <v>3038</v>
      </c>
      <c r="E403" s="78">
        <v>48822</v>
      </c>
      <c r="F403" s="78" t="s">
        <v>3039</v>
      </c>
      <c r="G403" s="64">
        <v>100</v>
      </c>
      <c r="H403" s="64">
        <v>3100000</v>
      </c>
      <c r="I403" s="64">
        <v>310000000</v>
      </c>
      <c r="J403"/>
      <c r="K403" s="94" t="str">
        <f t="shared" si="6"/>
        <v>Пшен</v>
      </c>
      <c r="L403" s="51"/>
    </row>
    <row r="404" spans="1:12">
      <c r="A404" s="78">
        <v>5172821</v>
      </c>
      <c r="B404" s="78" t="s">
        <v>3057</v>
      </c>
      <c r="C404" s="78" t="s">
        <v>3037</v>
      </c>
      <c r="D404" s="78" t="s">
        <v>3038</v>
      </c>
      <c r="E404" s="78">
        <v>48822</v>
      </c>
      <c r="F404" s="78" t="s">
        <v>3039</v>
      </c>
      <c r="G404" s="64">
        <v>100</v>
      </c>
      <c r="H404" s="64">
        <v>3100000</v>
      </c>
      <c r="I404" s="64">
        <v>310000000</v>
      </c>
      <c r="J404"/>
      <c r="K404" s="94" t="str">
        <f t="shared" si="6"/>
        <v>Пшен</v>
      </c>
      <c r="L404" s="51"/>
    </row>
    <row r="405" spans="1:12">
      <c r="A405" s="78">
        <v>5172822</v>
      </c>
      <c r="B405" s="78" t="s">
        <v>3057</v>
      </c>
      <c r="C405" s="78" t="s">
        <v>3037</v>
      </c>
      <c r="D405" s="78" t="s">
        <v>3038</v>
      </c>
      <c r="E405" s="78">
        <v>48822</v>
      </c>
      <c r="F405" s="78" t="s">
        <v>3039</v>
      </c>
      <c r="G405" s="64">
        <v>100</v>
      </c>
      <c r="H405" s="64">
        <v>3100000</v>
      </c>
      <c r="I405" s="64">
        <v>310000000</v>
      </c>
      <c r="J405"/>
      <c r="K405" s="94" t="str">
        <f t="shared" si="6"/>
        <v>Пшен</v>
      </c>
      <c r="L405" s="51"/>
    </row>
    <row r="406" spans="1:12">
      <c r="A406" s="78">
        <v>5172823</v>
      </c>
      <c r="B406" s="78" t="s">
        <v>3057</v>
      </c>
      <c r="C406" s="78" t="s">
        <v>3037</v>
      </c>
      <c r="D406" s="78" t="s">
        <v>3038</v>
      </c>
      <c r="E406" s="78">
        <v>48822</v>
      </c>
      <c r="F406" s="78" t="s">
        <v>3039</v>
      </c>
      <c r="G406" s="64">
        <v>100</v>
      </c>
      <c r="H406" s="64">
        <v>3100000</v>
      </c>
      <c r="I406" s="64">
        <v>310000000</v>
      </c>
      <c r="J406"/>
      <c r="K406" s="94" t="str">
        <f t="shared" si="6"/>
        <v>Пшен</v>
      </c>
      <c r="L406" s="51"/>
    </row>
    <row r="407" spans="1:12">
      <c r="A407" s="78">
        <v>5172824</v>
      </c>
      <c r="B407" s="78" t="s">
        <v>3057</v>
      </c>
      <c r="C407" s="78" t="s">
        <v>3037</v>
      </c>
      <c r="D407" s="78" t="s">
        <v>3038</v>
      </c>
      <c r="E407" s="78">
        <v>48822</v>
      </c>
      <c r="F407" s="78" t="s">
        <v>3039</v>
      </c>
      <c r="G407" s="64">
        <v>100</v>
      </c>
      <c r="H407" s="64">
        <v>3100000</v>
      </c>
      <c r="I407" s="64">
        <v>310000000</v>
      </c>
      <c r="J407"/>
      <c r="K407" s="94" t="str">
        <f t="shared" si="6"/>
        <v>Пшен</v>
      </c>
      <c r="L407" s="51"/>
    </row>
    <row r="408" spans="1:12">
      <c r="A408" s="78">
        <v>5172825</v>
      </c>
      <c r="B408" s="78" t="s">
        <v>3057</v>
      </c>
      <c r="C408" s="78" t="s">
        <v>3037</v>
      </c>
      <c r="D408" s="78" t="s">
        <v>3038</v>
      </c>
      <c r="E408" s="78">
        <v>48822</v>
      </c>
      <c r="F408" s="78" t="s">
        <v>3039</v>
      </c>
      <c r="G408" s="64">
        <v>100</v>
      </c>
      <c r="H408" s="64">
        <v>3100000</v>
      </c>
      <c r="I408" s="64">
        <v>310000000</v>
      </c>
      <c r="J408"/>
      <c r="K408" s="94" t="str">
        <f t="shared" si="6"/>
        <v>Пшен</v>
      </c>
      <c r="L408" s="51"/>
    </row>
    <row r="409" spans="1:12">
      <c r="A409" s="78">
        <v>5174736</v>
      </c>
      <c r="B409" s="78" t="s">
        <v>3058</v>
      </c>
      <c r="C409" s="78" t="s">
        <v>3044</v>
      </c>
      <c r="D409" s="78" t="s">
        <v>3045</v>
      </c>
      <c r="E409" s="78">
        <v>11759</v>
      </c>
      <c r="F409" s="78" t="s">
        <v>3059</v>
      </c>
      <c r="G409" s="64">
        <v>12</v>
      </c>
      <c r="H409" s="64">
        <v>9088788</v>
      </c>
      <c r="I409" s="64">
        <v>109065456</v>
      </c>
      <c r="J409"/>
      <c r="K409" s="94" t="str">
        <f t="shared" si="6"/>
        <v>Арма</v>
      </c>
      <c r="L409" s="51"/>
    </row>
    <row r="410" spans="1:12">
      <c r="A410" s="78">
        <v>5176345</v>
      </c>
      <c r="B410" s="78" t="s">
        <v>3060</v>
      </c>
      <c r="C410" s="78" t="s">
        <v>3037</v>
      </c>
      <c r="D410" s="78" t="s">
        <v>3038</v>
      </c>
      <c r="E410" s="78">
        <v>48822</v>
      </c>
      <c r="F410" s="78" t="s">
        <v>3039</v>
      </c>
      <c r="G410" s="64">
        <v>100</v>
      </c>
      <c r="H410" s="64">
        <v>3200000</v>
      </c>
      <c r="I410" s="64">
        <v>320000000</v>
      </c>
      <c r="J410"/>
      <c r="K410" s="94" t="str">
        <f t="shared" si="6"/>
        <v>Пшен</v>
      </c>
      <c r="L410" s="51"/>
    </row>
    <row r="411" spans="1:12">
      <c r="A411" s="78">
        <v>5176346</v>
      </c>
      <c r="B411" s="78" t="s">
        <v>3060</v>
      </c>
      <c r="C411" s="78" t="s">
        <v>3037</v>
      </c>
      <c r="D411" s="78" t="s">
        <v>3038</v>
      </c>
      <c r="E411" s="78">
        <v>48822</v>
      </c>
      <c r="F411" s="78" t="s">
        <v>3039</v>
      </c>
      <c r="G411" s="64">
        <v>100</v>
      </c>
      <c r="H411" s="64">
        <v>3200000</v>
      </c>
      <c r="I411" s="64">
        <v>320000000</v>
      </c>
      <c r="J411"/>
      <c r="K411" s="94" t="str">
        <f t="shared" si="6"/>
        <v>Пшен</v>
      </c>
      <c r="L411" s="51"/>
    </row>
    <row r="412" spans="1:12">
      <c r="A412" s="78">
        <v>5176347</v>
      </c>
      <c r="B412" s="78" t="s">
        <v>3060</v>
      </c>
      <c r="C412" s="78" t="s">
        <v>3037</v>
      </c>
      <c r="D412" s="78" t="s">
        <v>3038</v>
      </c>
      <c r="E412" s="78">
        <v>48822</v>
      </c>
      <c r="F412" s="78" t="s">
        <v>3039</v>
      </c>
      <c r="G412" s="64">
        <v>100</v>
      </c>
      <c r="H412" s="64">
        <v>3200000</v>
      </c>
      <c r="I412" s="64">
        <v>320000000</v>
      </c>
      <c r="J412"/>
      <c r="K412" s="94" t="str">
        <f t="shared" si="6"/>
        <v>Пшен</v>
      </c>
      <c r="L412" s="51"/>
    </row>
    <row r="413" spans="1:12">
      <c r="A413" s="78">
        <v>5176348</v>
      </c>
      <c r="B413" s="78" t="s">
        <v>3060</v>
      </c>
      <c r="C413" s="78" t="s">
        <v>3037</v>
      </c>
      <c r="D413" s="78" t="s">
        <v>3038</v>
      </c>
      <c r="E413" s="78">
        <v>48822</v>
      </c>
      <c r="F413" s="78" t="s">
        <v>3039</v>
      </c>
      <c r="G413" s="64">
        <v>100</v>
      </c>
      <c r="H413" s="64">
        <v>3200000</v>
      </c>
      <c r="I413" s="64">
        <v>320000000</v>
      </c>
      <c r="J413"/>
      <c r="K413" s="94" t="str">
        <f t="shared" si="6"/>
        <v>Пшен</v>
      </c>
      <c r="L413" s="51"/>
    </row>
    <row r="414" spans="1:12">
      <c r="A414" s="78">
        <v>5176349</v>
      </c>
      <c r="B414" s="78" t="s">
        <v>3060</v>
      </c>
      <c r="C414" s="78" t="s">
        <v>3037</v>
      </c>
      <c r="D414" s="78" t="s">
        <v>3038</v>
      </c>
      <c r="E414" s="78">
        <v>48822</v>
      </c>
      <c r="F414" s="78" t="s">
        <v>3039</v>
      </c>
      <c r="G414" s="64">
        <v>100</v>
      </c>
      <c r="H414" s="64">
        <v>3200000</v>
      </c>
      <c r="I414" s="64">
        <v>320000000</v>
      </c>
      <c r="J414"/>
      <c r="K414" s="94" t="str">
        <f t="shared" si="6"/>
        <v>Пшен</v>
      </c>
      <c r="L414" s="51"/>
    </row>
    <row r="415" spans="1:12">
      <c r="A415" s="78">
        <v>5176466</v>
      </c>
      <c r="B415" s="78" t="s">
        <v>3060</v>
      </c>
      <c r="C415" s="78" t="s">
        <v>3044</v>
      </c>
      <c r="D415" s="78" t="s">
        <v>3045</v>
      </c>
      <c r="E415" s="78">
        <v>11760</v>
      </c>
      <c r="F415" s="78" t="s">
        <v>321</v>
      </c>
      <c r="G415" s="64">
        <v>6</v>
      </c>
      <c r="H415" s="64">
        <v>9189999</v>
      </c>
      <c r="I415" s="64">
        <v>55139994</v>
      </c>
      <c r="J415"/>
      <c r="K415" s="94" t="str">
        <f t="shared" si="6"/>
        <v>Арма</v>
      </c>
      <c r="L415" s="51"/>
    </row>
    <row r="416" spans="1:12">
      <c r="A416" s="78">
        <v>5177458</v>
      </c>
      <c r="B416" s="78" t="s">
        <v>3061</v>
      </c>
      <c r="C416" s="78" t="s">
        <v>3037</v>
      </c>
      <c r="D416" s="78" t="s">
        <v>3038</v>
      </c>
      <c r="E416" s="78">
        <v>48822</v>
      </c>
      <c r="F416" s="78" t="s">
        <v>3039</v>
      </c>
      <c r="G416" s="64">
        <v>100</v>
      </c>
      <c r="H416" s="64">
        <v>3200000</v>
      </c>
      <c r="I416" s="64">
        <v>320000000</v>
      </c>
      <c r="J416"/>
      <c r="K416" s="94" t="str">
        <f t="shared" si="6"/>
        <v>Пшен</v>
      </c>
      <c r="L416" s="51"/>
    </row>
    <row r="417" spans="1:12">
      <c r="A417" s="78">
        <v>5177459</v>
      </c>
      <c r="B417" s="78" t="s">
        <v>3061</v>
      </c>
      <c r="C417" s="78" t="s">
        <v>3037</v>
      </c>
      <c r="D417" s="78" t="s">
        <v>3038</v>
      </c>
      <c r="E417" s="78">
        <v>48822</v>
      </c>
      <c r="F417" s="78" t="s">
        <v>3039</v>
      </c>
      <c r="G417" s="64">
        <v>100</v>
      </c>
      <c r="H417" s="64">
        <v>3200000</v>
      </c>
      <c r="I417" s="64">
        <v>320000000</v>
      </c>
      <c r="J417"/>
      <c r="K417" s="94" t="str">
        <f t="shared" si="6"/>
        <v>Пшен</v>
      </c>
      <c r="L417" s="51"/>
    </row>
    <row r="418" spans="1:12">
      <c r="A418" s="78">
        <v>5177460</v>
      </c>
      <c r="B418" s="78" t="s">
        <v>3061</v>
      </c>
      <c r="C418" s="78" t="s">
        <v>3037</v>
      </c>
      <c r="D418" s="78" t="s">
        <v>3038</v>
      </c>
      <c r="E418" s="78">
        <v>48822</v>
      </c>
      <c r="F418" s="78" t="s">
        <v>3039</v>
      </c>
      <c r="G418" s="64">
        <v>100</v>
      </c>
      <c r="H418" s="64">
        <v>3200000</v>
      </c>
      <c r="I418" s="64">
        <v>320000000</v>
      </c>
      <c r="J418"/>
      <c r="K418" s="94" t="str">
        <f t="shared" si="6"/>
        <v>Пшен</v>
      </c>
      <c r="L418" s="51"/>
    </row>
    <row r="419" spans="1:12">
      <c r="A419" s="78">
        <v>5177461</v>
      </c>
      <c r="B419" s="78" t="s">
        <v>3061</v>
      </c>
      <c r="C419" s="78" t="s">
        <v>3037</v>
      </c>
      <c r="D419" s="78" t="s">
        <v>3038</v>
      </c>
      <c r="E419" s="78">
        <v>48822</v>
      </c>
      <c r="F419" s="78" t="s">
        <v>3039</v>
      </c>
      <c r="G419" s="64">
        <v>100</v>
      </c>
      <c r="H419" s="64">
        <v>3200000</v>
      </c>
      <c r="I419" s="64">
        <v>320000000</v>
      </c>
      <c r="J419"/>
      <c r="K419" s="94" t="str">
        <f t="shared" si="6"/>
        <v>Пшен</v>
      </c>
      <c r="L419" s="51"/>
    </row>
    <row r="420" spans="1:12">
      <c r="A420" s="78">
        <v>5177996</v>
      </c>
      <c r="B420" s="78" t="s">
        <v>3061</v>
      </c>
      <c r="C420" s="78" t="s">
        <v>3037</v>
      </c>
      <c r="D420" s="78" t="s">
        <v>3038</v>
      </c>
      <c r="E420" s="78">
        <v>48822</v>
      </c>
      <c r="F420" s="78" t="s">
        <v>3039</v>
      </c>
      <c r="G420" s="64">
        <v>100</v>
      </c>
      <c r="H420" s="64">
        <v>3200000</v>
      </c>
      <c r="I420" s="64">
        <v>320000000</v>
      </c>
      <c r="J420"/>
      <c r="K420" s="94" t="str">
        <f t="shared" si="6"/>
        <v>Пшен</v>
      </c>
      <c r="L420" s="51"/>
    </row>
    <row r="421" spans="1:12">
      <c r="A421" s="78">
        <v>5177997</v>
      </c>
      <c r="B421" s="78" t="s">
        <v>3061</v>
      </c>
      <c r="C421" s="78" t="s">
        <v>3037</v>
      </c>
      <c r="D421" s="78" t="s">
        <v>3038</v>
      </c>
      <c r="E421" s="78">
        <v>48822</v>
      </c>
      <c r="F421" s="78" t="s">
        <v>3039</v>
      </c>
      <c r="G421" s="64">
        <v>100</v>
      </c>
      <c r="H421" s="64">
        <v>3200000</v>
      </c>
      <c r="I421" s="64">
        <v>320000000</v>
      </c>
      <c r="J421"/>
      <c r="K421" s="94" t="str">
        <f t="shared" si="6"/>
        <v>Пшен</v>
      </c>
      <c r="L421" s="51"/>
    </row>
    <row r="422" spans="1:12">
      <c r="A422" s="78">
        <v>5177998</v>
      </c>
      <c r="B422" s="78" t="s">
        <v>3061</v>
      </c>
      <c r="C422" s="78" t="s">
        <v>3037</v>
      </c>
      <c r="D422" s="78" t="s">
        <v>3038</v>
      </c>
      <c r="E422" s="78">
        <v>48822</v>
      </c>
      <c r="F422" s="78" t="s">
        <v>3039</v>
      </c>
      <c r="G422" s="64">
        <v>100</v>
      </c>
      <c r="H422" s="64">
        <v>3200000</v>
      </c>
      <c r="I422" s="64">
        <v>320000000</v>
      </c>
      <c r="J422"/>
      <c r="K422" s="94" t="str">
        <f t="shared" si="6"/>
        <v>Пшен</v>
      </c>
      <c r="L422" s="51"/>
    </row>
    <row r="423" spans="1:12">
      <c r="A423" s="78">
        <v>5177999</v>
      </c>
      <c r="B423" s="78" t="s">
        <v>3061</v>
      </c>
      <c r="C423" s="78" t="s">
        <v>3037</v>
      </c>
      <c r="D423" s="78" t="s">
        <v>3038</v>
      </c>
      <c r="E423" s="78">
        <v>48822</v>
      </c>
      <c r="F423" s="78" t="s">
        <v>3039</v>
      </c>
      <c r="G423" s="64">
        <v>100</v>
      </c>
      <c r="H423" s="64">
        <v>3200000</v>
      </c>
      <c r="I423" s="64">
        <v>320000000</v>
      </c>
      <c r="J423"/>
      <c r="K423" s="94" t="str">
        <f t="shared" si="6"/>
        <v>Пшен</v>
      </c>
      <c r="L423" s="51"/>
    </row>
    <row r="424" spans="1:12">
      <c r="A424" s="78">
        <v>5178020</v>
      </c>
      <c r="B424" s="78" t="s">
        <v>3061</v>
      </c>
      <c r="C424" s="78" t="s">
        <v>3049</v>
      </c>
      <c r="D424" s="78" t="s">
        <v>3050</v>
      </c>
      <c r="E424" s="78">
        <v>49785</v>
      </c>
      <c r="F424" s="78" t="s">
        <v>3051</v>
      </c>
      <c r="G424" s="64">
        <v>30</v>
      </c>
      <c r="H424" s="64">
        <v>4900001</v>
      </c>
      <c r="I424" s="64">
        <v>14700003</v>
      </c>
      <c r="J424"/>
      <c r="K424" s="94" t="str">
        <f t="shared" si="6"/>
        <v>Смес</v>
      </c>
      <c r="L424" s="51"/>
    </row>
    <row r="425" spans="1:12">
      <c r="A425" s="78">
        <v>5178961</v>
      </c>
      <c r="B425" s="78" t="s">
        <v>3062</v>
      </c>
      <c r="C425" s="78" t="s">
        <v>3037</v>
      </c>
      <c r="D425" s="78" t="s">
        <v>3038</v>
      </c>
      <c r="E425" s="78">
        <v>48822</v>
      </c>
      <c r="F425" s="78" t="s">
        <v>3039</v>
      </c>
      <c r="G425" s="64">
        <v>100</v>
      </c>
      <c r="H425" s="64">
        <v>3200000</v>
      </c>
      <c r="I425" s="64">
        <v>320000000</v>
      </c>
      <c r="J425"/>
      <c r="K425" s="94" t="str">
        <f t="shared" si="6"/>
        <v>Пшен</v>
      </c>
      <c r="L425" s="51"/>
    </row>
    <row r="426" spans="1:12">
      <c r="A426" s="78">
        <v>5178962</v>
      </c>
      <c r="B426" s="78" t="s">
        <v>3062</v>
      </c>
      <c r="C426" s="78" t="s">
        <v>3037</v>
      </c>
      <c r="D426" s="78" t="s">
        <v>3038</v>
      </c>
      <c r="E426" s="78">
        <v>48822</v>
      </c>
      <c r="F426" s="78" t="s">
        <v>3039</v>
      </c>
      <c r="G426" s="64">
        <v>100</v>
      </c>
      <c r="H426" s="64">
        <v>3200000</v>
      </c>
      <c r="I426" s="64">
        <v>320000000</v>
      </c>
      <c r="J426"/>
      <c r="K426" s="94" t="str">
        <f t="shared" si="6"/>
        <v>Пшен</v>
      </c>
      <c r="L426" s="51"/>
    </row>
    <row r="427" spans="1:12">
      <c r="A427" s="78">
        <v>5178963</v>
      </c>
      <c r="B427" s="78" t="s">
        <v>3062</v>
      </c>
      <c r="C427" s="78" t="s">
        <v>3037</v>
      </c>
      <c r="D427" s="78" t="s">
        <v>3038</v>
      </c>
      <c r="E427" s="78">
        <v>48822</v>
      </c>
      <c r="F427" s="78" t="s">
        <v>3039</v>
      </c>
      <c r="G427" s="64">
        <v>100</v>
      </c>
      <c r="H427" s="64">
        <v>3200000</v>
      </c>
      <c r="I427" s="64">
        <v>320000000</v>
      </c>
      <c r="J427"/>
      <c r="K427" s="94" t="str">
        <f t="shared" si="6"/>
        <v>Пшен</v>
      </c>
      <c r="L427" s="51"/>
    </row>
    <row r="428" spans="1:12">
      <c r="A428" s="78">
        <v>5179545</v>
      </c>
      <c r="B428" s="78" t="s">
        <v>3062</v>
      </c>
      <c r="C428" s="78" t="s">
        <v>3037</v>
      </c>
      <c r="D428" s="78" t="s">
        <v>3038</v>
      </c>
      <c r="E428" s="78">
        <v>48822</v>
      </c>
      <c r="F428" s="78" t="s">
        <v>3039</v>
      </c>
      <c r="G428" s="64">
        <v>100</v>
      </c>
      <c r="H428" s="64">
        <v>3200000</v>
      </c>
      <c r="I428" s="64">
        <v>320000000</v>
      </c>
      <c r="J428"/>
      <c r="K428" s="94" t="str">
        <f t="shared" si="6"/>
        <v>Пшен</v>
      </c>
      <c r="L428" s="51"/>
    </row>
    <row r="429" spans="1:12">
      <c r="A429" s="78">
        <v>5179546</v>
      </c>
      <c r="B429" s="78" t="s">
        <v>3062</v>
      </c>
      <c r="C429" s="78" t="s">
        <v>3037</v>
      </c>
      <c r="D429" s="78" t="s">
        <v>3038</v>
      </c>
      <c r="E429" s="78">
        <v>48822</v>
      </c>
      <c r="F429" s="78" t="s">
        <v>3039</v>
      </c>
      <c r="G429" s="64">
        <v>100</v>
      </c>
      <c r="H429" s="64">
        <v>3200000</v>
      </c>
      <c r="I429" s="64">
        <v>320000000</v>
      </c>
      <c r="J429"/>
      <c r="K429" s="94" t="str">
        <f t="shared" si="6"/>
        <v>Пшен</v>
      </c>
      <c r="L429" s="51"/>
    </row>
    <row r="430" spans="1:12">
      <c r="A430" s="78">
        <v>5186079</v>
      </c>
      <c r="B430" s="78" t="s">
        <v>3063</v>
      </c>
      <c r="C430" s="78" t="s">
        <v>3037</v>
      </c>
      <c r="D430" s="78" t="s">
        <v>3038</v>
      </c>
      <c r="E430" s="78">
        <v>48822</v>
      </c>
      <c r="F430" s="78" t="s">
        <v>3039</v>
      </c>
      <c r="G430" s="64">
        <v>100</v>
      </c>
      <c r="H430" s="64">
        <v>3400000</v>
      </c>
      <c r="I430" s="64">
        <v>340000000</v>
      </c>
      <c r="J430"/>
      <c r="K430" s="94" t="str">
        <f t="shared" si="6"/>
        <v>Пшен</v>
      </c>
      <c r="L430" s="51"/>
    </row>
    <row r="431" spans="1:12">
      <c r="A431" s="78">
        <v>5186080</v>
      </c>
      <c r="B431" s="78" t="s">
        <v>3063</v>
      </c>
      <c r="C431" s="78" t="s">
        <v>3037</v>
      </c>
      <c r="D431" s="78" t="s">
        <v>3038</v>
      </c>
      <c r="E431" s="78">
        <v>48822</v>
      </c>
      <c r="F431" s="78" t="s">
        <v>3039</v>
      </c>
      <c r="G431" s="64">
        <v>100</v>
      </c>
      <c r="H431" s="64">
        <v>3400000</v>
      </c>
      <c r="I431" s="64">
        <v>340000000</v>
      </c>
      <c r="J431"/>
      <c r="K431" s="94" t="str">
        <f t="shared" si="6"/>
        <v>Пшен</v>
      </c>
      <c r="L431" s="51"/>
    </row>
    <row r="432" spans="1:12">
      <c r="A432" s="78">
        <v>5186081</v>
      </c>
      <c r="B432" s="78" t="s">
        <v>3063</v>
      </c>
      <c r="C432" s="78" t="s">
        <v>3037</v>
      </c>
      <c r="D432" s="78" t="s">
        <v>3038</v>
      </c>
      <c r="E432" s="78">
        <v>48822</v>
      </c>
      <c r="F432" s="78" t="s">
        <v>3039</v>
      </c>
      <c r="G432" s="64">
        <v>100</v>
      </c>
      <c r="H432" s="64">
        <v>3400000</v>
      </c>
      <c r="I432" s="64">
        <v>340000000</v>
      </c>
      <c r="J432"/>
      <c r="K432" s="94" t="str">
        <f t="shared" si="6"/>
        <v>Пшен</v>
      </c>
      <c r="L432" s="51"/>
    </row>
    <row r="433" spans="1:12">
      <c r="A433" s="78">
        <v>5186082</v>
      </c>
      <c r="B433" s="78" t="s">
        <v>3063</v>
      </c>
      <c r="C433" s="78" t="s">
        <v>3037</v>
      </c>
      <c r="D433" s="78" t="s">
        <v>3038</v>
      </c>
      <c r="E433" s="78">
        <v>48822</v>
      </c>
      <c r="F433" s="78" t="s">
        <v>3039</v>
      </c>
      <c r="G433" s="64">
        <v>100</v>
      </c>
      <c r="H433" s="64">
        <v>3400000</v>
      </c>
      <c r="I433" s="64">
        <v>340000000</v>
      </c>
      <c r="J433"/>
      <c r="K433" s="94" t="str">
        <f t="shared" si="6"/>
        <v>Пшен</v>
      </c>
      <c r="L433" s="51"/>
    </row>
    <row r="434" spans="1:12">
      <c r="A434" s="78">
        <v>5186083</v>
      </c>
      <c r="B434" s="78" t="s">
        <v>3063</v>
      </c>
      <c r="C434" s="78" t="s">
        <v>3037</v>
      </c>
      <c r="D434" s="78" t="s">
        <v>3038</v>
      </c>
      <c r="E434" s="78">
        <v>48822</v>
      </c>
      <c r="F434" s="78" t="s">
        <v>3039</v>
      </c>
      <c r="G434" s="64">
        <v>100</v>
      </c>
      <c r="H434" s="64">
        <v>3400000</v>
      </c>
      <c r="I434" s="64">
        <v>340000000</v>
      </c>
      <c r="J434"/>
      <c r="K434" s="94" t="str">
        <f t="shared" si="6"/>
        <v>Пшен</v>
      </c>
      <c r="L434" s="51"/>
    </row>
    <row r="435" spans="1:12">
      <c r="A435" s="78">
        <v>5186084</v>
      </c>
      <c r="B435" s="78" t="s">
        <v>3063</v>
      </c>
      <c r="C435" s="78" t="s">
        <v>3037</v>
      </c>
      <c r="D435" s="78" t="s">
        <v>3038</v>
      </c>
      <c r="E435" s="78">
        <v>48822</v>
      </c>
      <c r="F435" s="78" t="s">
        <v>3039</v>
      </c>
      <c r="G435" s="64">
        <v>100</v>
      </c>
      <c r="H435" s="64">
        <v>3400000</v>
      </c>
      <c r="I435" s="64">
        <v>340000000</v>
      </c>
      <c r="J435"/>
      <c r="K435" s="94" t="str">
        <f t="shared" si="6"/>
        <v>Пшен</v>
      </c>
      <c r="L435" s="51"/>
    </row>
    <row r="436" spans="1:12">
      <c r="A436" s="78">
        <v>5186085</v>
      </c>
      <c r="B436" s="78" t="s">
        <v>3063</v>
      </c>
      <c r="C436" s="78" t="s">
        <v>3037</v>
      </c>
      <c r="D436" s="78" t="s">
        <v>3038</v>
      </c>
      <c r="E436" s="78">
        <v>48822</v>
      </c>
      <c r="F436" s="78" t="s">
        <v>3039</v>
      </c>
      <c r="G436" s="64">
        <v>100</v>
      </c>
      <c r="H436" s="64">
        <v>3400000</v>
      </c>
      <c r="I436" s="64">
        <v>340000000</v>
      </c>
      <c r="J436"/>
      <c r="K436" s="94" t="str">
        <f t="shared" si="6"/>
        <v>Пшен</v>
      </c>
      <c r="L436" s="51"/>
    </row>
    <row r="437" spans="1:12">
      <c r="A437" s="78">
        <v>5186086</v>
      </c>
      <c r="B437" s="78" t="s">
        <v>3063</v>
      </c>
      <c r="C437" s="78" t="s">
        <v>3037</v>
      </c>
      <c r="D437" s="78" t="s">
        <v>3038</v>
      </c>
      <c r="E437" s="78">
        <v>48822</v>
      </c>
      <c r="F437" s="78" t="s">
        <v>3039</v>
      </c>
      <c r="G437" s="64">
        <v>100</v>
      </c>
      <c r="H437" s="64">
        <v>3400000</v>
      </c>
      <c r="I437" s="64">
        <v>340000000</v>
      </c>
      <c r="J437"/>
      <c r="K437" s="94" t="str">
        <f t="shared" si="6"/>
        <v>Пшен</v>
      </c>
      <c r="L437" s="51"/>
    </row>
    <row r="438" spans="1:12">
      <c r="A438" s="78">
        <v>5187026</v>
      </c>
      <c r="B438" s="78" t="s">
        <v>3064</v>
      </c>
      <c r="C438" s="78" t="s">
        <v>324</v>
      </c>
      <c r="D438" s="78" t="s">
        <v>325</v>
      </c>
      <c r="E438" s="78">
        <v>36707</v>
      </c>
      <c r="F438" s="78" t="s">
        <v>326</v>
      </c>
      <c r="G438" s="64">
        <v>100</v>
      </c>
      <c r="H438" s="64">
        <v>3305000</v>
      </c>
      <c r="I438" s="64">
        <v>330500000</v>
      </c>
      <c r="J438"/>
      <c r="K438" s="94" t="str">
        <f t="shared" si="6"/>
        <v>Пшен</v>
      </c>
      <c r="L438" s="51"/>
    </row>
    <row r="439" spans="1:12">
      <c r="A439" s="78">
        <v>5194358</v>
      </c>
      <c r="B439" s="78" t="s">
        <v>3065</v>
      </c>
      <c r="C439" s="78" t="s">
        <v>3044</v>
      </c>
      <c r="D439" s="78" t="s">
        <v>3045</v>
      </c>
      <c r="E439" s="78">
        <v>11762</v>
      </c>
      <c r="F439" s="78" t="s">
        <v>3052</v>
      </c>
      <c r="G439" s="64">
        <v>3</v>
      </c>
      <c r="H439" s="64">
        <v>12188788</v>
      </c>
      <c r="I439" s="64">
        <v>36566364</v>
      </c>
      <c r="J439"/>
      <c r="K439" s="94" t="str">
        <f t="shared" si="6"/>
        <v>Арма</v>
      </c>
      <c r="L439" s="51"/>
    </row>
    <row r="440" spans="1:12">
      <c r="A440" s="78">
        <v>5194388</v>
      </c>
      <c r="B440" s="78" t="s">
        <v>3065</v>
      </c>
      <c r="C440" s="78" t="s">
        <v>3044</v>
      </c>
      <c r="D440" s="78" t="s">
        <v>3045</v>
      </c>
      <c r="E440" s="78">
        <v>11760</v>
      </c>
      <c r="F440" s="78" t="s">
        <v>321</v>
      </c>
      <c r="G440" s="64">
        <v>13</v>
      </c>
      <c r="H440" s="64">
        <v>10288788</v>
      </c>
      <c r="I440" s="64">
        <v>133754244</v>
      </c>
      <c r="J440"/>
      <c r="K440" s="94" t="str">
        <f t="shared" si="6"/>
        <v>Арма</v>
      </c>
      <c r="L440" s="51"/>
    </row>
    <row r="441" spans="1:12">
      <c r="A441" s="78">
        <v>5195825</v>
      </c>
      <c r="B441" s="78" t="s">
        <v>3066</v>
      </c>
      <c r="C441" s="78" t="s">
        <v>3037</v>
      </c>
      <c r="D441" s="78" t="s">
        <v>3038</v>
      </c>
      <c r="E441" s="78">
        <v>48822</v>
      </c>
      <c r="F441" s="78" t="s">
        <v>3039</v>
      </c>
      <c r="G441" s="64">
        <v>100</v>
      </c>
      <c r="H441" s="64">
        <v>3550000</v>
      </c>
      <c r="I441" s="64">
        <v>355000000</v>
      </c>
      <c r="J441"/>
      <c r="K441" s="94" t="str">
        <f t="shared" si="6"/>
        <v>Пшен</v>
      </c>
      <c r="L441" s="51"/>
    </row>
    <row r="442" spans="1:12">
      <c r="A442" s="78">
        <v>5195826</v>
      </c>
      <c r="B442" s="78" t="s">
        <v>3066</v>
      </c>
      <c r="C442" s="78" t="s">
        <v>3037</v>
      </c>
      <c r="D442" s="78" t="s">
        <v>3038</v>
      </c>
      <c r="E442" s="78">
        <v>48822</v>
      </c>
      <c r="F442" s="78" t="s">
        <v>3039</v>
      </c>
      <c r="G442" s="64">
        <v>100</v>
      </c>
      <c r="H442" s="64">
        <v>3550000</v>
      </c>
      <c r="I442" s="64">
        <v>355000000</v>
      </c>
      <c r="J442"/>
      <c r="K442" s="94" t="str">
        <f t="shared" si="6"/>
        <v>Пшен</v>
      </c>
      <c r="L442" s="51"/>
    </row>
    <row r="443" spans="1:12">
      <c r="A443" s="78">
        <v>5195827</v>
      </c>
      <c r="B443" s="78" t="s">
        <v>3066</v>
      </c>
      <c r="C443" s="78" t="s">
        <v>3037</v>
      </c>
      <c r="D443" s="78" t="s">
        <v>3038</v>
      </c>
      <c r="E443" s="78">
        <v>48822</v>
      </c>
      <c r="F443" s="78" t="s">
        <v>3039</v>
      </c>
      <c r="G443" s="64">
        <v>100</v>
      </c>
      <c r="H443" s="64">
        <v>3550000</v>
      </c>
      <c r="I443" s="64">
        <v>355000000</v>
      </c>
      <c r="J443"/>
      <c r="K443" s="94" t="str">
        <f t="shared" si="6"/>
        <v>Пшен</v>
      </c>
      <c r="L443" s="51"/>
    </row>
    <row r="444" spans="1:12">
      <c r="A444" s="78">
        <v>5195828</v>
      </c>
      <c r="B444" s="78" t="s">
        <v>3066</v>
      </c>
      <c r="C444" s="78" t="s">
        <v>3037</v>
      </c>
      <c r="D444" s="78" t="s">
        <v>3038</v>
      </c>
      <c r="E444" s="78">
        <v>48822</v>
      </c>
      <c r="F444" s="78" t="s">
        <v>3039</v>
      </c>
      <c r="G444" s="64">
        <v>100</v>
      </c>
      <c r="H444" s="64">
        <v>3550000</v>
      </c>
      <c r="I444" s="64">
        <v>355000000</v>
      </c>
      <c r="J444"/>
      <c r="K444" s="94" t="str">
        <f t="shared" si="6"/>
        <v>Пшен</v>
      </c>
      <c r="L444" s="51"/>
    </row>
    <row r="445" spans="1:12">
      <c r="A445" s="78">
        <v>5195829</v>
      </c>
      <c r="B445" s="78" t="s">
        <v>3066</v>
      </c>
      <c r="C445" s="78" t="s">
        <v>3037</v>
      </c>
      <c r="D445" s="78" t="s">
        <v>3038</v>
      </c>
      <c r="E445" s="78">
        <v>48822</v>
      </c>
      <c r="F445" s="78" t="s">
        <v>3039</v>
      </c>
      <c r="G445" s="64">
        <v>100</v>
      </c>
      <c r="H445" s="64">
        <v>3550000</v>
      </c>
      <c r="I445" s="64">
        <v>355000000</v>
      </c>
      <c r="J445"/>
      <c r="K445" s="94" t="str">
        <f t="shared" si="6"/>
        <v>Пшен</v>
      </c>
      <c r="L445" s="51"/>
    </row>
    <row r="446" spans="1:12">
      <c r="A446" s="78">
        <v>5195830</v>
      </c>
      <c r="B446" s="78" t="s">
        <v>3066</v>
      </c>
      <c r="C446" s="78" t="s">
        <v>3037</v>
      </c>
      <c r="D446" s="78" t="s">
        <v>3038</v>
      </c>
      <c r="E446" s="78">
        <v>48822</v>
      </c>
      <c r="F446" s="78" t="s">
        <v>3039</v>
      </c>
      <c r="G446" s="64">
        <v>100</v>
      </c>
      <c r="H446" s="64">
        <v>3550000</v>
      </c>
      <c r="I446" s="64">
        <v>355000000</v>
      </c>
      <c r="J446"/>
      <c r="K446" s="94" t="str">
        <f t="shared" si="6"/>
        <v>Пшен</v>
      </c>
      <c r="L446" s="51"/>
    </row>
    <row r="447" spans="1:12">
      <c r="A447" s="78">
        <v>5195831</v>
      </c>
      <c r="B447" s="78" t="s">
        <v>3066</v>
      </c>
      <c r="C447" s="78" t="s">
        <v>3037</v>
      </c>
      <c r="D447" s="78" t="s">
        <v>3038</v>
      </c>
      <c r="E447" s="78">
        <v>48822</v>
      </c>
      <c r="F447" s="78" t="s">
        <v>3039</v>
      </c>
      <c r="G447" s="64">
        <v>100</v>
      </c>
      <c r="H447" s="64">
        <v>3550000</v>
      </c>
      <c r="I447" s="64">
        <v>355000000</v>
      </c>
      <c r="J447"/>
      <c r="K447" s="94" t="str">
        <f t="shared" si="6"/>
        <v>Пшен</v>
      </c>
      <c r="L447" s="51"/>
    </row>
    <row r="448" spans="1:12">
      <c r="A448" s="78">
        <v>5195832</v>
      </c>
      <c r="B448" s="78" t="s">
        <v>3066</v>
      </c>
      <c r="C448" s="78" t="s">
        <v>3037</v>
      </c>
      <c r="D448" s="78" t="s">
        <v>3038</v>
      </c>
      <c r="E448" s="78">
        <v>48822</v>
      </c>
      <c r="F448" s="78" t="s">
        <v>3039</v>
      </c>
      <c r="G448" s="64">
        <v>100</v>
      </c>
      <c r="H448" s="64">
        <v>3550000</v>
      </c>
      <c r="I448" s="64">
        <v>355000000</v>
      </c>
      <c r="J448"/>
      <c r="K448" s="94" t="str">
        <f t="shared" si="6"/>
        <v>Пшен</v>
      </c>
      <c r="L448" s="51"/>
    </row>
    <row r="449" spans="1:11" ht="18.75" customHeight="1">
      <c r="A449" s="115">
        <f>COUNT(A5:A448)</f>
        <v>444</v>
      </c>
      <c r="B449" s="103"/>
      <c r="C449" s="104"/>
      <c r="D449" s="103"/>
      <c r="E449" s="103"/>
      <c r="F449" s="104"/>
      <c r="G449" s="105"/>
      <c r="H449" s="105"/>
      <c r="I449" s="105">
        <f>SUM(I5:I448)</f>
        <v>82428432394</v>
      </c>
    </row>
    <row r="450" spans="1:11">
      <c r="A450" s="95">
        <f>COUNT(A5:A378)</f>
        <v>374</v>
      </c>
      <c r="G450" s="95">
        <f>SUBTOTAL(9,G5:G191)</f>
        <v>20895</v>
      </c>
      <c r="I450" s="95">
        <f>SUBTOTAL(9,I5:I191)</f>
        <v>32896343405</v>
      </c>
    </row>
    <row r="452" spans="1:11">
      <c r="C452" s="64" t="s">
        <v>138</v>
      </c>
      <c r="F452" s="220" t="s">
        <v>398</v>
      </c>
      <c r="G452" s="95">
        <f>SUMIF($K$5:$K448,$F452,G$5:G448)</f>
        <v>27131</v>
      </c>
      <c r="H452" s="95">
        <f>I452/G452</f>
        <v>3004088.0612951973</v>
      </c>
      <c r="I452" s="95">
        <f>SUMIF($K$5:$K448,$F452,I$5:I448)</f>
        <v>81503913191</v>
      </c>
      <c r="K452" s="95">
        <f>COUNTIF(K$5:K$448,F452)</f>
        <v>423</v>
      </c>
    </row>
    <row r="453" spans="1:11">
      <c r="C453" s="78" t="s">
        <v>471</v>
      </c>
      <c r="F453" s="220" t="s">
        <v>603</v>
      </c>
      <c r="G453" s="95">
        <f>SUMIF($K$5:$K449,$F453,G$5:G449)</f>
        <v>60</v>
      </c>
      <c r="H453" s="95">
        <f t="shared" ref="H453:H462" si="7">I453/G453</f>
        <v>299000</v>
      </c>
      <c r="I453" s="95">
        <f>SUMIF($K$5:$K449,$F453,I$5:I449)</f>
        <v>17940000</v>
      </c>
      <c r="K453" s="95">
        <f t="shared" ref="K453:K462" si="8">COUNTIF(K$5:K$448,F453)</f>
        <v>1</v>
      </c>
    </row>
    <row r="454" spans="1:11">
      <c r="C454" s="64" t="s">
        <v>166</v>
      </c>
      <c r="F454" s="220" t="s">
        <v>399</v>
      </c>
      <c r="G454" s="95">
        <f>SUMIF($K$5:$K450,$F454,G$5:G450)</f>
        <v>10400</v>
      </c>
      <c r="H454" s="95">
        <f t="shared" si="7"/>
        <v>8727.0515384615392</v>
      </c>
      <c r="I454" s="95">
        <f>SUMIF($K$5:$K450,$F454,I$5:I450)</f>
        <v>90761336</v>
      </c>
      <c r="K454" s="95">
        <f t="shared" si="8"/>
        <v>4</v>
      </c>
    </row>
    <row r="455" spans="1:11" ht="45">
      <c r="C455" s="107" t="s">
        <v>167</v>
      </c>
      <c r="F455" s="220" t="s">
        <v>400</v>
      </c>
      <c r="G455" s="95">
        <f>SUMIF($K$5:$K451,$F455,G$5:G451)</f>
        <v>30</v>
      </c>
      <c r="H455" s="95">
        <f t="shared" si="7"/>
        <v>508557.7</v>
      </c>
      <c r="I455" s="95">
        <f>SUMIF($K$5:$K451,$F455,I$5:I451)</f>
        <v>15256731</v>
      </c>
      <c r="K455" s="95">
        <f t="shared" si="8"/>
        <v>1</v>
      </c>
    </row>
    <row r="456" spans="1:11">
      <c r="C456" s="78" t="s">
        <v>507</v>
      </c>
      <c r="F456" s="220" t="s">
        <v>604</v>
      </c>
      <c r="G456" s="95">
        <f>SUMIF($K$5:$K452,$F456,G$5:G452)</f>
        <v>3000</v>
      </c>
      <c r="H456" s="95">
        <f t="shared" si="7"/>
        <v>3100.6673333333333</v>
      </c>
      <c r="I456" s="95">
        <f>SUMIF($K$5:$K452,$F456,I$5:I452)</f>
        <v>9302002</v>
      </c>
      <c r="K456" s="95">
        <f t="shared" si="8"/>
        <v>1</v>
      </c>
    </row>
    <row r="457" spans="1:11">
      <c r="C457" s="78" t="s">
        <v>323</v>
      </c>
      <c r="F457" s="220" t="s">
        <v>402</v>
      </c>
      <c r="G457" s="95">
        <f>SUMIF($K$5:$K453,$F457,G$5:G453)</f>
        <v>0</v>
      </c>
      <c r="I457" s="95">
        <f>SUMIF($K$5:$K453,$F457,I$5:I453)</f>
        <v>0</v>
      </c>
      <c r="K457" s="95">
        <f t="shared" si="8"/>
        <v>0</v>
      </c>
    </row>
    <row r="458" spans="1:11">
      <c r="C458" s="64" t="s">
        <v>168</v>
      </c>
      <c r="F458" s="220" t="s">
        <v>401</v>
      </c>
      <c r="G458" s="95">
        <f>SUMIF($K$5:$K454,$F458,G$5:G454)</f>
        <v>30</v>
      </c>
      <c r="H458" s="95">
        <f t="shared" si="7"/>
        <v>2868999.9</v>
      </c>
      <c r="I458" s="95">
        <f>SUMIF($K$5:$K454,$F458,I$5:I454)</f>
        <v>86069997</v>
      </c>
      <c r="K458" s="95">
        <f t="shared" si="8"/>
        <v>1</v>
      </c>
    </row>
    <row r="459" spans="1:11">
      <c r="C459" s="78" t="s">
        <v>321</v>
      </c>
      <c r="F459" s="220" t="s">
        <v>3067</v>
      </c>
      <c r="G459" s="95">
        <f>SUMIF($K$5:$K455,$F459,G$5:G455)</f>
        <v>39</v>
      </c>
      <c r="H459" s="95">
        <f t="shared" si="7"/>
        <v>9562734.128205128</v>
      </c>
      <c r="I459" s="95">
        <f>SUMIF($K$5:$K455,$F459,I$5:I455)</f>
        <v>372946631</v>
      </c>
      <c r="K459" s="95">
        <f t="shared" si="8"/>
        <v>8</v>
      </c>
    </row>
    <row r="460" spans="1:11" ht="30">
      <c r="C460" s="97" t="s">
        <v>307</v>
      </c>
      <c r="F460" s="220" t="s">
        <v>403</v>
      </c>
      <c r="G460" s="95">
        <f>SUMIF($K$5:$K457,$F460,G$5:G457)</f>
        <v>205</v>
      </c>
      <c r="H460" s="95">
        <f t="shared" si="7"/>
        <v>16500</v>
      </c>
      <c r="I460" s="95">
        <f>SUMIF($K$5:$K457,$F460,I$5:I457)</f>
        <v>3382500</v>
      </c>
      <c r="K460" s="95">
        <f t="shared" si="8"/>
        <v>1</v>
      </c>
    </row>
    <row r="461" spans="1:11">
      <c r="C461" s="97" t="s">
        <v>1649</v>
      </c>
      <c r="F461" s="220" t="s">
        <v>1683</v>
      </c>
      <c r="G461" s="95">
        <f>SUMIF($K$5:$K458,$F461,G$5:G458)</f>
        <v>1173</v>
      </c>
      <c r="H461" s="95">
        <f t="shared" si="7"/>
        <v>255294.11764705883</v>
      </c>
      <c r="I461" s="95">
        <f>SUMIF($K$5:$K458,$F461,I$5:I458)</f>
        <v>299460000</v>
      </c>
      <c r="K461" s="95">
        <f t="shared" si="8"/>
        <v>2</v>
      </c>
    </row>
    <row r="462" spans="1:11" ht="30">
      <c r="C462" s="97" t="s">
        <v>3051</v>
      </c>
      <c r="F462" s="220" t="s">
        <v>3068</v>
      </c>
      <c r="G462" s="95">
        <f>SUMIF($K$5:$K459,$F462,G$5:G459)</f>
        <v>60</v>
      </c>
      <c r="H462" s="95">
        <f t="shared" si="7"/>
        <v>490000.1</v>
      </c>
      <c r="I462" s="95">
        <f>SUMIF($K$5:$K459,$F462,I$5:I459)</f>
        <v>29400006</v>
      </c>
      <c r="K462" s="95">
        <f t="shared" si="8"/>
        <v>2</v>
      </c>
    </row>
    <row r="463" spans="1:11">
      <c r="G463" s="95">
        <f>SUMIF($K$5:$K459,$F463,G$5:G459)</f>
        <v>0</v>
      </c>
      <c r="I463" s="95">
        <f>SUMIF($K$5:$K459,$F463,I$5:I459)</f>
        <v>0</v>
      </c>
    </row>
    <row r="464" spans="1:11">
      <c r="I464" s="172">
        <f>SUM(I452:I462)</f>
        <v>82428432394</v>
      </c>
      <c r="J464" s="172">
        <f t="shared" ref="J464:K464" si="9">SUM(J452:J462)</f>
        <v>0</v>
      </c>
      <c r="K464" s="172">
        <f t="shared" si="9"/>
        <v>444</v>
      </c>
    </row>
  </sheetData>
  <autoFilter ref="A4:L449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33"/>
  <sheetViews>
    <sheetView view="pageBreakPreview" topLeftCell="A1011" zoomScaleNormal="100" zoomScaleSheetLayoutView="100" workbookViewId="0">
      <selection activeCell="K1044" sqref="K1044"/>
    </sheetView>
  </sheetViews>
  <sheetFormatPr defaultRowHeight="15"/>
  <cols>
    <col min="1" max="1" width="10.5703125" style="94" customWidth="1"/>
    <col min="2" max="2" width="12.7109375" style="94" customWidth="1"/>
    <col min="3" max="3" width="35.28515625" style="97" customWidth="1"/>
    <col min="4" max="4" width="10.42578125" style="94" customWidth="1"/>
    <col min="5" max="5" width="9.28515625" style="94" customWidth="1"/>
    <col min="6" max="6" width="50.85546875" style="94" customWidth="1"/>
    <col min="7" max="7" width="12" style="95" customWidth="1"/>
    <col min="8" max="8" width="13.85546875" style="95" customWidth="1"/>
    <col min="9" max="9" width="19.7109375" style="95" customWidth="1"/>
    <col min="10" max="16384" width="9.140625" style="94"/>
  </cols>
  <sheetData>
    <row r="1" spans="1:11">
      <c r="H1" s="113" t="s">
        <v>370</v>
      </c>
    </row>
    <row r="2" spans="1:11" s="75" customFormat="1">
      <c r="A2" s="194" t="s">
        <v>314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1" s="75" customFormat="1">
      <c r="A3" s="194" t="s">
        <v>1684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1">
      <c r="A4" s="133" t="s">
        <v>134</v>
      </c>
      <c r="B4" s="133" t="s">
        <v>187</v>
      </c>
      <c r="C4" s="134" t="s">
        <v>210</v>
      </c>
      <c r="D4" s="133" t="s">
        <v>211</v>
      </c>
      <c r="E4" s="133" t="s">
        <v>190</v>
      </c>
      <c r="F4" s="133" t="s">
        <v>191</v>
      </c>
      <c r="G4" s="135" t="s">
        <v>192</v>
      </c>
      <c r="H4" s="135" t="s">
        <v>193</v>
      </c>
      <c r="I4" s="135" t="s">
        <v>194</v>
      </c>
    </row>
    <row r="5" spans="1:11">
      <c r="A5" s="78">
        <v>4889029</v>
      </c>
      <c r="B5" s="78" t="s">
        <v>464</v>
      </c>
      <c r="C5" s="78" t="s">
        <v>315</v>
      </c>
      <c r="D5" s="78" t="s">
        <v>316</v>
      </c>
      <c r="E5" s="78">
        <v>18521</v>
      </c>
      <c r="F5" s="78" t="s">
        <v>214</v>
      </c>
      <c r="G5" s="64">
        <v>200</v>
      </c>
      <c r="H5" s="64">
        <v>4200009</v>
      </c>
      <c r="I5" s="64">
        <v>8400018</v>
      </c>
      <c r="K5" s="94" t="str">
        <f t="shared" ref="K5:K68" si="0">LEFT(F5,4)</f>
        <v>Бард</v>
      </c>
    </row>
    <row r="6" spans="1:11">
      <c r="A6" s="78">
        <v>4889030</v>
      </c>
      <c r="B6" s="78" t="s">
        <v>464</v>
      </c>
      <c r="C6" s="78" t="s">
        <v>383</v>
      </c>
      <c r="D6" s="78" t="s">
        <v>384</v>
      </c>
      <c r="E6" s="78">
        <v>18521</v>
      </c>
      <c r="F6" s="78" t="s">
        <v>214</v>
      </c>
      <c r="G6" s="64">
        <v>200</v>
      </c>
      <c r="H6" s="64">
        <v>4200009</v>
      </c>
      <c r="I6" s="64">
        <v>8400018</v>
      </c>
      <c r="K6" s="94" t="str">
        <f t="shared" si="0"/>
        <v>Бард</v>
      </c>
    </row>
    <row r="7" spans="1:11">
      <c r="A7" s="78">
        <v>4889031</v>
      </c>
      <c r="B7" s="78" t="s">
        <v>464</v>
      </c>
      <c r="C7" s="78" t="s">
        <v>215</v>
      </c>
      <c r="D7" s="78" t="s">
        <v>216</v>
      </c>
      <c r="E7" s="78">
        <v>18521</v>
      </c>
      <c r="F7" s="78" t="s">
        <v>214</v>
      </c>
      <c r="G7" s="64">
        <v>600</v>
      </c>
      <c r="H7" s="64">
        <v>4200000</v>
      </c>
      <c r="I7" s="64">
        <v>25200000</v>
      </c>
      <c r="K7" s="94" t="str">
        <f t="shared" si="0"/>
        <v>Бард</v>
      </c>
    </row>
    <row r="8" spans="1:11">
      <c r="A8" s="78">
        <v>4890247</v>
      </c>
      <c r="B8" s="78" t="s">
        <v>515</v>
      </c>
      <c r="C8" s="78" t="s">
        <v>379</v>
      </c>
      <c r="D8" s="78" t="s">
        <v>380</v>
      </c>
      <c r="E8" s="78">
        <v>18521</v>
      </c>
      <c r="F8" s="78" t="s">
        <v>214</v>
      </c>
      <c r="G8" s="64">
        <v>100</v>
      </c>
      <c r="H8" s="64">
        <v>4207777</v>
      </c>
      <c r="I8" s="64">
        <v>4207777</v>
      </c>
      <c r="K8" s="94" t="str">
        <f t="shared" si="0"/>
        <v>Бард</v>
      </c>
    </row>
    <row r="9" spans="1:11">
      <c r="A9" s="78">
        <v>4890248</v>
      </c>
      <c r="B9" s="78" t="s">
        <v>515</v>
      </c>
      <c r="C9" s="78" t="s">
        <v>377</v>
      </c>
      <c r="D9" s="78" t="s">
        <v>378</v>
      </c>
      <c r="E9" s="78">
        <v>18521</v>
      </c>
      <c r="F9" s="78" t="s">
        <v>214</v>
      </c>
      <c r="G9" s="64">
        <v>100</v>
      </c>
      <c r="H9" s="64">
        <v>4200999</v>
      </c>
      <c r="I9" s="64">
        <v>4200999</v>
      </c>
      <c r="K9" s="94" t="str">
        <f t="shared" si="0"/>
        <v>Бард</v>
      </c>
    </row>
    <row r="10" spans="1:11">
      <c r="A10" s="78">
        <v>4890249</v>
      </c>
      <c r="B10" s="78" t="s">
        <v>515</v>
      </c>
      <c r="C10" s="78" t="s">
        <v>215</v>
      </c>
      <c r="D10" s="78" t="s">
        <v>216</v>
      </c>
      <c r="E10" s="78">
        <v>18521</v>
      </c>
      <c r="F10" s="78" t="s">
        <v>214</v>
      </c>
      <c r="G10" s="64">
        <v>400</v>
      </c>
      <c r="H10" s="64">
        <v>4200000</v>
      </c>
      <c r="I10" s="64">
        <v>16800000</v>
      </c>
      <c r="K10" s="94" t="str">
        <f t="shared" si="0"/>
        <v>Бард</v>
      </c>
    </row>
    <row r="11" spans="1:11">
      <c r="A11" s="78">
        <v>4892947</v>
      </c>
      <c r="B11" s="78" t="s">
        <v>516</v>
      </c>
      <c r="C11" s="78" t="s">
        <v>212</v>
      </c>
      <c r="D11" s="78" t="s">
        <v>213</v>
      </c>
      <c r="E11" s="78">
        <v>18521</v>
      </c>
      <c r="F11" s="78" t="s">
        <v>214</v>
      </c>
      <c r="G11" s="64">
        <v>200</v>
      </c>
      <c r="H11" s="64">
        <v>4405777</v>
      </c>
      <c r="I11" s="64">
        <v>8811554</v>
      </c>
      <c r="K11" s="94" t="str">
        <f t="shared" si="0"/>
        <v>Бард</v>
      </c>
    </row>
    <row r="12" spans="1:11">
      <c r="A12" s="78">
        <v>4892948</v>
      </c>
      <c r="B12" s="78" t="s">
        <v>516</v>
      </c>
      <c r="C12" s="78" t="s">
        <v>215</v>
      </c>
      <c r="D12" s="78" t="s">
        <v>216</v>
      </c>
      <c r="E12" s="78">
        <v>18521</v>
      </c>
      <c r="F12" s="78" t="s">
        <v>214</v>
      </c>
      <c r="G12" s="64">
        <v>600</v>
      </c>
      <c r="H12" s="64">
        <v>4400000</v>
      </c>
      <c r="I12" s="64">
        <v>26400000</v>
      </c>
      <c r="K12" s="94" t="str">
        <f t="shared" si="0"/>
        <v>Бард</v>
      </c>
    </row>
    <row r="13" spans="1:11">
      <c r="A13" s="78">
        <v>4893718</v>
      </c>
      <c r="B13" s="78" t="s">
        <v>466</v>
      </c>
      <c r="C13" s="78" t="s">
        <v>375</v>
      </c>
      <c r="D13" s="78" t="s">
        <v>376</v>
      </c>
      <c r="E13" s="78">
        <v>18521</v>
      </c>
      <c r="F13" s="78" t="s">
        <v>214</v>
      </c>
      <c r="G13" s="64">
        <v>100</v>
      </c>
      <c r="H13" s="64">
        <v>4450000</v>
      </c>
      <c r="I13" s="64">
        <v>4450000</v>
      </c>
      <c r="K13" s="94" t="str">
        <f t="shared" si="0"/>
        <v>Бард</v>
      </c>
    </row>
    <row r="14" spans="1:11">
      <c r="A14" s="78">
        <v>4893719</v>
      </c>
      <c r="B14" s="78" t="s">
        <v>466</v>
      </c>
      <c r="C14" s="78" t="s">
        <v>215</v>
      </c>
      <c r="D14" s="78" t="s">
        <v>216</v>
      </c>
      <c r="E14" s="78">
        <v>18521</v>
      </c>
      <c r="F14" s="78" t="s">
        <v>214</v>
      </c>
      <c r="G14" s="64">
        <v>700</v>
      </c>
      <c r="H14" s="64">
        <v>4400000</v>
      </c>
      <c r="I14" s="64">
        <v>30800000</v>
      </c>
      <c r="K14" s="94" t="str">
        <f t="shared" si="0"/>
        <v>Бард</v>
      </c>
    </row>
    <row r="15" spans="1:11">
      <c r="A15" s="78">
        <v>4894894</v>
      </c>
      <c r="B15" s="78" t="s">
        <v>467</v>
      </c>
      <c r="C15" s="78" t="s">
        <v>381</v>
      </c>
      <c r="D15" s="78" t="s">
        <v>382</v>
      </c>
      <c r="E15" s="78">
        <v>18521</v>
      </c>
      <c r="F15" s="78" t="s">
        <v>214</v>
      </c>
      <c r="G15" s="64">
        <v>100</v>
      </c>
      <c r="H15" s="64">
        <v>4450000</v>
      </c>
      <c r="I15" s="64">
        <v>4450000</v>
      </c>
      <c r="K15" s="94" t="str">
        <f t="shared" si="0"/>
        <v>Бард</v>
      </c>
    </row>
    <row r="16" spans="1:11">
      <c r="A16" s="78">
        <v>4894895</v>
      </c>
      <c r="B16" s="78" t="s">
        <v>467</v>
      </c>
      <c r="C16" s="78" t="s">
        <v>215</v>
      </c>
      <c r="D16" s="78" t="s">
        <v>216</v>
      </c>
      <c r="E16" s="78">
        <v>18521</v>
      </c>
      <c r="F16" s="78" t="s">
        <v>214</v>
      </c>
      <c r="G16" s="64">
        <v>700</v>
      </c>
      <c r="H16" s="64">
        <v>4400000</v>
      </c>
      <c r="I16" s="64">
        <v>30800000</v>
      </c>
      <c r="K16" s="94" t="str">
        <f t="shared" si="0"/>
        <v>Бард</v>
      </c>
    </row>
    <row r="17" spans="1:11">
      <c r="A17" s="78">
        <v>4896420</v>
      </c>
      <c r="B17" s="78" t="s">
        <v>468</v>
      </c>
      <c r="C17" s="78" t="s">
        <v>212</v>
      </c>
      <c r="D17" s="78" t="s">
        <v>213</v>
      </c>
      <c r="E17" s="78">
        <v>18521</v>
      </c>
      <c r="F17" s="78" t="s">
        <v>214</v>
      </c>
      <c r="G17" s="64">
        <v>200</v>
      </c>
      <c r="H17" s="64">
        <v>4406777</v>
      </c>
      <c r="I17" s="64">
        <v>8813554</v>
      </c>
      <c r="K17" s="94" t="str">
        <f t="shared" si="0"/>
        <v>Бард</v>
      </c>
    </row>
    <row r="18" spans="1:11">
      <c r="A18" s="78">
        <v>4896421</v>
      </c>
      <c r="B18" s="78" t="s">
        <v>468</v>
      </c>
      <c r="C18" s="78" t="s">
        <v>383</v>
      </c>
      <c r="D18" s="78" t="s">
        <v>384</v>
      </c>
      <c r="E18" s="78">
        <v>18521</v>
      </c>
      <c r="F18" s="78" t="s">
        <v>214</v>
      </c>
      <c r="G18" s="64">
        <v>200</v>
      </c>
      <c r="H18" s="64">
        <v>4400009</v>
      </c>
      <c r="I18" s="64">
        <v>8800018</v>
      </c>
      <c r="K18" s="94" t="str">
        <f t="shared" si="0"/>
        <v>Бард</v>
      </c>
    </row>
    <row r="19" spans="1:11">
      <c r="A19" s="78">
        <v>4896422</v>
      </c>
      <c r="B19" s="78" t="s">
        <v>468</v>
      </c>
      <c r="C19" s="78" t="s">
        <v>215</v>
      </c>
      <c r="D19" s="78" t="s">
        <v>216</v>
      </c>
      <c r="E19" s="78">
        <v>18521</v>
      </c>
      <c r="F19" s="78" t="s">
        <v>214</v>
      </c>
      <c r="G19" s="64">
        <v>200</v>
      </c>
      <c r="H19" s="64">
        <v>4400000</v>
      </c>
      <c r="I19" s="64">
        <v>8800000</v>
      </c>
      <c r="K19" s="94" t="str">
        <f t="shared" si="0"/>
        <v>Бард</v>
      </c>
    </row>
    <row r="20" spans="1:11">
      <c r="A20" s="78">
        <v>4897734</v>
      </c>
      <c r="B20" s="78" t="s">
        <v>472</v>
      </c>
      <c r="C20" s="78" t="s">
        <v>215</v>
      </c>
      <c r="D20" s="78" t="s">
        <v>216</v>
      </c>
      <c r="E20" s="78">
        <v>18521</v>
      </c>
      <c r="F20" s="78" t="s">
        <v>214</v>
      </c>
      <c r="G20" s="64">
        <v>600</v>
      </c>
      <c r="H20" s="64">
        <v>4400000</v>
      </c>
      <c r="I20" s="64">
        <v>26400000</v>
      </c>
      <c r="K20" s="94" t="str">
        <f t="shared" si="0"/>
        <v>Бард</v>
      </c>
    </row>
    <row r="21" spans="1:11">
      <c r="A21" s="78">
        <v>4898926</v>
      </c>
      <c r="B21" s="78" t="s">
        <v>517</v>
      </c>
      <c r="C21" s="78" t="s">
        <v>215</v>
      </c>
      <c r="D21" s="78" t="s">
        <v>216</v>
      </c>
      <c r="E21" s="78">
        <v>18521</v>
      </c>
      <c r="F21" s="78" t="s">
        <v>214</v>
      </c>
      <c r="G21" s="64">
        <v>600</v>
      </c>
      <c r="H21" s="64">
        <v>4400000</v>
      </c>
      <c r="I21" s="64">
        <v>26400000</v>
      </c>
      <c r="K21" s="94" t="str">
        <f t="shared" si="0"/>
        <v>Бард</v>
      </c>
    </row>
    <row r="22" spans="1:11">
      <c r="A22" s="78">
        <v>4900116</v>
      </c>
      <c r="B22" s="78" t="s">
        <v>473</v>
      </c>
      <c r="C22" s="78" t="s">
        <v>377</v>
      </c>
      <c r="D22" s="78" t="s">
        <v>378</v>
      </c>
      <c r="E22" s="78">
        <v>18521</v>
      </c>
      <c r="F22" s="78" t="s">
        <v>214</v>
      </c>
      <c r="G22" s="64">
        <v>100</v>
      </c>
      <c r="H22" s="64">
        <v>4400099</v>
      </c>
      <c r="I22" s="64">
        <v>4400099</v>
      </c>
      <c r="K22" s="94" t="str">
        <f t="shared" si="0"/>
        <v>Бард</v>
      </c>
    </row>
    <row r="23" spans="1:11">
      <c r="A23" s="78">
        <v>4900117</v>
      </c>
      <c r="B23" s="78" t="s">
        <v>473</v>
      </c>
      <c r="C23" s="78" t="s">
        <v>215</v>
      </c>
      <c r="D23" s="78" t="s">
        <v>216</v>
      </c>
      <c r="E23" s="78">
        <v>18521</v>
      </c>
      <c r="F23" s="78" t="s">
        <v>214</v>
      </c>
      <c r="G23" s="64">
        <v>500</v>
      </c>
      <c r="H23" s="64">
        <v>4400000</v>
      </c>
      <c r="I23" s="64">
        <v>22000000</v>
      </c>
      <c r="K23" s="94" t="str">
        <f t="shared" si="0"/>
        <v>Бард</v>
      </c>
    </row>
    <row r="24" spans="1:11">
      <c r="A24" s="78">
        <v>4901477</v>
      </c>
      <c r="B24" s="78" t="s">
        <v>474</v>
      </c>
      <c r="C24" s="78" t="s">
        <v>375</v>
      </c>
      <c r="D24" s="78" t="s">
        <v>376</v>
      </c>
      <c r="E24" s="78">
        <v>18521</v>
      </c>
      <c r="F24" s="78" t="s">
        <v>214</v>
      </c>
      <c r="G24" s="64">
        <v>100</v>
      </c>
      <c r="H24" s="64">
        <v>4400005</v>
      </c>
      <c r="I24" s="64">
        <v>4400005</v>
      </c>
      <c r="K24" s="94" t="str">
        <f t="shared" si="0"/>
        <v>Бард</v>
      </c>
    </row>
    <row r="25" spans="1:11">
      <c r="A25" s="78">
        <v>4901478</v>
      </c>
      <c r="B25" s="78" t="s">
        <v>474</v>
      </c>
      <c r="C25" s="78" t="s">
        <v>215</v>
      </c>
      <c r="D25" s="78" t="s">
        <v>216</v>
      </c>
      <c r="E25" s="78">
        <v>18521</v>
      </c>
      <c r="F25" s="78" t="s">
        <v>214</v>
      </c>
      <c r="G25" s="64">
        <v>500</v>
      </c>
      <c r="H25" s="64">
        <v>4400000</v>
      </c>
      <c r="I25" s="64">
        <v>22000000</v>
      </c>
      <c r="K25" s="94" t="str">
        <f t="shared" si="0"/>
        <v>Бард</v>
      </c>
    </row>
    <row r="26" spans="1:11">
      <c r="A26" s="78">
        <v>4903025</v>
      </c>
      <c r="B26" s="78" t="s">
        <v>518</v>
      </c>
      <c r="C26" s="78" t="s">
        <v>383</v>
      </c>
      <c r="D26" s="78" t="s">
        <v>384</v>
      </c>
      <c r="E26" s="78">
        <v>18521</v>
      </c>
      <c r="F26" s="78" t="s">
        <v>214</v>
      </c>
      <c r="G26" s="64">
        <v>200</v>
      </c>
      <c r="H26" s="64">
        <v>4400009</v>
      </c>
      <c r="I26" s="64">
        <v>8800018</v>
      </c>
      <c r="K26" s="94" t="str">
        <f t="shared" si="0"/>
        <v>Бард</v>
      </c>
    </row>
    <row r="27" spans="1:11">
      <c r="A27" s="78">
        <v>4903026</v>
      </c>
      <c r="B27" s="78" t="s">
        <v>518</v>
      </c>
      <c r="C27" s="78" t="s">
        <v>215</v>
      </c>
      <c r="D27" s="78" t="s">
        <v>216</v>
      </c>
      <c r="E27" s="78">
        <v>18521</v>
      </c>
      <c r="F27" s="78" t="s">
        <v>214</v>
      </c>
      <c r="G27" s="64">
        <v>400</v>
      </c>
      <c r="H27" s="64">
        <v>4400000</v>
      </c>
      <c r="I27" s="64">
        <v>17600000</v>
      </c>
      <c r="K27" s="94" t="str">
        <f t="shared" si="0"/>
        <v>Бард</v>
      </c>
    </row>
    <row r="28" spans="1:11">
      <c r="A28" s="78">
        <v>4904546</v>
      </c>
      <c r="B28" s="78" t="s">
        <v>475</v>
      </c>
      <c r="C28" s="78" t="s">
        <v>212</v>
      </c>
      <c r="D28" s="78" t="s">
        <v>213</v>
      </c>
      <c r="E28" s="78">
        <v>18521</v>
      </c>
      <c r="F28" s="78" t="s">
        <v>214</v>
      </c>
      <c r="G28" s="64">
        <v>200</v>
      </c>
      <c r="H28" s="64">
        <v>4406777</v>
      </c>
      <c r="I28" s="64">
        <v>8813554</v>
      </c>
      <c r="K28" s="94" t="str">
        <f t="shared" si="0"/>
        <v>Бард</v>
      </c>
    </row>
    <row r="29" spans="1:11">
      <c r="A29" s="78">
        <v>4904547</v>
      </c>
      <c r="B29" s="78" t="s">
        <v>475</v>
      </c>
      <c r="C29" s="78" t="s">
        <v>315</v>
      </c>
      <c r="D29" s="78" t="s">
        <v>316</v>
      </c>
      <c r="E29" s="78">
        <v>18521</v>
      </c>
      <c r="F29" s="78" t="s">
        <v>214</v>
      </c>
      <c r="G29" s="64">
        <v>200</v>
      </c>
      <c r="H29" s="64">
        <v>4400009</v>
      </c>
      <c r="I29" s="64">
        <v>8800018</v>
      </c>
      <c r="K29" s="94" t="str">
        <f t="shared" si="0"/>
        <v>Бард</v>
      </c>
    </row>
    <row r="30" spans="1:11">
      <c r="A30" s="78">
        <v>4905958</v>
      </c>
      <c r="B30" s="78" t="s">
        <v>519</v>
      </c>
      <c r="C30" s="78" t="s">
        <v>381</v>
      </c>
      <c r="D30" s="78" t="s">
        <v>382</v>
      </c>
      <c r="E30" s="78">
        <v>18521</v>
      </c>
      <c r="F30" s="78" t="s">
        <v>214</v>
      </c>
      <c r="G30" s="64">
        <v>100</v>
      </c>
      <c r="H30" s="64">
        <v>4500999</v>
      </c>
      <c r="I30" s="64">
        <v>4500999</v>
      </c>
      <c r="K30" s="94" t="str">
        <f t="shared" si="0"/>
        <v>Бард</v>
      </c>
    </row>
    <row r="31" spans="1:11">
      <c r="A31" s="78">
        <v>4905959</v>
      </c>
      <c r="B31" s="78" t="s">
        <v>519</v>
      </c>
      <c r="C31" s="78" t="s">
        <v>215</v>
      </c>
      <c r="D31" s="78" t="s">
        <v>216</v>
      </c>
      <c r="E31" s="78">
        <v>18521</v>
      </c>
      <c r="F31" s="78" t="s">
        <v>214</v>
      </c>
      <c r="G31" s="64">
        <v>400</v>
      </c>
      <c r="H31" s="64">
        <v>4400000</v>
      </c>
      <c r="I31" s="64">
        <v>17600000</v>
      </c>
      <c r="K31" s="94" t="str">
        <f t="shared" si="0"/>
        <v>Бард</v>
      </c>
    </row>
    <row r="32" spans="1:11">
      <c r="A32" s="78">
        <v>4907286</v>
      </c>
      <c r="B32" s="78" t="s">
        <v>476</v>
      </c>
      <c r="C32" s="78" t="s">
        <v>215</v>
      </c>
      <c r="D32" s="78" t="s">
        <v>216</v>
      </c>
      <c r="E32" s="78">
        <v>18521</v>
      </c>
      <c r="F32" s="78" t="s">
        <v>214</v>
      </c>
      <c r="G32" s="64">
        <v>700</v>
      </c>
      <c r="H32" s="64">
        <v>4400000</v>
      </c>
      <c r="I32" s="64">
        <v>30800000</v>
      </c>
      <c r="K32" s="94" t="str">
        <f t="shared" si="0"/>
        <v>Бард</v>
      </c>
    </row>
    <row r="33" spans="1:11">
      <c r="A33" s="78">
        <v>4907757</v>
      </c>
      <c r="B33" s="78" t="s">
        <v>476</v>
      </c>
      <c r="C33" s="78" t="s">
        <v>215</v>
      </c>
      <c r="D33" s="78" t="s">
        <v>216</v>
      </c>
      <c r="E33" s="78">
        <v>18521</v>
      </c>
      <c r="F33" s="78" t="s">
        <v>214</v>
      </c>
      <c r="G33" s="64">
        <v>700</v>
      </c>
      <c r="H33" s="64">
        <v>4400000</v>
      </c>
      <c r="I33" s="64">
        <v>30800000</v>
      </c>
      <c r="K33" s="94" t="str">
        <f t="shared" si="0"/>
        <v>Бард</v>
      </c>
    </row>
    <row r="34" spans="1:11">
      <c r="A34" s="78">
        <v>4908697</v>
      </c>
      <c r="B34" s="78" t="s">
        <v>478</v>
      </c>
      <c r="C34" s="78" t="s">
        <v>377</v>
      </c>
      <c r="D34" s="78" t="s">
        <v>378</v>
      </c>
      <c r="E34" s="78">
        <v>18521</v>
      </c>
      <c r="F34" s="78" t="s">
        <v>214</v>
      </c>
      <c r="G34" s="64">
        <v>100</v>
      </c>
      <c r="H34" s="64">
        <v>4409999</v>
      </c>
      <c r="I34" s="64">
        <v>4409999</v>
      </c>
      <c r="K34" s="94" t="str">
        <f t="shared" si="0"/>
        <v>Бард</v>
      </c>
    </row>
    <row r="35" spans="1:11">
      <c r="A35" s="78">
        <v>4908698</v>
      </c>
      <c r="B35" s="78" t="s">
        <v>478</v>
      </c>
      <c r="C35" s="78" t="s">
        <v>215</v>
      </c>
      <c r="D35" s="78" t="s">
        <v>216</v>
      </c>
      <c r="E35" s="78">
        <v>18521</v>
      </c>
      <c r="F35" s="78" t="s">
        <v>214</v>
      </c>
      <c r="G35" s="64">
        <v>300</v>
      </c>
      <c r="H35" s="64">
        <v>4400000</v>
      </c>
      <c r="I35" s="64">
        <v>13200000</v>
      </c>
      <c r="K35" s="94" t="str">
        <f t="shared" si="0"/>
        <v>Бард</v>
      </c>
    </row>
    <row r="36" spans="1:11">
      <c r="A36" s="78">
        <v>4910071</v>
      </c>
      <c r="B36" s="78" t="s">
        <v>520</v>
      </c>
      <c r="C36" s="78" t="s">
        <v>212</v>
      </c>
      <c r="D36" s="78" t="s">
        <v>213</v>
      </c>
      <c r="E36" s="78">
        <v>18521</v>
      </c>
      <c r="F36" s="78" t="s">
        <v>214</v>
      </c>
      <c r="G36" s="64">
        <v>200</v>
      </c>
      <c r="H36" s="64">
        <v>4406777</v>
      </c>
      <c r="I36" s="64">
        <v>8813554</v>
      </c>
      <c r="K36" s="94" t="str">
        <f t="shared" si="0"/>
        <v>Бард</v>
      </c>
    </row>
    <row r="37" spans="1:11">
      <c r="A37" s="78">
        <v>4910072</v>
      </c>
      <c r="B37" s="78" t="s">
        <v>520</v>
      </c>
      <c r="C37" s="78" t="s">
        <v>315</v>
      </c>
      <c r="D37" s="78" t="s">
        <v>316</v>
      </c>
      <c r="E37" s="78">
        <v>18521</v>
      </c>
      <c r="F37" s="78" t="s">
        <v>214</v>
      </c>
      <c r="G37" s="64">
        <v>200</v>
      </c>
      <c r="H37" s="64">
        <v>4400009</v>
      </c>
      <c r="I37" s="64">
        <v>8800018</v>
      </c>
      <c r="K37" s="94" t="str">
        <f t="shared" si="0"/>
        <v>Бард</v>
      </c>
    </row>
    <row r="38" spans="1:11">
      <c r="A38" s="78">
        <v>4914032</v>
      </c>
      <c r="B38" s="78" t="s">
        <v>521</v>
      </c>
      <c r="C38" s="78" t="s">
        <v>375</v>
      </c>
      <c r="D38" s="78" t="s">
        <v>376</v>
      </c>
      <c r="E38" s="78">
        <v>18521</v>
      </c>
      <c r="F38" s="78" t="s">
        <v>214</v>
      </c>
      <c r="G38" s="64">
        <v>100</v>
      </c>
      <c r="H38" s="64">
        <v>4415999</v>
      </c>
      <c r="I38" s="64">
        <v>4415999</v>
      </c>
      <c r="K38" s="94" t="str">
        <f t="shared" si="0"/>
        <v>Бард</v>
      </c>
    </row>
    <row r="39" spans="1:11">
      <c r="A39" s="78">
        <v>4914033</v>
      </c>
      <c r="B39" s="78" t="s">
        <v>521</v>
      </c>
      <c r="C39" s="78" t="s">
        <v>215</v>
      </c>
      <c r="D39" s="78" t="s">
        <v>216</v>
      </c>
      <c r="E39" s="78">
        <v>18521</v>
      </c>
      <c r="F39" s="78" t="s">
        <v>214</v>
      </c>
      <c r="G39" s="64">
        <v>400</v>
      </c>
      <c r="H39" s="64">
        <v>4400000</v>
      </c>
      <c r="I39" s="64">
        <v>17600000</v>
      </c>
      <c r="K39" s="94" t="str">
        <f t="shared" si="0"/>
        <v>Бард</v>
      </c>
    </row>
    <row r="40" spans="1:11">
      <c r="A40" s="78">
        <v>4915008</v>
      </c>
      <c r="B40" s="78" t="s">
        <v>480</v>
      </c>
      <c r="C40" s="78" t="s">
        <v>383</v>
      </c>
      <c r="D40" s="78" t="s">
        <v>384</v>
      </c>
      <c r="E40" s="78">
        <v>18521</v>
      </c>
      <c r="F40" s="78" t="s">
        <v>214</v>
      </c>
      <c r="G40" s="64">
        <v>200</v>
      </c>
      <c r="H40" s="64">
        <v>4400009</v>
      </c>
      <c r="I40" s="64">
        <v>8800018</v>
      </c>
      <c r="K40" s="94" t="str">
        <f t="shared" si="0"/>
        <v>Бард</v>
      </c>
    </row>
    <row r="41" spans="1:11">
      <c r="A41" s="78">
        <v>4915009</v>
      </c>
      <c r="B41" s="78" t="s">
        <v>480</v>
      </c>
      <c r="C41" s="78" t="s">
        <v>215</v>
      </c>
      <c r="D41" s="78" t="s">
        <v>216</v>
      </c>
      <c r="E41" s="78">
        <v>18521</v>
      </c>
      <c r="F41" s="78" t="s">
        <v>214</v>
      </c>
      <c r="G41" s="64">
        <v>500</v>
      </c>
      <c r="H41" s="64">
        <v>4400000</v>
      </c>
      <c r="I41" s="64">
        <v>22000000</v>
      </c>
      <c r="K41" s="94" t="str">
        <f t="shared" si="0"/>
        <v>Бард</v>
      </c>
    </row>
    <row r="42" spans="1:11">
      <c r="A42" s="78">
        <v>4916473</v>
      </c>
      <c r="B42" s="78" t="s">
        <v>481</v>
      </c>
      <c r="C42" s="78" t="s">
        <v>315</v>
      </c>
      <c r="D42" s="78" t="s">
        <v>316</v>
      </c>
      <c r="E42" s="78">
        <v>18521</v>
      </c>
      <c r="F42" s="78" t="s">
        <v>214</v>
      </c>
      <c r="G42" s="64">
        <v>200</v>
      </c>
      <c r="H42" s="64">
        <v>4407000</v>
      </c>
      <c r="I42" s="64">
        <v>8814000</v>
      </c>
      <c r="K42" s="94" t="str">
        <f t="shared" si="0"/>
        <v>Бард</v>
      </c>
    </row>
    <row r="43" spans="1:11">
      <c r="A43" s="78">
        <v>4916474</v>
      </c>
      <c r="B43" s="78" t="s">
        <v>481</v>
      </c>
      <c r="C43" s="78" t="s">
        <v>315</v>
      </c>
      <c r="D43" s="78" t="s">
        <v>316</v>
      </c>
      <c r="E43" s="78">
        <v>18521</v>
      </c>
      <c r="F43" s="78" t="s">
        <v>214</v>
      </c>
      <c r="G43" s="64">
        <v>200</v>
      </c>
      <c r="H43" s="64">
        <v>4407000</v>
      </c>
      <c r="I43" s="64">
        <v>8814000</v>
      </c>
      <c r="K43" s="94" t="str">
        <f t="shared" si="0"/>
        <v>Бард</v>
      </c>
    </row>
    <row r="44" spans="1:11">
      <c r="A44" s="78">
        <v>4916475</v>
      </c>
      <c r="B44" s="78" t="s">
        <v>481</v>
      </c>
      <c r="C44" s="78" t="s">
        <v>215</v>
      </c>
      <c r="D44" s="78" t="s">
        <v>216</v>
      </c>
      <c r="E44" s="78">
        <v>18521</v>
      </c>
      <c r="F44" s="78" t="s">
        <v>214</v>
      </c>
      <c r="G44" s="64">
        <v>200</v>
      </c>
      <c r="H44" s="64">
        <v>4400000</v>
      </c>
      <c r="I44" s="64">
        <v>8800000</v>
      </c>
      <c r="K44" s="94" t="str">
        <f t="shared" si="0"/>
        <v>Бард</v>
      </c>
    </row>
    <row r="45" spans="1:11">
      <c r="A45" s="78">
        <v>4918040</v>
      </c>
      <c r="B45" s="78" t="s">
        <v>522</v>
      </c>
      <c r="C45" s="78" t="s">
        <v>212</v>
      </c>
      <c r="D45" s="78" t="s">
        <v>213</v>
      </c>
      <c r="E45" s="78">
        <v>18521</v>
      </c>
      <c r="F45" s="78" t="s">
        <v>214</v>
      </c>
      <c r="G45" s="64">
        <v>200</v>
      </c>
      <c r="H45" s="64">
        <v>4406777</v>
      </c>
      <c r="I45" s="64">
        <v>8813554</v>
      </c>
      <c r="K45" s="94" t="str">
        <f t="shared" si="0"/>
        <v>Бард</v>
      </c>
    </row>
    <row r="46" spans="1:11">
      <c r="A46" s="78">
        <v>4918041</v>
      </c>
      <c r="B46" s="78" t="s">
        <v>522</v>
      </c>
      <c r="C46" s="78" t="s">
        <v>215</v>
      </c>
      <c r="D46" s="78" t="s">
        <v>216</v>
      </c>
      <c r="E46" s="78">
        <v>18521</v>
      </c>
      <c r="F46" s="78" t="s">
        <v>214</v>
      </c>
      <c r="G46" s="64">
        <v>400</v>
      </c>
      <c r="H46" s="64">
        <v>4400000</v>
      </c>
      <c r="I46" s="64">
        <v>17600000</v>
      </c>
      <c r="K46" s="94" t="str">
        <f t="shared" si="0"/>
        <v>Бард</v>
      </c>
    </row>
    <row r="47" spans="1:11">
      <c r="A47" s="78">
        <v>4919487</v>
      </c>
      <c r="B47" s="78" t="s">
        <v>482</v>
      </c>
      <c r="C47" s="78" t="s">
        <v>215</v>
      </c>
      <c r="D47" s="78" t="s">
        <v>216</v>
      </c>
      <c r="E47" s="78">
        <v>18521</v>
      </c>
      <c r="F47" s="78" t="s">
        <v>214</v>
      </c>
      <c r="G47" s="64">
        <v>800</v>
      </c>
      <c r="H47" s="64">
        <v>4400000</v>
      </c>
      <c r="I47" s="64">
        <v>35200000</v>
      </c>
      <c r="K47" s="94" t="str">
        <f t="shared" si="0"/>
        <v>Бард</v>
      </c>
    </row>
    <row r="48" spans="1:11">
      <c r="A48" s="78">
        <v>4920936</v>
      </c>
      <c r="B48" s="78" t="s">
        <v>523</v>
      </c>
      <c r="C48" s="78" t="s">
        <v>377</v>
      </c>
      <c r="D48" s="78" t="s">
        <v>378</v>
      </c>
      <c r="E48" s="78">
        <v>18521</v>
      </c>
      <c r="F48" s="78" t="s">
        <v>214</v>
      </c>
      <c r="G48" s="64">
        <v>100</v>
      </c>
      <c r="H48" s="64">
        <v>4400999</v>
      </c>
      <c r="I48" s="64">
        <v>4400999</v>
      </c>
      <c r="K48" s="94" t="str">
        <f t="shared" si="0"/>
        <v>Бард</v>
      </c>
    </row>
    <row r="49" spans="1:11">
      <c r="A49" s="78">
        <v>4920937</v>
      </c>
      <c r="B49" s="78" t="s">
        <v>523</v>
      </c>
      <c r="C49" s="78" t="s">
        <v>215</v>
      </c>
      <c r="D49" s="78" t="s">
        <v>216</v>
      </c>
      <c r="E49" s="78">
        <v>18521</v>
      </c>
      <c r="F49" s="78" t="s">
        <v>214</v>
      </c>
      <c r="G49" s="64">
        <v>500</v>
      </c>
      <c r="H49" s="64">
        <v>4400000</v>
      </c>
      <c r="I49" s="64">
        <v>22000000</v>
      </c>
      <c r="K49" s="94" t="str">
        <f t="shared" si="0"/>
        <v>Бард</v>
      </c>
    </row>
    <row r="50" spans="1:11">
      <c r="A50" s="78">
        <v>4922872</v>
      </c>
      <c r="B50" s="78" t="s">
        <v>483</v>
      </c>
      <c r="C50" s="78" t="s">
        <v>379</v>
      </c>
      <c r="D50" s="78" t="s">
        <v>380</v>
      </c>
      <c r="E50" s="78">
        <v>18521</v>
      </c>
      <c r="F50" s="78" t="s">
        <v>214</v>
      </c>
      <c r="G50" s="64">
        <v>100</v>
      </c>
      <c r="H50" s="64">
        <v>4477777</v>
      </c>
      <c r="I50" s="64">
        <v>4477777</v>
      </c>
      <c r="K50" s="94" t="str">
        <f t="shared" si="0"/>
        <v>Бард</v>
      </c>
    </row>
    <row r="51" spans="1:11">
      <c r="A51" s="78">
        <v>4922873</v>
      </c>
      <c r="B51" s="78" t="s">
        <v>483</v>
      </c>
      <c r="C51" s="78" t="s">
        <v>215</v>
      </c>
      <c r="D51" s="78" t="s">
        <v>216</v>
      </c>
      <c r="E51" s="78">
        <v>18521</v>
      </c>
      <c r="F51" s="78" t="s">
        <v>214</v>
      </c>
      <c r="G51" s="64">
        <v>700</v>
      </c>
      <c r="H51" s="64">
        <v>4400000</v>
      </c>
      <c r="I51" s="64">
        <v>30800000</v>
      </c>
      <c r="K51" s="94" t="str">
        <f t="shared" si="0"/>
        <v>Бард</v>
      </c>
    </row>
    <row r="52" spans="1:11">
      <c r="A52" s="78">
        <v>4923769</v>
      </c>
      <c r="B52" s="78" t="s">
        <v>484</v>
      </c>
      <c r="C52" s="78" t="s">
        <v>375</v>
      </c>
      <c r="D52" s="78" t="s">
        <v>376</v>
      </c>
      <c r="E52" s="78">
        <v>18521</v>
      </c>
      <c r="F52" s="78" t="s">
        <v>214</v>
      </c>
      <c r="G52" s="64">
        <v>100</v>
      </c>
      <c r="H52" s="64">
        <v>4415999</v>
      </c>
      <c r="I52" s="64">
        <v>4415999</v>
      </c>
      <c r="K52" s="94" t="str">
        <f t="shared" si="0"/>
        <v>Бард</v>
      </c>
    </row>
    <row r="53" spans="1:11">
      <c r="A53" s="78">
        <v>4923770</v>
      </c>
      <c r="B53" s="78" t="s">
        <v>484</v>
      </c>
      <c r="C53" s="78" t="s">
        <v>212</v>
      </c>
      <c r="D53" s="78" t="s">
        <v>213</v>
      </c>
      <c r="E53" s="78">
        <v>18521</v>
      </c>
      <c r="F53" s="78" t="s">
        <v>214</v>
      </c>
      <c r="G53" s="64">
        <v>200</v>
      </c>
      <c r="H53" s="64">
        <v>4406777</v>
      </c>
      <c r="I53" s="64">
        <v>8813554</v>
      </c>
      <c r="K53" s="94" t="str">
        <f t="shared" si="0"/>
        <v>Бард</v>
      </c>
    </row>
    <row r="54" spans="1:11">
      <c r="A54" s="78">
        <v>4923771</v>
      </c>
      <c r="B54" s="78" t="s">
        <v>484</v>
      </c>
      <c r="C54" s="78" t="s">
        <v>215</v>
      </c>
      <c r="D54" s="78" t="s">
        <v>216</v>
      </c>
      <c r="E54" s="78">
        <v>18521</v>
      </c>
      <c r="F54" s="78" t="s">
        <v>214</v>
      </c>
      <c r="G54" s="64">
        <v>500</v>
      </c>
      <c r="H54" s="64">
        <v>4400000</v>
      </c>
      <c r="I54" s="64">
        <v>22000000</v>
      </c>
      <c r="K54" s="94" t="str">
        <f t="shared" si="0"/>
        <v>Бард</v>
      </c>
    </row>
    <row r="55" spans="1:11">
      <c r="A55" s="78">
        <v>4925726</v>
      </c>
      <c r="B55" s="78" t="s">
        <v>524</v>
      </c>
      <c r="C55" s="78" t="s">
        <v>215</v>
      </c>
      <c r="D55" s="78" t="s">
        <v>216</v>
      </c>
      <c r="E55" s="78">
        <v>18521</v>
      </c>
      <c r="F55" s="78" t="s">
        <v>214</v>
      </c>
      <c r="G55" s="64">
        <v>800</v>
      </c>
      <c r="H55" s="64">
        <v>4400000</v>
      </c>
      <c r="I55" s="64">
        <v>35200000</v>
      </c>
      <c r="K55" s="94" t="str">
        <f t="shared" si="0"/>
        <v>Бард</v>
      </c>
    </row>
    <row r="56" spans="1:11">
      <c r="A56" s="78">
        <v>4927442</v>
      </c>
      <c r="B56" s="78" t="s">
        <v>485</v>
      </c>
      <c r="C56" s="78" t="s">
        <v>315</v>
      </c>
      <c r="D56" s="78" t="s">
        <v>316</v>
      </c>
      <c r="E56" s="78">
        <v>18521</v>
      </c>
      <c r="F56" s="78" t="s">
        <v>214</v>
      </c>
      <c r="G56" s="64">
        <v>400</v>
      </c>
      <c r="H56" s="64">
        <v>4400009</v>
      </c>
      <c r="I56" s="64">
        <v>17600036</v>
      </c>
      <c r="K56" s="94" t="str">
        <f t="shared" si="0"/>
        <v>Бард</v>
      </c>
    </row>
    <row r="57" spans="1:11">
      <c r="A57" s="78">
        <v>4927998</v>
      </c>
      <c r="B57" s="78" t="s">
        <v>485</v>
      </c>
      <c r="C57" s="78" t="s">
        <v>215</v>
      </c>
      <c r="D57" s="78" t="s">
        <v>216</v>
      </c>
      <c r="E57" s="78">
        <v>18521</v>
      </c>
      <c r="F57" s="78" t="s">
        <v>214</v>
      </c>
      <c r="G57" s="64">
        <v>200</v>
      </c>
      <c r="H57" s="64">
        <v>4400000</v>
      </c>
      <c r="I57" s="64">
        <v>8800000</v>
      </c>
      <c r="K57" s="94" t="str">
        <f t="shared" si="0"/>
        <v>Бард</v>
      </c>
    </row>
    <row r="58" spans="1:11">
      <c r="A58" s="78">
        <v>4929033</v>
      </c>
      <c r="B58" s="78" t="s">
        <v>525</v>
      </c>
      <c r="C58" s="78" t="s">
        <v>212</v>
      </c>
      <c r="D58" s="78" t="s">
        <v>213</v>
      </c>
      <c r="E58" s="78">
        <v>18521</v>
      </c>
      <c r="F58" s="78" t="s">
        <v>214</v>
      </c>
      <c r="G58" s="64">
        <v>200</v>
      </c>
      <c r="H58" s="64">
        <v>4406777</v>
      </c>
      <c r="I58" s="64">
        <v>8813554</v>
      </c>
      <c r="K58" s="94" t="str">
        <f t="shared" si="0"/>
        <v>Бард</v>
      </c>
    </row>
    <row r="59" spans="1:11">
      <c r="A59" s="78">
        <v>4929034</v>
      </c>
      <c r="B59" s="78" t="s">
        <v>525</v>
      </c>
      <c r="C59" s="78" t="s">
        <v>215</v>
      </c>
      <c r="D59" s="78" t="s">
        <v>216</v>
      </c>
      <c r="E59" s="78">
        <v>18521</v>
      </c>
      <c r="F59" s="78" t="s">
        <v>214</v>
      </c>
      <c r="G59" s="64">
        <v>400</v>
      </c>
      <c r="H59" s="64">
        <v>4400000</v>
      </c>
      <c r="I59" s="64">
        <v>17600000</v>
      </c>
      <c r="K59" s="94" t="str">
        <f t="shared" si="0"/>
        <v>Бард</v>
      </c>
    </row>
    <row r="60" spans="1:11">
      <c r="A60" s="78">
        <v>4930629</v>
      </c>
      <c r="B60" s="78" t="s">
        <v>486</v>
      </c>
      <c r="C60" s="78" t="s">
        <v>215</v>
      </c>
      <c r="D60" s="78" t="s">
        <v>216</v>
      </c>
      <c r="E60" s="78">
        <v>18521</v>
      </c>
      <c r="F60" s="78" t="s">
        <v>214</v>
      </c>
      <c r="G60" s="64">
        <v>800</v>
      </c>
      <c r="H60" s="64">
        <v>4400000</v>
      </c>
      <c r="I60" s="64">
        <v>35200000</v>
      </c>
      <c r="K60" s="94" t="str">
        <f t="shared" si="0"/>
        <v>Бард</v>
      </c>
    </row>
    <row r="61" spans="1:11">
      <c r="A61" s="78">
        <v>4932391</v>
      </c>
      <c r="B61" s="78" t="s">
        <v>487</v>
      </c>
      <c r="C61" s="78" t="s">
        <v>375</v>
      </c>
      <c r="D61" s="78" t="s">
        <v>376</v>
      </c>
      <c r="E61" s="78">
        <v>18521</v>
      </c>
      <c r="F61" s="78" t="s">
        <v>214</v>
      </c>
      <c r="G61" s="64">
        <v>100</v>
      </c>
      <c r="H61" s="64">
        <v>4450000</v>
      </c>
      <c r="I61" s="64">
        <v>4450000</v>
      </c>
      <c r="K61" s="94" t="str">
        <f t="shared" si="0"/>
        <v>Бард</v>
      </c>
    </row>
    <row r="62" spans="1:11">
      <c r="A62" s="78">
        <v>4932392</v>
      </c>
      <c r="B62" s="78" t="s">
        <v>487</v>
      </c>
      <c r="C62" s="78" t="s">
        <v>377</v>
      </c>
      <c r="D62" s="78" t="s">
        <v>378</v>
      </c>
      <c r="E62" s="78">
        <v>18521</v>
      </c>
      <c r="F62" s="78" t="s">
        <v>214</v>
      </c>
      <c r="G62" s="64">
        <v>100</v>
      </c>
      <c r="H62" s="64">
        <v>4400999</v>
      </c>
      <c r="I62" s="64">
        <v>4400999</v>
      </c>
      <c r="K62" s="94" t="str">
        <f t="shared" si="0"/>
        <v>Бард</v>
      </c>
    </row>
    <row r="63" spans="1:11">
      <c r="A63" s="78">
        <v>4932393</v>
      </c>
      <c r="B63" s="78" t="s">
        <v>487</v>
      </c>
      <c r="C63" s="78" t="s">
        <v>215</v>
      </c>
      <c r="D63" s="78" t="s">
        <v>216</v>
      </c>
      <c r="E63" s="78">
        <v>18521</v>
      </c>
      <c r="F63" s="78" t="s">
        <v>214</v>
      </c>
      <c r="G63" s="64">
        <v>400</v>
      </c>
      <c r="H63" s="64">
        <v>4400000</v>
      </c>
      <c r="I63" s="64">
        <v>17600000</v>
      </c>
      <c r="K63" s="94" t="str">
        <f t="shared" si="0"/>
        <v>Бард</v>
      </c>
    </row>
    <row r="64" spans="1:11">
      <c r="A64" s="78">
        <v>4934173</v>
      </c>
      <c r="B64" s="78" t="s">
        <v>526</v>
      </c>
      <c r="C64" s="78" t="s">
        <v>215</v>
      </c>
      <c r="D64" s="78" t="s">
        <v>216</v>
      </c>
      <c r="E64" s="78">
        <v>18521</v>
      </c>
      <c r="F64" s="78" t="s">
        <v>214</v>
      </c>
      <c r="G64" s="64">
        <v>600</v>
      </c>
      <c r="H64" s="64">
        <v>4400000</v>
      </c>
      <c r="I64" s="64">
        <v>26400000</v>
      </c>
      <c r="K64" s="94" t="str">
        <f t="shared" si="0"/>
        <v>Бард</v>
      </c>
    </row>
    <row r="65" spans="1:11">
      <c r="A65" s="78">
        <v>4937897</v>
      </c>
      <c r="B65" s="78" t="s">
        <v>527</v>
      </c>
      <c r="C65" s="78" t="s">
        <v>315</v>
      </c>
      <c r="D65" s="78" t="s">
        <v>316</v>
      </c>
      <c r="E65" s="78">
        <v>18521</v>
      </c>
      <c r="F65" s="78" t="s">
        <v>214</v>
      </c>
      <c r="G65" s="64">
        <v>400</v>
      </c>
      <c r="H65" s="64">
        <v>4400001</v>
      </c>
      <c r="I65" s="64">
        <v>17600004</v>
      </c>
      <c r="K65" s="94" t="str">
        <f t="shared" si="0"/>
        <v>Бард</v>
      </c>
    </row>
    <row r="66" spans="1:11">
      <c r="A66" s="78">
        <v>4937898</v>
      </c>
      <c r="B66" s="78" t="s">
        <v>527</v>
      </c>
      <c r="C66" s="78" t="s">
        <v>215</v>
      </c>
      <c r="D66" s="78" t="s">
        <v>216</v>
      </c>
      <c r="E66" s="78">
        <v>18521</v>
      </c>
      <c r="F66" s="78" t="s">
        <v>214</v>
      </c>
      <c r="G66" s="64">
        <v>400</v>
      </c>
      <c r="H66" s="64">
        <v>4400000</v>
      </c>
      <c r="I66" s="64">
        <v>17600000</v>
      </c>
      <c r="K66" s="94" t="str">
        <f t="shared" si="0"/>
        <v>Бард</v>
      </c>
    </row>
    <row r="67" spans="1:11">
      <c r="A67" s="78">
        <v>4939695</v>
      </c>
      <c r="B67" s="78" t="s">
        <v>489</v>
      </c>
      <c r="C67" s="78" t="s">
        <v>215</v>
      </c>
      <c r="D67" s="78" t="s">
        <v>216</v>
      </c>
      <c r="E67" s="78">
        <v>18521</v>
      </c>
      <c r="F67" s="78" t="s">
        <v>214</v>
      </c>
      <c r="G67" s="64">
        <v>800</v>
      </c>
      <c r="H67" s="64">
        <v>4400000</v>
      </c>
      <c r="I67" s="64">
        <v>35200000</v>
      </c>
      <c r="K67" s="94" t="str">
        <f t="shared" si="0"/>
        <v>Бард</v>
      </c>
    </row>
    <row r="68" spans="1:11">
      <c r="A68" s="78">
        <v>4941460</v>
      </c>
      <c r="B68" s="78" t="s">
        <v>490</v>
      </c>
      <c r="C68" s="78" t="s">
        <v>212</v>
      </c>
      <c r="D68" s="78" t="s">
        <v>213</v>
      </c>
      <c r="E68" s="78">
        <v>18521</v>
      </c>
      <c r="F68" s="78" t="s">
        <v>214</v>
      </c>
      <c r="G68" s="64">
        <v>200</v>
      </c>
      <c r="H68" s="64">
        <v>4406777</v>
      </c>
      <c r="I68" s="64">
        <v>8813554</v>
      </c>
      <c r="K68" s="94" t="str">
        <f t="shared" si="0"/>
        <v>Бард</v>
      </c>
    </row>
    <row r="69" spans="1:11">
      <c r="A69" s="78">
        <v>4941461</v>
      </c>
      <c r="B69" s="78" t="s">
        <v>490</v>
      </c>
      <c r="C69" s="78" t="s">
        <v>379</v>
      </c>
      <c r="D69" s="78" t="s">
        <v>380</v>
      </c>
      <c r="E69" s="78">
        <v>18521</v>
      </c>
      <c r="F69" s="78" t="s">
        <v>214</v>
      </c>
      <c r="G69" s="64">
        <v>100</v>
      </c>
      <c r="H69" s="64">
        <v>4404777</v>
      </c>
      <c r="I69" s="64">
        <v>4404777</v>
      </c>
      <c r="K69" s="94" t="str">
        <f t="shared" ref="K69:K132" si="1">LEFT(F69,4)</f>
        <v>Бард</v>
      </c>
    </row>
    <row r="70" spans="1:11">
      <c r="A70" s="78">
        <v>4941462</v>
      </c>
      <c r="B70" s="78" t="s">
        <v>490</v>
      </c>
      <c r="C70" s="78" t="s">
        <v>215</v>
      </c>
      <c r="D70" s="78" t="s">
        <v>216</v>
      </c>
      <c r="E70" s="78">
        <v>18521</v>
      </c>
      <c r="F70" s="78" t="s">
        <v>214</v>
      </c>
      <c r="G70" s="64">
        <v>500</v>
      </c>
      <c r="H70" s="64">
        <v>4400000</v>
      </c>
      <c r="I70" s="64">
        <v>22000000</v>
      </c>
      <c r="K70" s="94" t="str">
        <f t="shared" si="1"/>
        <v>Бард</v>
      </c>
    </row>
    <row r="71" spans="1:11">
      <c r="A71" s="78">
        <v>4943267</v>
      </c>
      <c r="B71" s="78" t="s">
        <v>491</v>
      </c>
      <c r="C71" s="78" t="s">
        <v>212</v>
      </c>
      <c r="D71" s="78" t="s">
        <v>213</v>
      </c>
      <c r="E71" s="78">
        <v>18521</v>
      </c>
      <c r="F71" s="78" t="s">
        <v>214</v>
      </c>
      <c r="G71" s="64">
        <v>200</v>
      </c>
      <c r="H71" s="64">
        <v>4406777</v>
      </c>
      <c r="I71" s="64">
        <v>8813554</v>
      </c>
      <c r="K71" s="94" t="str">
        <f t="shared" si="1"/>
        <v>Бард</v>
      </c>
    </row>
    <row r="72" spans="1:11">
      <c r="A72" s="78">
        <v>4943268</v>
      </c>
      <c r="B72" s="78" t="s">
        <v>491</v>
      </c>
      <c r="C72" s="78" t="s">
        <v>375</v>
      </c>
      <c r="D72" s="78" t="s">
        <v>376</v>
      </c>
      <c r="E72" s="78">
        <v>18521</v>
      </c>
      <c r="F72" s="78" t="s">
        <v>214</v>
      </c>
      <c r="G72" s="64">
        <v>100</v>
      </c>
      <c r="H72" s="64">
        <v>4405111</v>
      </c>
      <c r="I72" s="64">
        <v>4405111</v>
      </c>
      <c r="K72" s="94" t="str">
        <f t="shared" si="1"/>
        <v>Бард</v>
      </c>
    </row>
    <row r="73" spans="1:11">
      <c r="A73" s="78">
        <v>4943269</v>
      </c>
      <c r="B73" s="78" t="s">
        <v>491</v>
      </c>
      <c r="C73" s="78" t="s">
        <v>315</v>
      </c>
      <c r="D73" s="78" t="s">
        <v>316</v>
      </c>
      <c r="E73" s="78">
        <v>18521</v>
      </c>
      <c r="F73" s="78" t="s">
        <v>214</v>
      </c>
      <c r="G73" s="64">
        <v>400</v>
      </c>
      <c r="H73" s="64">
        <v>4400009</v>
      </c>
      <c r="I73" s="64">
        <v>17600036</v>
      </c>
      <c r="K73" s="94" t="str">
        <f t="shared" si="1"/>
        <v>Бард</v>
      </c>
    </row>
    <row r="74" spans="1:11">
      <c r="A74" s="78">
        <v>4943270</v>
      </c>
      <c r="B74" s="78" t="s">
        <v>491</v>
      </c>
      <c r="C74" s="78" t="s">
        <v>215</v>
      </c>
      <c r="D74" s="78" t="s">
        <v>216</v>
      </c>
      <c r="E74" s="78">
        <v>18521</v>
      </c>
      <c r="F74" s="78" t="s">
        <v>214</v>
      </c>
      <c r="G74" s="64">
        <v>100</v>
      </c>
      <c r="H74" s="64">
        <v>4400000</v>
      </c>
      <c r="I74" s="64">
        <v>4400000</v>
      </c>
      <c r="K74" s="94" t="str">
        <f t="shared" si="1"/>
        <v>Бард</v>
      </c>
    </row>
    <row r="75" spans="1:11">
      <c r="A75" s="78">
        <v>4945011</v>
      </c>
      <c r="B75" s="78" t="s">
        <v>492</v>
      </c>
      <c r="C75" s="78" t="s">
        <v>215</v>
      </c>
      <c r="D75" s="78" t="s">
        <v>216</v>
      </c>
      <c r="E75" s="78">
        <v>18521</v>
      </c>
      <c r="F75" s="78" t="s">
        <v>214</v>
      </c>
      <c r="G75" s="64">
        <v>800</v>
      </c>
      <c r="H75" s="64">
        <v>4400000</v>
      </c>
      <c r="I75" s="64">
        <v>35200000</v>
      </c>
      <c r="K75" s="94" t="str">
        <f t="shared" si="1"/>
        <v>Бард</v>
      </c>
    </row>
    <row r="76" spans="1:11">
      <c r="A76" s="78">
        <v>4946841</v>
      </c>
      <c r="B76" s="78" t="s">
        <v>528</v>
      </c>
      <c r="C76" s="78" t="s">
        <v>377</v>
      </c>
      <c r="D76" s="78" t="s">
        <v>378</v>
      </c>
      <c r="E76" s="78">
        <v>18521</v>
      </c>
      <c r="F76" s="78" t="s">
        <v>214</v>
      </c>
      <c r="G76" s="64">
        <v>100</v>
      </c>
      <c r="H76" s="64">
        <v>4400001</v>
      </c>
      <c r="I76" s="64">
        <v>4400001</v>
      </c>
      <c r="K76" s="94" t="str">
        <f t="shared" si="1"/>
        <v>Бард</v>
      </c>
    </row>
    <row r="77" spans="1:11">
      <c r="A77" s="78">
        <v>4946842</v>
      </c>
      <c r="B77" s="78" t="s">
        <v>528</v>
      </c>
      <c r="C77" s="78" t="s">
        <v>215</v>
      </c>
      <c r="D77" s="78" t="s">
        <v>216</v>
      </c>
      <c r="E77" s="78">
        <v>18521</v>
      </c>
      <c r="F77" s="78" t="s">
        <v>214</v>
      </c>
      <c r="G77" s="64">
        <v>900</v>
      </c>
      <c r="H77" s="64">
        <v>4400000</v>
      </c>
      <c r="I77" s="64">
        <v>39600000</v>
      </c>
      <c r="K77" s="94" t="str">
        <f t="shared" si="1"/>
        <v>Бард</v>
      </c>
    </row>
    <row r="78" spans="1:11">
      <c r="A78" s="78">
        <v>4953441</v>
      </c>
      <c r="B78" s="78" t="s">
        <v>495</v>
      </c>
      <c r="C78" s="78" t="s">
        <v>215</v>
      </c>
      <c r="D78" s="78" t="s">
        <v>216</v>
      </c>
      <c r="E78" s="78">
        <v>18521</v>
      </c>
      <c r="F78" s="78" t="s">
        <v>214</v>
      </c>
      <c r="G78" s="64">
        <v>800</v>
      </c>
      <c r="H78" s="64">
        <v>4400000</v>
      </c>
      <c r="I78" s="64">
        <v>35200000</v>
      </c>
      <c r="K78" s="94" t="str">
        <f t="shared" si="1"/>
        <v>Бард</v>
      </c>
    </row>
    <row r="79" spans="1:11">
      <c r="A79" s="78">
        <v>4955016</v>
      </c>
      <c r="B79" s="78" t="s">
        <v>529</v>
      </c>
      <c r="C79" s="78" t="s">
        <v>315</v>
      </c>
      <c r="D79" s="78" t="s">
        <v>316</v>
      </c>
      <c r="E79" s="78">
        <v>18521</v>
      </c>
      <c r="F79" s="78" t="s">
        <v>214</v>
      </c>
      <c r="G79" s="64">
        <v>400</v>
      </c>
      <c r="H79" s="64">
        <v>4400099</v>
      </c>
      <c r="I79" s="64">
        <v>17600396</v>
      </c>
      <c r="K79" s="94" t="str">
        <f t="shared" si="1"/>
        <v>Бард</v>
      </c>
    </row>
    <row r="80" spans="1:11">
      <c r="A80" s="78">
        <v>4955017</v>
      </c>
      <c r="B80" s="78" t="s">
        <v>529</v>
      </c>
      <c r="C80" s="78" t="s">
        <v>215</v>
      </c>
      <c r="D80" s="78" t="s">
        <v>216</v>
      </c>
      <c r="E80" s="78">
        <v>18521</v>
      </c>
      <c r="F80" s="78" t="s">
        <v>214</v>
      </c>
      <c r="G80" s="64">
        <v>400</v>
      </c>
      <c r="H80" s="64">
        <v>4400000</v>
      </c>
      <c r="I80" s="64">
        <v>17600000</v>
      </c>
      <c r="K80" s="94" t="str">
        <f t="shared" si="1"/>
        <v>Бард</v>
      </c>
    </row>
    <row r="81" spans="1:11">
      <c r="A81" s="78">
        <v>4956526</v>
      </c>
      <c r="B81" s="78" t="s">
        <v>496</v>
      </c>
      <c r="C81" s="78" t="s">
        <v>212</v>
      </c>
      <c r="D81" s="78" t="s">
        <v>213</v>
      </c>
      <c r="E81" s="78">
        <v>18521</v>
      </c>
      <c r="F81" s="78" t="s">
        <v>214</v>
      </c>
      <c r="G81" s="64">
        <v>200</v>
      </c>
      <c r="H81" s="64">
        <v>4406777</v>
      </c>
      <c r="I81" s="64">
        <v>8813554</v>
      </c>
      <c r="K81" s="94" t="str">
        <f t="shared" si="1"/>
        <v>Бард</v>
      </c>
    </row>
    <row r="82" spans="1:11">
      <c r="A82" s="78">
        <v>4956527</v>
      </c>
      <c r="B82" s="78" t="s">
        <v>496</v>
      </c>
      <c r="C82" s="78" t="s">
        <v>375</v>
      </c>
      <c r="D82" s="78" t="s">
        <v>376</v>
      </c>
      <c r="E82" s="78">
        <v>18521</v>
      </c>
      <c r="F82" s="78" t="s">
        <v>214</v>
      </c>
      <c r="G82" s="64">
        <v>100</v>
      </c>
      <c r="H82" s="64">
        <v>4405000</v>
      </c>
      <c r="I82" s="64">
        <v>4405000</v>
      </c>
      <c r="K82" s="94" t="str">
        <f t="shared" si="1"/>
        <v>Бард</v>
      </c>
    </row>
    <row r="83" spans="1:11">
      <c r="A83" s="78">
        <v>4956528</v>
      </c>
      <c r="B83" s="78" t="s">
        <v>496</v>
      </c>
      <c r="C83" s="78" t="s">
        <v>215</v>
      </c>
      <c r="D83" s="78" t="s">
        <v>216</v>
      </c>
      <c r="E83" s="78">
        <v>18521</v>
      </c>
      <c r="F83" s="78" t="s">
        <v>214</v>
      </c>
      <c r="G83" s="64">
        <v>500</v>
      </c>
      <c r="H83" s="64">
        <v>4400000</v>
      </c>
      <c r="I83" s="64">
        <v>22000000</v>
      </c>
      <c r="K83" s="94" t="str">
        <f t="shared" si="1"/>
        <v>Бард</v>
      </c>
    </row>
    <row r="84" spans="1:11">
      <c r="A84" s="78">
        <v>4960143</v>
      </c>
      <c r="B84" s="78" t="s">
        <v>497</v>
      </c>
      <c r="C84" s="78" t="s">
        <v>377</v>
      </c>
      <c r="D84" s="78" t="s">
        <v>378</v>
      </c>
      <c r="E84" s="78">
        <v>18521</v>
      </c>
      <c r="F84" s="78" t="s">
        <v>214</v>
      </c>
      <c r="G84" s="64">
        <v>100</v>
      </c>
      <c r="H84" s="64">
        <v>4400999</v>
      </c>
      <c r="I84" s="64">
        <v>4400999</v>
      </c>
      <c r="K84" s="94" t="str">
        <f t="shared" si="1"/>
        <v>Бард</v>
      </c>
    </row>
    <row r="85" spans="1:11">
      <c r="A85" s="78">
        <v>4960144</v>
      </c>
      <c r="B85" s="78" t="s">
        <v>497</v>
      </c>
      <c r="C85" s="78" t="s">
        <v>215</v>
      </c>
      <c r="D85" s="78" t="s">
        <v>216</v>
      </c>
      <c r="E85" s="78">
        <v>18521</v>
      </c>
      <c r="F85" s="78" t="s">
        <v>214</v>
      </c>
      <c r="G85" s="64">
        <v>1100</v>
      </c>
      <c r="H85" s="64">
        <v>4400000</v>
      </c>
      <c r="I85" s="64">
        <v>48400000</v>
      </c>
      <c r="K85" s="94" t="str">
        <f t="shared" si="1"/>
        <v>Бард</v>
      </c>
    </row>
    <row r="86" spans="1:11">
      <c r="A86" s="78">
        <v>4961981</v>
      </c>
      <c r="B86" s="78" t="s">
        <v>498</v>
      </c>
      <c r="C86" s="78" t="s">
        <v>379</v>
      </c>
      <c r="D86" s="78" t="s">
        <v>380</v>
      </c>
      <c r="E86" s="78">
        <v>18521</v>
      </c>
      <c r="F86" s="78" t="s">
        <v>214</v>
      </c>
      <c r="G86" s="64">
        <v>100</v>
      </c>
      <c r="H86" s="64">
        <v>4407777</v>
      </c>
      <c r="I86" s="64">
        <v>4407777</v>
      </c>
      <c r="K86" s="94" t="str">
        <f t="shared" si="1"/>
        <v>Бард</v>
      </c>
    </row>
    <row r="87" spans="1:11">
      <c r="A87" s="78">
        <v>4961982</v>
      </c>
      <c r="B87" s="78" t="s">
        <v>498</v>
      </c>
      <c r="C87" s="78" t="s">
        <v>212</v>
      </c>
      <c r="D87" s="78" t="s">
        <v>213</v>
      </c>
      <c r="E87" s="78">
        <v>18521</v>
      </c>
      <c r="F87" s="78" t="s">
        <v>214</v>
      </c>
      <c r="G87" s="64">
        <v>200</v>
      </c>
      <c r="H87" s="64">
        <v>4406777</v>
      </c>
      <c r="I87" s="64">
        <v>8813554</v>
      </c>
      <c r="K87" s="94" t="str">
        <f t="shared" si="1"/>
        <v>Бард</v>
      </c>
    </row>
    <row r="88" spans="1:11">
      <c r="A88" s="78">
        <v>4961983</v>
      </c>
      <c r="B88" s="78" t="s">
        <v>498</v>
      </c>
      <c r="C88" s="78" t="s">
        <v>215</v>
      </c>
      <c r="D88" s="78" t="s">
        <v>216</v>
      </c>
      <c r="E88" s="78">
        <v>18521</v>
      </c>
      <c r="F88" s="78" t="s">
        <v>214</v>
      </c>
      <c r="G88" s="64">
        <v>1200</v>
      </c>
      <c r="H88" s="64">
        <v>4400000</v>
      </c>
      <c r="I88" s="64">
        <v>52800000</v>
      </c>
      <c r="K88" s="94" t="str">
        <f t="shared" si="1"/>
        <v>Бард</v>
      </c>
    </row>
    <row r="89" spans="1:11">
      <c r="A89" s="78">
        <v>4963950</v>
      </c>
      <c r="B89" s="78" t="s">
        <v>502</v>
      </c>
      <c r="C89" s="78" t="s">
        <v>315</v>
      </c>
      <c r="D89" s="78" t="s">
        <v>316</v>
      </c>
      <c r="E89" s="78">
        <v>18521</v>
      </c>
      <c r="F89" s="78" t="s">
        <v>214</v>
      </c>
      <c r="G89" s="64">
        <v>400</v>
      </c>
      <c r="H89" s="64">
        <v>4400009</v>
      </c>
      <c r="I89" s="64">
        <v>17600036</v>
      </c>
      <c r="K89" s="94" t="str">
        <f t="shared" si="1"/>
        <v>Бард</v>
      </c>
    </row>
    <row r="90" spans="1:11">
      <c r="A90" s="78">
        <v>4963951</v>
      </c>
      <c r="B90" s="78" t="s">
        <v>502</v>
      </c>
      <c r="C90" s="78" t="s">
        <v>215</v>
      </c>
      <c r="D90" s="78" t="s">
        <v>216</v>
      </c>
      <c r="E90" s="78">
        <v>18521</v>
      </c>
      <c r="F90" s="78" t="s">
        <v>214</v>
      </c>
      <c r="G90" s="64">
        <v>800</v>
      </c>
      <c r="H90" s="64">
        <v>4400000</v>
      </c>
      <c r="I90" s="64">
        <v>35200000</v>
      </c>
      <c r="K90" s="94" t="str">
        <f t="shared" si="1"/>
        <v>Бард</v>
      </c>
    </row>
    <row r="91" spans="1:11">
      <c r="A91" s="78">
        <v>4965878</v>
      </c>
      <c r="B91" s="78" t="s">
        <v>503</v>
      </c>
      <c r="C91" s="78" t="s">
        <v>530</v>
      </c>
      <c r="D91" s="78" t="s">
        <v>531</v>
      </c>
      <c r="E91" s="78">
        <v>18521</v>
      </c>
      <c r="F91" s="78" t="s">
        <v>214</v>
      </c>
      <c r="G91" s="64">
        <v>100</v>
      </c>
      <c r="H91" s="64">
        <v>4400999</v>
      </c>
      <c r="I91" s="64">
        <v>4400999</v>
      </c>
      <c r="K91" s="94" t="str">
        <f t="shared" si="1"/>
        <v>Бард</v>
      </c>
    </row>
    <row r="92" spans="1:11">
      <c r="A92" s="78">
        <v>4966535</v>
      </c>
      <c r="B92" s="78" t="s">
        <v>503</v>
      </c>
      <c r="C92" s="78" t="s">
        <v>375</v>
      </c>
      <c r="D92" s="78" t="s">
        <v>376</v>
      </c>
      <c r="E92" s="78">
        <v>18521</v>
      </c>
      <c r="F92" s="78" t="s">
        <v>214</v>
      </c>
      <c r="G92" s="64">
        <v>100</v>
      </c>
      <c r="H92" s="64">
        <v>4400999</v>
      </c>
      <c r="I92" s="64">
        <v>4400999</v>
      </c>
      <c r="K92" s="94" t="str">
        <f t="shared" si="1"/>
        <v>Бард</v>
      </c>
    </row>
    <row r="93" spans="1:11">
      <c r="A93" s="78">
        <v>4966536</v>
      </c>
      <c r="B93" s="78" t="s">
        <v>503</v>
      </c>
      <c r="C93" s="78" t="s">
        <v>215</v>
      </c>
      <c r="D93" s="78" t="s">
        <v>216</v>
      </c>
      <c r="E93" s="78">
        <v>18521</v>
      </c>
      <c r="F93" s="78" t="s">
        <v>214</v>
      </c>
      <c r="G93" s="64">
        <v>900</v>
      </c>
      <c r="H93" s="64">
        <v>4400000</v>
      </c>
      <c r="I93" s="64">
        <v>39600000</v>
      </c>
      <c r="K93" s="94" t="str">
        <f t="shared" si="1"/>
        <v>Бард</v>
      </c>
    </row>
    <row r="94" spans="1:11">
      <c r="A94" s="78">
        <v>4967897</v>
      </c>
      <c r="B94" s="78" t="s">
        <v>504</v>
      </c>
      <c r="C94" s="78" t="s">
        <v>215</v>
      </c>
      <c r="D94" s="78" t="s">
        <v>216</v>
      </c>
      <c r="E94" s="78">
        <v>18521</v>
      </c>
      <c r="F94" s="78" t="s">
        <v>214</v>
      </c>
      <c r="G94" s="64">
        <v>600</v>
      </c>
      <c r="H94" s="64">
        <v>4400000</v>
      </c>
      <c r="I94" s="64">
        <v>26400000</v>
      </c>
      <c r="K94" s="94" t="str">
        <f t="shared" si="1"/>
        <v>Бард</v>
      </c>
    </row>
    <row r="95" spans="1:11">
      <c r="A95" s="78">
        <v>4969862</v>
      </c>
      <c r="B95" s="78" t="s">
        <v>508</v>
      </c>
      <c r="C95" s="78" t="s">
        <v>212</v>
      </c>
      <c r="D95" s="78" t="s">
        <v>213</v>
      </c>
      <c r="E95" s="78">
        <v>18521</v>
      </c>
      <c r="F95" s="78" t="s">
        <v>214</v>
      </c>
      <c r="G95" s="64">
        <v>200</v>
      </c>
      <c r="H95" s="64">
        <v>4406777</v>
      </c>
      <c r="I95" s="64">
        <v>8813554</v>
      </c>
      <c r="K95" s="94" t="str">
        <f t="shared" si="1"/>
        <v>Бард</v>
      </c>
    </row>
    <row r="96" spans="1:11">
      <c r="A96" s="78">
        <v>4969863</v>
      </c>
      <c r="B96" s="78" t="s">
        <v>508</v>
      </c>
      <c r="C96" s="78" t="s">
        <v>532</v>
      </c>
      <c r="D96" s="78" t="s">
        <v>533</v>
      </c>
      <c r="E96" s="78">
        <v>18521</v>
      </c>
      <c r="F96" s="78" t="s">
        <v>214</v>
      </c>
      <c r="G96" s="64">
        <v>100</v>
      </c>
      <c r="H96" s="64">
        <v>4400100</v>
      </c>
      <c r="I96" s="64">
        <v>4400100</v>
      </c>
      <c r="K96" s="94" t="str">
        <f t="shared" si="1"/>
        <v>Бард</v>
      </c>
    </row>
    <row r="97" spans="1:11">
      <c r="A97" s="78">
        <v>4969864</v>
      </c>
      <c r="B97" s="78" t="s">
        <v>508</v>
      </c>
      <c r="C97" s="78" t="s">
        <v>215</v>
      </c>
      <c r="D97" s="78" t="s">
        <v>216</v>
      </c>
      <c r="E97" s="78">
        <v>18521</v>
      </c>
      <c r="F97" s="78" t="s">
        <v>214</v>
      </c>
      <c r="G97" s="64">
        <v>300</v>
      </c>
      <c r="H97" s="64">
        <v>4400000</v>
      </c>
      <c r="I97" s="64">
        <v>13200000</v>
      </c>
      <c r="K97" s="94" t="str">
        <f t="shared" si="1"/>
        <v>Бард</v>
      </c>
    </row>
    <row r="98" spans="1:11">
      <c r="A98" s="78">
        <v>4971661</v>
      </c>
      <c r="B98" s="78" t="s">
        <v>534</v>
      </c>
      <c r="C98" s="78" t="s">
        <v>315</v>
      </c>
      <c r="D98" s="78" t="s">
        <v>316</v>
      </c>
      <c r="E98" s="78">
        <v>18521</v>
      </c>
      <c r="F98" s="78" t="s">
        <v>214</v>
      </c>
      <c r="G98" s="64">
        <v>400</v>
      </c>
      <c r="H98" s="64">
        <v>4400009</v>
      </c>
      <c r="I98" s="64">
        <v>17600036</v>
      </c>
      <c r="K98" s="94" t="str">
        <f t="shared" si="1"/>
        <v>Бард</v>
      </c>
    </row>
    <row r="99" spans="1:11">
      <c r="A99" s="78">
        <v>4971662</v>
      </c>
      <c r="B99" s="78" t="s">
        <v>534</v>
      </c>
      <c r="C99" s="78" t="s">
        <v>215</v>
      </c>
      <c r="D99" s="78" t="s">
        <v>216</v>
      </c>
      <c r="E99" s="78">
        <v>18521</v>
      </c>
      <c r="F99" s="78" t="s">
        <v>214</v>
      </c>
      <c r="G99" s="64">
        <v>200</v>
      </c>
      <c r="H99" s="64">
        <v>4400000</v>
      </c>
      <c r="I99" s="64">
        <v>8800000</v>
      </c>
      <c r="K99" s="94" t="str">
        <f t="shared" si="1"/>
        <v>Бард</v>
      </c>
    </row>
    <row r="100" spans="1:11">
      <c r="A100" s="78">
        <v>4973533</v>
      </c>
      <c r="B100" s="78" t="s">
        <v>509</v>
      </c>
      <c r="C100" s="78" t="s">
        <v>379</v>
      </c>
      <c r="D100" s="78" t="s">
        <v>380</v>
      </c>
      <c r="E100" s="78">
        <v>18521</v>
      </c>
      <c r="F100" s="78" t="s">
        <v>214</v>
      </c>
      <c r="G100" s="64">
        <v>100</v>
      </c>
      <c r="H100" s="64">
        <v>4407777</v>
      </c>
      <c r="I100" s="64">
        <v>4407777</v>
      </c>
      <c r="K100" s="94" t="str">
        <f t="shared" si="1"/>
        <v>Бард</v>
      </c>
    </row>
    <row r="101" spans="1:11">
      <c r="A101" s="78">
        <v>4973534</v>
      </c>
      <c r="B101" s="78" t="s">
        <v>509</v>
      </c>
      <c r="C101" s="78" t="s">
        <v>535</v>
      </c>
      <c r="D101" s="78" t="s">
        <v>536</v>
      </c>
      <c r="E101" s="78">
        <v>18521</v>
      </c>
      <c r="F101" s="78" t="s">
        <v>214</v>
      </c>
      <c r="G101" s="64">
        <v>100</v>
      </c>
      <c r="H101" s="64">
        <v>4400999</v>
      </c>
      <c r="I101" s="64">
        <v>4400999</v>
      </c>
      <c r="K101" s="94" t="str">
        <f t="shared" si="1"/>
        <v>Бард</v>
      </c>
    </row>
    <row r="102" spans="1:11">
      <c r="A102" s="78">
        <v>4973535</v>
      </c>
      <c r="B102" s="78" t="s">
        <v>509</v>
      </c>
      <c r="C102" s="78" t="s">
        <v>530</v>
      </c>
      <c r="D102" s="78" t="s">
        <v>531</v>
      </c>
      <c r="E102" s="78">
        <v>18521</v>
      </c>
      <c r="F102" s="78" t="s">
        <v>214</v>
      </c>
      <c r="G102" s="64">
        <v>100</v>
      </c>
      <c r="H102" s="64">
        <v>4400100</v>
      </c>
      <c r="I102" s="64">
        <v>4400100</v>
      </c>
      <c r="K102" s="94" t="str">
        <f t="shared" si="1"/>
        <v>Бард</v>
      </c>
    </row>
    <row r="103" spans="1:11">
      <c r="A103" s="78">
        <v>4973536</v>
      </c>
      <c r="B103" s="78" t="s">
        <v>509</v>
      </c>
      <c r="C103" s="78" t="s">
        <v>377</v>
      </c>
      <c r="D103" s="78" t="s">
        <v>378</v>
      </c>
      <c r="E103" s="78">
        <v>18521</v>
      </c>
      <c r="F103" s="78" t="s">
        <v>214</v>
      </c>
      <c r="G103" s="64">
        <v>100</v>
      </c>
      <c r="H103" s="64">
        <v>4400009</v>
      </c>
      <c r="I103" s="64">
        <v>4400009</v>
      </c>
      <c r="K103" s="94" t="str">
        <f t="shared" si="1"/>
        <v>Бард</v>
      </c>
    </row>
    <row r="104" spans="1:11">
      <c r="A104" s="78">
        <v>4973537</v>
      </c>
      <c r="B104" s="78" t="s">
        <v>509</v>
      </c>
      <c r="C104" s="78" t="s">
        <v>215</v>
      </c>
      <c r="D104" s="78" t="s">
        <v>216</v>
      </c>
      <c r="E104" s="78">
        <v>18521</v>
      </c>
      <c r="F104" s="78" t="s">
        <v>214</v>
      </c>
      <c r="G104" s="64">
        <v>200</v>
      </c>
      <c r="H104" s="64">
        <v>4400000</v>
      </c>
      <c r="I104" s="64">
        <v>8800000</v>
      </c>
      <c r="K104" s="94" t="str">
        <f t="shared" si="1"/>
        <v>Бард</v>
      </c>
    </row>
    <row r="105" spans="1:11">
      <c r="A105" s="78">
        <v>4975309</v>
      </c>
      <c r="B105" s="78" t="s">
        <v>537</v>
      </c>
      <c r="C105" s="78" t="s">
        <v>532</v>
      </c>
      <c r="D105" s="78" t="s">
        <v>533</v>
      </c>
      <c r="E105" s="78">
        <v>18521</v>
      </c>
      <c r="F105" s="78" t="s">
        <v>214</v>
      </c>
      <c r="G105" s="64">
        <v>200</v>
      </c>
      <c r="H105" s="64">
        <v>4401888</v>
      </c>
      <c r="I105" s="64">
        <v>8803776</v>
      </c>
      <c r="K105" s="94" t="str">
        <f t="shared" si="1"/>
        <v>Бард</v>
      </c>
    </row>
    <row r="106" spans="1:11">
      <c r="A106" s="78">
        <v>4975310</v>
      </c>
      <c r="B106" s="78" t="s">
        <v>537</v>
      </c>
      <c r="C106" s="78" t="s">
        <v>215</v>
      </c>
      <c r="D106" s="78" t="s">
        <v>216</v>
      </c>
      <c r="E106" s="78">
        <v>18521</v>
      </c>
      <c r="F106" s="78" t="s">
        <v>214</v>
      </c>
      <c r="G106" s="64">
        <v>400</v>
      </c>
      <c r="H106" s="64">
        <v>4400000</v>
      </c>
      <c r="I106" s="64">
        <v>17600000</v>
      </c>
      <c r="K106" s="94" t="str">
        <f t="shared" si="1"/>
        <v>Бард</v>
      </c>
    </row>
    <row r="107" spans="1:11">
      <c r="A107" s="78">
        <v>4977416</v>
      </c>
      <c r="B107" s="78" t="s">
        <v>510</v>
      </c>
      <c r="C107" s="78" t="s">
        <v>215</v>
      </c>
      <c r="D107" s="78" t="s">
        <v>216</v>
      </c>
      <c r="E107" s="78">
        <v>18521</v>
      </c>
      <c r="F107" s="78" t="s">
        <v>214</v>
      </c>
      <c r="G107" s="64">
        <v>400</v>
      </c>
      <c r="H107" s="64">
        <v>4400000</v>
      </c>
      <c r="I107" s="64">
        <v>17600000</v>
      </c>
      <c r="K107" s="94" t="str">
        <f t="shared" si="1"/>
        <v>Бард</v>
      </c>
    </row>
    <row r="108" spans="1:11">
      <c r="A108" s="78">
        <v>4979262</v>
      </c>
      <c r="B108" s="78" t="s">
        <v>538</v>
      </c>
      <c r="C108" s="78" t="s">
        <v>379</v>
      </c>
      <c r="D108" s="78" t="s">
        <v>380</v>
      </c>
      <c r="E108" s="78">
        <v>18521</v>
      </c>
      <c r="F108" s="78" t="s">
        <v>214</v>
      </c>
      <c r="G108" s="64">
        <v>200</v>
      </c>
      <c r="H108" s="64">
        <v>4411999.9000000004</v>
      </c>
      <c r="I108" s="64">
        <v>8823999.8000000007</v>
      </c>
      <c r="K108" s="94" t="str">
        <f t="shared" si="1"/>
        <v>Бард</v>
      </c>
    </row>
    <row r="109" spans="1:11">
      <c r="A109" s="78">
        <v>4979263</v>
      </c>
      <c r="B109" s="78" t="s">
        <v>538</v>
      </c>
      <c r="C109" s="78" t="s">
        <v>535</v>
      </c>
      <c r="D109" s="78" t="s">
        <v>536</v>
      </c>
      <c r="E109" s="78">
        <v>18521</v>
      </c>
      <c r="F109" s="78" t="s">
        <v>214</v>
      </c>
      <c r="G109" s="64">
        <v>100</v>
      </c>
      <c r="H109" s="64">
        <v>4411999</v>
      </c>
      <c r="I109" s="64">
        <v>4411999</v>
      </c>
      <c r="K109" s="94" t="str">
        <f t="shared" si="1"/>
        <v>Бард</v>
      </c>
    </row>
    <row r="110" spans="1:11">
      <c r="A110" s="78">
        <v>4979264</v>
      </c>
      <c r="B110" s="78" t="s">
        <v>538</v>
      </c>
      <c r="C110" s="78" t="s">
        <v>375</v>
      </c>
      <c r="D110" s="78" t="s">
        <v>376</v>
      </c>
      <c r="E110" s="78">
        <v>18521</v>
      </c>
      <c r="F110" s="78" t="s">
        <v>214</v>
      </c>
      <c r="G110" s="64">
        <v>100</v>
      </c>
      <c r="H110" s="64">
        <v>4411999</v>
      </c>
      <c r="I110" s="64">
        <v>4411999</v>
      </c>
      <c r="K110" s="94" t="str">
        <f t="shared" si="1"/>
        <v>Бард</v>
      </c>
    </row>
    <row r="111" spans="1:11">
      <c r="A111" s="78">
        <v>4979265</v>
      </c>
      <c r="B111" s="78" t="s">
        <v>538</v>
      </c>
      <c r="C111" s="78" t="s">
        <v>212</v>
      </c>
      <c r="D111" s="78" t="s">
        <v>213</v>
      </c>
      <c r="E111" s="78">
        <v>18521</v>
      </c>
      <c r="F111" s="78" t="s">
        <v>214</v>
      </c>
      <c r="G111" s="64">
        <v>200</v>
      </c>
      <c r="H111" s="64">
        <v>4406777</v>
      </c>
      <c r="I111" s="64">
        <v>8813554</v>
      </c>
      <c r="K111" s="94" t="str">
        <f t="shared" si="1"/>
        <v>Бард</v>
      </c>
    </row>
    <row r="112" spans="1:11">
      <c r="A112" s="78">
        <v>4979266</v>
      </c>
      <c r="B112" s="78" t="s">
        <v>538</v>
      </c>
      <c r="C112" s="78" t="s">
        <v>215</v>
      </c>
      <c r="D112" s="78" t="s">
        <v>216</v>
      </c>
      <c r="E112" s="78">
        <v>18521</v>
      </c>
      <c r="F112" s="78" t="s">
        <v>214</v>
      </c>
      <c r="G112" s="64">
        <v>400</v>
      </c>
      <c r="H112" s="64">
        <v>4400000</v>
      </c>
      <c r="I112" s="64">
        <v>17600000</v>
      </c>
      <c r="K112" s="94" t="str">
        <f t="shared" si="1"/>
        <v>Бард</v>
      </c>
    </row>
    <row r="113" spans="1:11">
      <c r="A113" s="78">
        <v>4981023</v>
      </c>
      <c r="B113" s="78" t="s">
        <v>511</v>
      </c>
      <c r="C113" s="78" t="s">
        <v>539</v>
      </c>
      <c r="D113" s="78" t="s">
        <v>540</v>
      </c>
      <c r="E113" s="78">
        <v>18521</v>
      </c>
      <c r="F113" s="78" t="s">
        <v>214</v>
      </c>
      <c r="G113" s="64">
        <v>200</v>
      </c>
      <c r="H113" s="64">
        <v>4420000</v>
      </c>
      <c r="I113" s="64">
        <v>8840000</v>
      </c>
      <c r="K113" s="94" t="str">
        <f t="shared" si="1"/>
        <v>Бард</v>
      </c>
    </row>
    <row r="114" spans="1:11">
      <c r="A114" s="78">
        <v>4981024</v>
      </c>
      <c r="B114" s="78" t="s">
        <v>511</v>
      </c>
      <c r="C114" s="78" t="s">
        <v>315</v>
      </c>
      <c r="D114" s="78" t="s">
        <v>316</v>
      </c>
      <c r="E114" s="78">
        <v>18521</v>
      </c>
      <c r="F114" s="78" t="s">
        <v>214</v>
      </c>
      <c r="G114" s="64">
        <v>400</v>
      </c>
      <c r="H114" s="64">
        <v>4411999</v>
      </c>
      <c r="I114" s="64">
        <v>17647996</v>
      </c>
      <c r="K114" s="94" t="str">
        <f t="shared" si="1"/>
        <v>Бард</v>
      </c>
    </row>
    <row r="115" spans="1:11">
      <c r="A115" s="78">
        <v>4982834</v>
      </c>
      <c r="B115" s="78" t="s">
        <v>512</v>
      </c>
      <c r="C115" s="78" t="s">
        <v>530</v>
      </c>
      <c r="D115" s="78" t="s">
        <v>531</v>
      </c>
      <c r="E115" s="78">
        <v>18521</v>
      </c>
      <c r="F115" s="78" t="s">
        <v>214</v>
      </c>
      <c r="G115" s="64">
        <v>100</v>
      </c>
      <c r="H115" s="64">
        <v>4455999</v>
      </c>
      <c r="I115" s="64">
        <v>4455999</v>
      </c>
      <c r="K115" s="94" t="str">
        <f t="shared" si="1"/>
        <v>Бард</v>
      </c>
    </row>
    <row r="116" spans="1:11">
      <c r="A116" s="78">
        <v>4982835</v>
      </c>
      <c r="B116" s="78" t="s">
        <v>512</v>
      </c>
      <c r="C116" s="78" t="s">
        <v>215</v>
      </c>
      <c r="D116" s="78" t="s">
        <v>216</v>
      </c>
      <c r="E116" s="78">
        <v>18521</v>
      </c>
      <c r="F116" s="78" t="s">
        <v>214</v>
      </c>
      <c r="G116" s="64">
        <v>100</v>
      </c>
      <c r="H116" s="64">
        <v>4400000</v>
      </c>
      <c r="I116" s="64">
        <v>4400000</v>
      </c>
      <c r="K116" s="94" t="str">
        <f t="shared" si="1"/>
        <v>Бард</v>
      </c>
    </row>
    <row r="117" spans="1:11">
      <c r="A117" s="78">
        <v>4989609</v>
      </c>
      <c r="B117" s="78" t="s">
        <v>1685</v>
      </c>
      <c r="C117" s="78" t="s">
        <v>377</v>
      </c>
      <c r="D117" s="78" t="s">
        <v>378</v>
      </c>
      <c r="E117" s="78">
        <v>18521</v>
      </c>
      <c r="F117" s="78" t="s">
        <v>214</v>
      </c>
      <c r="G117" s="64">
        <v>100</v>
      </c>
      <c r="H117" s="64">
        <v>5000999</v>
      </c>
      <c r="I117" s="64">
        <v>5000999</v>
      </c>
      <c r="K117" s="94" t="str">
        <f t="shared" si="1"/>
        <v>Бард</v>
      </c>
    </row>
    <row r="118" spans="1:11" s="176" customFormat="1" ht="30">
      <c r="A118" s="177">
        <v>4989610</v>
      </c>
      <c r="B118" s="174" t="s">
        <v>1685</v>
      </c>
      <c r="C118" s="175" t="s">
        <v>530</v>
      </c>
      <c r="D118" s="174" t="s">
        <v>531</v>
      </c>
      <c r="E118" s="174">
        <v>18521</v>
      </c>
      <c r="F118" s="174" t="s">
        <v>214</v>
      </c>
      <c r="G118" s="173">
        <v>100</v>
      </c>
      <c r="H118" s="173">
        <v>5000099</v>
      </c>
      <c r="I118" s="173">
        <v>5000099</v>
      </c>
      <c r="K118" s="94" t="str">
        <f t="shared" si="1"/>
        <v>Бард</v>
      </c>
    </row>
    <row r="119" spans="1:11" ht="30">
      <c r="A119" s="178">
        <v>4991095</v>
      </c>
      <c r="B119" s="178" t="s">
        <v>1639</v>
      </c>
      <c r="C119" s="179" t="s">
        <v>532</v>
      </c>
      <c r="D119" s="178" t="s">
        <v>533</v>
      </c>
      <c r="E119" s="178">
        <v>18521</v>
      </c>
      <c r="F119" s="178" t="s">
        <v>214</v>
      </c>
      <c r="G119" s="180">
        <v>200</v>
      </c>
      <c r="H119" s="180">
        <v>5155888</v>
      </c>
      <c r="I119" s="180">
        <v>10311776</v>
      </c>
      <c r="K119" s="94" t="str">
        <f t="shared" si="1"/>
        <v>Бард</v>
      </c>
    </row>
    <row r="120" spans="1:11">
      <c r="A120" s="178">
        <v>4991637</v>
      </c>
      <c r="B120" s="178" t="s">
        <v>1639</v>
      </c>
      <c r="C120" s="179" t="s">
        <v>212</v>
      </c>
      <c r="D120" s="178" t="s">
        <v>213</v>
      </c>
      <c r="E120" s="178">
        <v>18521</v>
      </c>
      <c r="F120" s="178" t="s">
        <v>214</v>
      </c>
      <c r="G120" s="180">
        <v>200</v>
      </c>
      <c r="H120" s="180">
        <v>4652777</v>
      </c>
      <c r="I120" s="180">
        <v>9305554</v>
      </c>
      <c r="K120" s="94" t="str">
        <f t="shared" si="1"/>
        <v>Бард</v>
      </c>
    </row>
    <row r="121" spans="1:11">
      <c r="A121" s="178">
        <v>4991638</v>
      </c>
      <c r="B121" s="178" t="s">
        <v>1639</v>
      </c>
      <c r="C121" s="179" t="s">
        <v>212</v>
      </c>
      <c r="D121" s="178" t="s">
        <v>213</v>
      </c>
      <c r="E121" s="178">
        <v>18521</v>
      </c>
      <c r="F121" s="178" t="s">
        <v>214</v>
      </c>
      <c r="G121" s="180">
        <v>200</v>
      </c>
      <c r="H121" s="180">
        <v>4502777</v>
      </c>
      <c r="I121" s="180">
        <v>9005554</v>
      </c>
      <c r="K121" s="94" t="str">
        <f t="shared" si="1"/>
        <v>Бард</v>
      </c>
    </row>
    <row r="122" spans="1:11">
      <c r="A122" s="178">
        <v>4991639</v>
      </c>
      <c r="B122" s="178" t="s">
        <v>1639</v>
      </c>
      <c r="C122" s="179" t="s">
        <v>215</v>
      </c>
      <c r="D122" s="178" t="s">
        <v>216</v>
      </c>
      <c r="E122" s="178">
        <v>18521</v>
      </c>
      <c r="F122" s="178" t="s">
        <v>214</v>
      </c>
      <c r="G122" s="180">
        <v>800</v>
      </c>
      <c r="H122" s="180">
        <v>4409000</v>
      </c>
      <c r="I122" s="180">
        <v>35272000</v>
      </c>
      <c r="K122" s="94" t="str">
        <f t="shared" si="1"/>
        <v>Бард</v>
      </c>
    </row>
    <row r="123" spans="1:11" ht="30">
      <c r="A123" s="178">
        <v>4992730</v>
      </c>
      <c r="B123" s="178" t="s">
        <v>1640</v>
      </c>
      <c r="C123" s="179" t="s">
        <v>532</v>
      </c>
      <c r="D123" s="178" t="s">
        <v>533</v>
      </c>
      <c r="E123" s="178">
        <v>18521</v>
      </c>
      <c r="F123" s="178" t="s">
        <v>214</v>
      </c>
      <c r="G123" s="180">
        <v>300</v>
      </c>
      <c r="H123" s="180">
        <v>4800000</v>
      </c>
      <c r="I123" s="180">
        <v>14400000</v>
      </c>
      <c r="K123" s="94" t="str">
        <f t="shared" si="1"/>
        <v>Бард</v>
      </c>
    </row>
    <row r="124" spans="1:11">
      <c r="A124" s="178">
        <v>4992731</v>
      </c>
      <c r="B124" s="178" t="s">
        <v>1640</v>
      </c>
      <c r="C124" s="179" t="s">
        <v>535</v>
      </c>
      <c r="D124" s="178" t="s">
        <v>536</v>
      </c>
      <c r="E124" s="178">
        <v>18521</v>
      </c>
      <c r="F124" s="178" t="s">
        <v>214</v>
      </c>
      <c r="G124" s="180">
        <v>100</v>
      </c>
      <c r="H124" s="180">
        <v>4750999</v>
      </c>
      <c r="I124" s="180">
        <v>4750999</v>
      </c>
      <c r="K124" s="94" t="str">
        <f t="shared" si="1"/>
        <v>Бард</v>
      </c>
    </row>
    <row r="125" spans="1:11">
      <c r="A125" s="178">
        <v>4992732</v>
      </c>
      <c r="B125" s="178" t="s">
        <v>1640</v>
      </c>
      <c r="C125" s="179" t="s">
        <v>377</v>
      </c>
      <c r="D125" s="178" t="s">
        <v>378</v>
      </c>
      <c r="E125" s="178">
        <v>18521</v>
      </c>
      <c r="F125" s="178" t="s">
        <v>214</v>
      </c>
      <c r="G125" s="180">
        <v>100</v>
      </c>
      <c r="H125" s="180">
        <v>4505000</v>
      </c>
      <c r="I125" s="180">
        <v>4505000</v>
      </c>
      <c r="K125" s="94" t="str">
        <f t="shared" si="1"/>
        <v>Бард</v>
      </c>
    </row>
    <row r="126" spans="1:11">
      <c r="A126" s="178">
        <v>4994300</v>
      </c>
      <c r="B126" s="178" t="s">
        <v>1686</v>
      </c>
      <c r="C126" s="179" t="s">
        <v>215</v>
      </c>
      <c r="D126" s="178" t="s">
        <v>216</v>
      </c>
      <c r="E126" s="178">
        <v>18521</v>
      </c>
      <c r="F126" s="178" t="s">
        <v>214</v>
      </c>
      <c r="G126" s="180">
        <v>500</v>
      </c>
      <c r="H126" s="180">
        <v>5200000</v>
      </c>
      <c r="I126" s="180">
        <v>26000000</v>
      </c>
      <c r="K126" s="94" t="str">
        <f t="shared" si="1"/>
        <v>Бард</v>
      </c>
    </row>
    <row r="127" spans="1:11">
      <c r="A127" s="178">
        <v>4995974</v>
      </c>
      <c r="B127" s="178" t="s">
        <v>1641</v>
      </c>
      <c r="C127" s="179" t="s">
        <v>315</v>
      </c>
      <c r="D127" s="178" t="s">
        <v>316</v>
      </c>
      <c r="E127" s="178">
        <v>18521</v>
      </c>
      <c r="F127" s="178" t="s">
        <v>214</v>
      </c>
      <c r="G127" s="180">
        <v>400</v>
      </c>
      <c r="H127" s="180">
        <v>6155999</v>
      </c>
      <c r="I127" s="180">
        <v>24623996</v>
      </c>
      <c r="K127" s="94" t="str">
        <f t="shared" si="1"/>
        <v>Бард</v>
      </c>
    </row>
    <row r="128" spans="1:11">
      <c r="A128" s="178">
        <v>4995975</v>
      </c>
      <c r="B128" s="178" t="s">
        <v>1641</v>
      </c>
      <c r="C128" s="179" t="s">
        <v>215</v>
      </c>
      <c r="D128" s="178" t="s">
        <v>216</v>
      </c>
      <c r="E128" s="178">
        <v>18521</v>
      </c>
      <c r="F128" s="178" t="s">
        <v>214</v>
      </c>
      <c r="G128" s="180">
        <v>200</v>
      </c>
      <c r="H128" s="180">
        <v>5420000</v>
      </c>
      <c r="I128" s="180">
        <v>10840000</v>
      </c>
      <c r="K128" s="94" t="str">
        <f t="shared" si="1"/>
        <v>Бард</v>
      </c>
    </row>
    <row r="129" spans="1:11">
      <c r="A129" s="178">
        <v>4997718</v>
      </c>
      <c r="B129" s="178" t="s">
        <v>1687</v>
      </c>
      <c r="C129" s="179" t="s">
        <v>375</v>
      </c>
      <c r="D129" s="178" t="s">
        <v>376</v>
      </c>
      <c r="E129" s="178">
        <v>18521</v>
      </c>
      <c r="F129" s="178" t="s">
        <v>214</v>
      </c>
      <c r="G129" s="180">
        <v>100</v>
      </c>
      <c r="H129" s="180">
        <v>6050999</v>
      </c>
      <c r="I129" s="180">
        <v>6050999</v>
      </c>
      <c r="K129" s="94" t="str">
        <f t="shared" si="1"/>
        <v>Бард</v>
      </c>
    </row>
    <row r="130" spans="1:11">
      <c r="A130" s="178">
        <v>4997719</v>
      </c>
      <c r="B130" s="178" t="s">
        <v>1687</v>
      </c>
      <c r="C130" s="179" t="s">
        <v>1688</v>
      </c>
      <c r="D130" s="178" t="s">
        <v>1689</v>
      </c>
      <c r="E130" s="178">
        <v>18521</v>
      </c>
      <c r="F130" s="178" t="s">
        <v>214</v>
      </c>
      <c r="G130" s="180">
        <v>100</v>
      </c>
      <c r="H130" s="180">
        <v>5800999</v>
      </c>
      <c r="I130" s="180">
        <v>5800999</v>
      </c>
      <c r="K130" s="94" t="str">
        <f t="shared" si="1"/>
        <v>Бард</v>
      </c>
    </row>
    <row r="131" spans="1:11">
      <c r="A131" s="178">
        <v>4997720</v>
      </c>
      <c r="B131" s="178" t="s">
        <v>1687</v>
      </c>
      <c r="C131" s="179" t="s">
        <v>212</v>
      </c>
      <c r="D131" s="178" t="s">
        <v>213</v>
      </c>
      <c r="E131" s="178">
        <v>18521</v>
      </c>
      <c r="F131" s="178" t="s">
        <v>214</v>
      </c>
      <c r="G131" s="180">
        <v>200</v>
      </c>
      <c r="H131" s="180">
        <v>5650777</v>
      </c>
      <c r="I131" s="180">
        <v>11301554</v>
      </c>
      <c r="K131" s="94" t="str">
        <f t="shared" si="1"/>
        <v>Бард</v>
      </c>
    </row>
    <row r="132" spans="1:11" ht="30">
      <c r="A132" s="178">
        <v>4997721</v>
      </c>
      <c r="B132" s="178" t="s">
        <v>1687</v>
      </c>
      <c r="C132" s="179" t="s">
        <v>530</v>
      </c>
      <c r="D132" s="178" t="s">
        <v>531</v>
      </c>
      <c r="E132" s="178">
        <v>18521</v>
      </c>
      <c r="F132" s="178" t="s">
        <v>214</v>
      </c>
      <c r="G132" s="180">
        <v>100</v>
      </c>
      <c r="H132" s="180">
        <v>5606999</v>
      </c>
      <c r="I132" s="180">
        <v>5606999</v>
      </c>
      <c r="K132" s="94" t="str">
        <f t="shared" si="1"/>
        <v>Бард</v>
      </c>
    </row>
    <row r="133" spans="1:11">
      <c r="A133" s="178">
        <v>4997722</v>
      </c>
      <c r="B133" s="178" t="s">
        <v>1687</v>
      </c>
      <c r="C133" s="179" t="s">
        <v>215</v>
      </c>
      <c r="D133" s="178" t="s">
        <v>216</v>
      </c>
      <c r="E133" s="178">
        <v>18521</v>
      </c>
      <c r="F133" s="178" t="s">
        <v>214</v>
      </c>
      <c r="G133" s="180">
        <v>100</v>
      </c>
      <c r="H133" s="180">
        <v>5550000</v>
      </c>
      <c r="I133" s="180">
        <v>5550000</v>
      </c>
      <c r="K133" s="94" t="str">
        <f t="shared" ref="K133:K196" si="2">LEFT(F133,4)</f>
        <v>Бард</v>
      </c>
    </row>
    <row r="134" spans="1:11">
      <c r="A134" s="178">
        <v>4999479</v>
      </c>
      <c r="B134" s="178" t="s">
        <v>1642</v>
      </c>
      <c r="C134" s="179" t="s">
        <v>535</v>
      </c>
      <c r="D134" s="178" t="s">
        <v>536</v>
      </c>
      <c r="E134" s="178">
        <v>18521</v>
      </c>
      <c r="F134" s="178" t="s">
        <v>214</v>
      </c>
      <c r="G134" s="180">
        <v>100</v>
      </c>
      <c r="H134" s="180">
        <v>4757999</v>
      </c>
      <c r="I134" s="180">
        <v>4757999</v>
      </c>
      <c r="K134" s="94" t="str">
        <f t="shared" si="2"/>
        <v>Бард</v>
      </c>
    </row>
    <row r="135" spans="1:11">
      <c r="A135" s="178">
        <v>4999480</v>
      </c>
      <c r="B135" s="178" t="s">
        <v>1642</v>
      </c>
      <c r="C135" s="179" t="s">
        <v>1690</v>
      </c>
      <c r="D135" s="178" t="s">
        <v>1691</v>
      </c>
      <c r="E135" s="178">
        <v>18521</v>
      </c>
      <c r="F135" s="178" t="s">
        <v>214</v>
      </c>
      <c r="G135" s="180">
        <v>100</v>
      </c>
      <c r="H135" s="180">
        <v>4442000</v>
      </c>
      <c r="I135" s="180">
        <v>4442000</v>
      </c>
      <c r="K135" s="94" t="str">
        <f t="shared" si="2"/>
        <v>Бард</v>
      </c>
    </row>
    <row r="136" spans="1:11">
      <c r="A136" s="178">
        <v>4999481</v>
      </c>
      <c r="B136" s="178" t="s">
        <v>1642</v>
      </c>
      <c r="C136" s="179" t="s">
        <v>215</v>
      </c>
      <c r="D136" s="178" t="s">
        <v>216</v>
      </c>
      <c r="E136" s="178">
        <v>18521</v>
      </c>
      <c r="F136" s="178" t="s">
        <v>214</v>
      </c>
      <c r="G136" s="180">
        <v>800</v>
      </c>
      <c r="H136" s="180">
        <v>4400000</v>
      </c>
      <c r="I136" s="180">
        <v>35200000</v>
      </c>
      <c r="K136" s="94" t="str">
        <f t="shared" si="2"/>
        <v>Бард</v>
      </c>
    </row>
    <row r="137" spans="1:11">
      <c r="A137" s="178">
        <v>5001365</v>
      </c>
      <c r="B137" s="178" t="s">
        <v>1643</v>
      </c>
      <c r="C137" s="179" t="s">
        <v>315</v>
      </c>
      <c r="D137" s="178" t="s">
        <v>316</v>
      </c>
      <c r="E137" s="178">
        <v>18521</v>
      </c>
      <c r="F137" s="178" t="s">
        <v>214</v>
      </c>
      <c r="G137" s="180">
        <v>400</v>
      </c>
      <c r="H137" s="180">
        <v>4401000</v>
      </c>
      <c r="I137" s="180">
        <v>17604000</v>
      </c>
      <c r="K137" s="94" t="str">
        <f t="shared" si="2"/>
        <v>Бард</v>
      </c>
    </row>
    <row r="138" spans="1:11">
      <c r="A138" s="178">
        <v>5001366</v>
      </c>
      <c r="B138" s="178" t="s">
        <v>1643</v>
      </c>
      <c r="C138" s="179" t="s">
        <v>377</v>
      </c>
      <c r="D138" s="178" t="s">
        <v>378</v>
      </c>
      <c r="E138" s="178">
        <v>18521</v>
      </c>
      <c r="F138" s="178" t="s">
        <v>214</v>
      </c>
      <c r="G138" s="180">
        <v>100</v>
      </c>
      <c r="H138" s="180">
        <v>4400999</v>
      </c>
      <c r="I138" s="180">
        <v>4400999</v>
      </c>
      <c r="K138" s="94" t="str">
        <f t="shared" si="2"/>
        <v>Бард</v>
      </c>
    </row>
    <row r="139" spans="1:11" ht="30">
      <c r="A139" s="178">
        <v>5001367</v>
      </c>
      <c r="B139" s="178" t="s">
        <v>1643</v>
      </c>
      <c r="C139" s="179" t="s">
        <v>532</v>
      </c>
      <c r="D139" s="178" t="s">
        <v>533</v>
      </c>
      <c r="E139" s="178">
        <v>18521</v>
      </c>
      <c r="F139" s="178" t="s">
        <v>214</v>
      </c>
      <c r="G139" s="180">
        <v>200</v>
      </c>
      <c r="H139" s="180">
        <v>4400500</v>
      </c>
      <c r="I139" s="180">
        <v>8801000</v>
      </c>
      <c r="K139" s="94" t="str">
        <f t="shared" si="2"/>
        <v>Бард</v>
      </c>
    </row>
    <row r="140" spans="1:11">
      <c r="A140" s="178">
        <v>5001368</v>
      </c>
      <c r="B140" s="178" t="s">
        <v>1643</v>
      </c>
      <c r="C140" s="179" t="s">
        <v>215</v>
      </c>
      <c r="D140" s="178" t="s">
        <v>216</v>
      </c>
      <c r="E140" s="178">
        <v>18521</v>
      </c>
      <c r="F140" s="178" t="s">
        <v>214</v>
      </c>
      <c r="G140" s="180">
        <v>100</v>
      </c>
      <c r="H140" s="180">
        <v>4400000</v>
      </c>
      <c r="I140" s="180">
        <v>4400000</v>
      </c>
      <c r="K140" s="94" t="str">
        <f t="shared" si="2"/>
        <v>Бард</v>
      </c>
    </row>
    <row r="141" spans="1:11">
      <c r="A141" s="178">
        <v>5003180</v>
      </c>
      <c r="B141" s="178" t="s">
        <v>1692</v>
      </c>
      <c r="C141" s="179" t="s">
        <v>539</v>
      </c>
      <c r="D141" s="178" t="s">
        <v>540</v>
      </c>
      <c r="E141" s="178">
        <v>18521</v>
      </c>
      <c r="F141" s="178" t="s">
        <v>214</v>
      </c>
      <c r="G141" s="180">
        <v>100</v>
      </c>
      <c r="H141" s="180">
        <v>4420000</v>
      </c>
      <c r="I141" s="180">
        <v>4420000</v>
      </c>
      <c r="K141" s="94" t="str">
        <f t="shared" si="2"/>
        <v>Бард</v>
      </c>
    </row>
    <row r="142" spans="1:11">
      <c r="A142" s="178">
        <v>5003181</v>
      </c>
      <c r="B142" s="178" t="s">
        <v>1692</v>
      </c>
      <c r="C142" s="179" t="s">
        <v>215</v>
      </c>
      <c r="D142" s="178" t="s">
        <v>216</v>
      </c>
      <c r="E142" s="178">
        <v>18521</v>
      </c>
      <c r="F142" s="178" t="s">
        <v>214</v>
      </c>
      <c r="G142" s="180">
        <v>500</v>
      </c>
      <c r="H142" s="180">
        <v>4415000</v>
      </c>
      <c r="I142" s="180">
        <v>22075000</v>
      </c>
      <c r="K142" s="94" t="str">
        <f t="shared" si="2"/>
        <v>Бард</v>
      </c>
    </row>
    <row r="143" spans="1:11">
      <c r="A143" s="178">
        <v>5004943</v>
      </c>
      <c r="B143" s="178" t="s">
        <v>1644</v>
      </c>
      <c r="C143" s="179" t="s">
        <v>215</v>
      </c>
      <c r="D143" s="178" t="s">
        <v>216</v>
      </c>
      <c r="E143" s="178">
        <v>18521</v>
      </c>
      <c r="F143" s="178" t="s">
        <v>214</v>
      </c>
      <c r="G143" s="180">
        <v>600</v>
      </c>
      <c r="H143" s="180">
        <v>4500000</v>
      </c>
      <c r="I143" s="180">
        <v>27000000</v>
      </c>
      <c r="K143" s="94" t="str">
        <f t="shared" si="2"/>
        <v>Бард</v>
      </c>
    </row>
    <row r="144" spans="1:11">
      <c r="A144" s="178">
        <v>5006512</v>
      </c>
      <c r="B144" s="178" t="s">
        <v>1693</v>
      </c>
      <c r="C144" s="179" t="s">
        <v>375</v>
      </c>
      <c r="D144" s="178" t="s">
        <v>376</v>
      </c>
      <c r="E144" s="178">
        <v>18521</v>
      </c>
      <c r="F144" s="178" t="s">
        <v>214</v>
      </c>
      <c r="G144" s="180">
        <v>100</v>
      </c>
      <c r="H144" s="180">
        <v>4500000</v>
      </c>
      <c r="I144" s="180">
        <v>4500000</v>
      </c>
      <c r="K144" s="94" t="str">
        <f t="shared" si="2"/>
        <v>Бард</v>
      </c>
    </row>
    <row r="145" spans="1:11" ht="30">
      <c r="A145" s="178">
        <v>5006513</v>
      </c>
      <c r="B145" s="178" t="s">
        <v>1693</v>
      </c>
      <c r="C145" s="179" t="s">
        <v>532</v>
      </c>
      <c r="D145" s="178" t="s">
        <v>533</v>
      </c>
      <c r="E145" s="178">
        <v>18521</v>
      </c>
      <c r="F145" s="178" t="s">
        <v>214</v>
      </c>
      <c r="G145" s="180">
        <v>200</v>
      </c>
      <c r="H145" s="180">
        <v>4416888</v>
      </c>
      <c r="I145" s="180">
        <v>8833776</v>
      </c>
      <c r="K145" s="94" t="str">
        <f t="shared" si="2"/>
        <v>Бард</v>
      </c>
    </row>
    <row r="146" spans="1:11">
      <c r="A146" s="178">
        <v>5006514</v>
      </c>
      <c r="B146" s="178" t="s">
        <v>1693</v>
      </c>
      <c r="C146" s="179" t="s">
        <v>215</v>
      </c>
      <c r="D146" s="178" t="s">
        <v>216</v>
      </c>
      <c r="E146" s="178">
        <v>18521</v>
      </c>
      <c r="F146" s="178" t="s">
        <v>214</v>
      </c>
      <c r="G146" s="180">
        <v>300</v>
      </c>
      <c r="H146" s="180">
        <v>4405000</v>
      </c>
      <c r="I146" s="180">
        <v>13215000</v>
      </c>
      <c r="K146" s="94" t="str">
        <f t="shared" si="2"/>
        <v>Бард</v>
      </c>
    </row>
    <row r="147" spans="1:11">
      <c r="A147" s="178">
        <v>5007203</v>
      </c>
      <c r="B147" s="178" t="s">
        <v>1693</v>
      </c>
      <c r="C147" s="179" t="s">
        <v>215</v>
      </c>
      <c r="D147" s="178" t="s">
        <v>216</v>
      </c>
      <c r="E147" s="178">
        <v>18521</v>
      </c>
      <c r="F147" s="178" t="s">
        <v>214</v>
      </c>
      <c r="G147" s="180">
        <v>300</v>
      </c>
      <c r="H147" s="180">
        <v>4400000</v>
      </c>
      <c r="I147" s="180">
        <v>13200000</v>
      </c>
      <c r="K147" s="94" t="str">
        <f t="shared" si="2"/>
        <v>Бард</v>
      </c>
    </row>
    <row r="148" spans="1:11" ht="30">
      <c r="A148" s="178">
        <v>5008152</v>
      </c>
      <c r="B148" s="178" t="s">
        <v>1645</v>
      </c>
      <c r="C148" s="179" t="s">
        <v>530</v>
      </c>
      <c r="D148" s="178" t="s">
        <v>531</v>
      </c>
      <c r="E148" s="178">
        <v>18521</v>
      </c>
      <c r="F148" s="178" t="s">
        <v>214</v>
      </c>
      <c r="G148" s="180">
        <v>100</v>
      </c>
      <c r="H148" s="180">
        <v>4510999</v>
      </c>
      <c r="I148" s="180">
        <v>4510999</v>
      </c>
      <c r="K148" s="94" t="str">
        <f t="shared" si="2"/>
        <v>Бард</v>
      </c>
    </row>
    <row r="149" spans="1:11">
      <c r="A149" s="178">
        <v>5008153</v>
      </c>
      <c r="B149" s="178" t="s">
        <v>1645</v>
      </c>
      <c r="C149" s="179" t="s">
        <v>535</v>
      </c>
      <c r="D149" s="178" t="s">
        <v>536</v>
      </c>
      <c r="E149" s="178">
        <v>18521</v>
      </c>
      <c r="F149" s="178" t="s">
        <v>214</v>
      </c>
      <c r="G149" s="180">
        <v>100</v>
      </c>
      <c r="H149" s="180">
        <v>4508999</v>
      </c>
      <c r="I149" s="180">
        <v>4508999</v>
      </c>
      <c r="K149" s="94" t="str">
        <f t="shared" si="2"/>
        <v>Бард</v>
      </c>
    </row>
    <row r="150" spans="1:11">
      <c r="A150" s="178">
        <v>5008154</v>
      </c>
      <c r="B150" s="178" t="s">
        <v>1645</v>
      </c>
      <c r="C150" s="179" t="s">
        <v>215</v>
      </c>
      <c r="D150" s="178" t="s">
        <v>216</v>
      </c>
      <c r="E150" s="178">
        <v>18521</v>
      </c>
      <c r="F150" s="178" t="s">
        <v>214</v>
      </c>
      <c r="G150" s="180">
        <v>400</v>
      </c>
      <c r="H150" s="180">
        <v>4505500</v>
      </c>
      <c r="I150" s="180">
        <v>18022000</v>
      </c>
      <c r="K150" s="94" t="str">
        <f t="shared" si="2"/>
        <v>Бард</v>
      </c>
    </row>
    <row r="151" spans="1:11">
      <c r="A151" s="178">
        <v>5009667</v>
      </c>
      <c r="B151" s="178" t="s">
        <v>1646</v>
      </c>
      <c r="C151" s="179" t="s">
        <v>212</v>
      </c>
      <c r="D151" s="178" t="s">
        <v>213</v>
      </c>
      <c r="E151" s="178">
        <v>18521</v>
      </c>
      <c r="F151" s="178" t="s">
        <v>214</v>
      </c>
      <c r="G151" s="180">
        <v>200</v>
      </c>
      <c r="H151" s="180">
        <v>4507777</v>
      </c>
      <c r="I151" s="180">
        <v>9015554</v>
      </c>
      <c r="K151" s="94" t="str">
        <f t="shared" si="2"/>
        <v>Бард</v>
      </c>
    </row>
    <row r="152" spans="1:11">
      <c r="A152" s="178">
        <v>5009668</v>
      </c>
      <c r="B152" s="178" t="s">
        <v>1646</v>
      </c>
      <c r="C152" s="179" t="s">
        <v>1694</v>
      </c>
      <c r="D152" s="178" t="s">
        <v>1695</v>
      </c>
      <c r="E152" s="178">
        <v>18521</v>
      </c>
      <c r="F152" s="178" t="s">
        <v>214</v>
      </c>
      <c r="G152" s="180">
        <v>100</v>
      </c>
      <c r="H152" s="180">
        <v>4407999</v>
      </c>
      <c r="I152" s="180">
        <v>4407999</v>
      </c>
      <c r="K152" s="94" t="str">
        <f t="shared" si="2"/>
        <v>Бард</v>
      </c>
    </row>
    <row r="153" spans="1:11">
      <c r="A153" s="178">
        <v>5009669</v>
      </c>
      <c r="B153" s="178" t="s">
        <v>1646</v>
      </c>
      <c r="C153" s="179" t="s">
        <v>215</v>
      </c>
      <c r="D153" s="178" t="s">
        <v>216</v>
      </c>
      <c r="E153" s="178">
        <v>18521</v>
      </c>
      <c r="F153" s="178" t="s">
        <v>214</v>
      </c>
      <c r="G153" s="180">
        <v>300</v>
      </c>
      <c r="H153" s="180">
        <v>4405000</v>
      </c>
      <c r="I153" s="180">
        <v>13215000</v>
      </c>
      <c r="K153" s="94" t="str">
        <f t="shared" si="2"/>
        <v>Бард</v>
      </c>
    </row>
    <row r="154" spans="1:11">
      <c r="A154" s="178">
        <v>5010327</v>
      </c>
      <c r="B154" s="178" t="s">
        <v>1646</v>
      </c>
      <c r="C154" s="179" t="s">
        <v>215</v>
      </c>
      <c r="D154" s="178" t="s">
        <v>216</v>
      </c>
      <c r="E154" s="178">
        <v>18521</v>
      </c>
      <c r="F154" s="178" t="s">
        <v>214</v>
      </c>
      <c r="G154" s="180">
        <v>400</v>
      </c>
      <c r="H154" s="180">
        <v>4405000</v>
      </c>
      <c r="I154" s="180">
        <v>17620000</v>
      </c>
      <c r="K154" s="94" t="str">
        <f t="shared" si="2"/>
        <v>Бард</v>
      </c>
    </row>
    <row r="155" spans="1:11">
      <c r="A155" s="178">
        <v>5011355</v>
      </c>
      <c r="B155" s="178" t="s">
        <v>1696</v>
      </c>
      <c r="C155" s="179" t="s">
        <v>1690</v>
      </c>
      <c r="D155" s="178" t="s">
        <v>1691</v>
      </c>
      <c r="E155" s="178">
        <v>18521</v>
      </c>
      <c r="F155" s="178" t="s">
        <v>214</v>
      </c>
      <c r="G155" s="180">
        <v>100</v>
      </c>
      <c r="H155" s="180">
        <v>4475000</v>
      </c>
      <c r="I155" s="180">
        <v>4475000</v>
      </c>
      <c r="K155" s="94" t="str">
        <f t="shared" si="2"/>
        <v>Бард</v>
      </c>
    </row>
    <row r="156" spans="1:11">
      <c r="A156" s="178">
        <v>5011356</v>
      </c>
      <c r="B156" s="178" t="s">
        <v>1696</v>
      </c>
      <c r="C156" s="179" t="s">
        <v>315</v>
      </c>
      <c r="D156" s="178" t="s">
        <v>316</v>
      </c>
      <c r="E156" s="178">
        <v>18521</v>
      </c>
      <c r="F156" s="178" t="s">
        <v>214</v>
      </c>
      <c r="G156" s="180">
        <v>400</v>
      </c>
      <c r="H156" s="180">
        <v>4401000</v>
      </c>
      <c r="I156" s="180">
        <v>17604000</v>
      </c>
      <c r="K156" s="94" t="str">
        <f t="shared" si="2"/>
        <v>Бард</v>
      </c>
    </row>
    <row r="157" spans="1:11">
      <c r="A157" s="178">
        <v>5011357</v>
      </c>
      <c r="B157" s="178" t="s">
        <v>1696</v>
      </c>
      <c r="C157" s="179" t="s">
        <v>215</v>
      </c>
      <c r="D157" s="178" t="s">
        <v>216</v>
      </c>
      <c r="E157" s="178">
        <v>18521</v>
      </c>
      <c r="F157" s="178" t="s">
        <v>214</v>
      </c>
      <c r="G157" s="180">
        <v>100</v>
      </c>
      <c r="H157" s="180">
        <v>4400000</v>
      </c>
      <c r="I157" s="180">
        <v>4400000</v>
      </c>
      <c r="K157" s="94" t="str">
        <f t="shared" si="2"/>
        <v>Бард</v>
      </c>
    </row>
    <row r="158" spans="1:11" ht="30">
      <c r="A158" s="178">
        <v>5012999</v>
      </c>
      <c r="B158" s="178" t="s">
        <v>1647</v>
      </c>
      <c r="C158" s="179" t="s">
        <v>532</v>
      </c>
      <c r="D158" s="178" t="s">
        <v>533</v>
      </c>
      <c r="E158" s="178">
        <v>18521</v>
      </c>
      <c r="F158" s="178" t="s">
        <v>214</v>
      </c>
      <c r="G158" s="180">
        <v>300</v>
      </c>
      <c r="H158" s="180">
        <v>4401000</v>
      </c>
      <c r="I158" s="180">
        <v>13203000</v>
      </c>
      <c r="K158" s="94" t="str">
        <f t="shared" si="2"/>
        <v>Бард</v>
      </c>
    </row>
    <row r="159" spans="1:11">
      <c r="A159" s="178">
        <v>5013000</v>
      </c>
      <c r="B159" s="178" t="s">
        <v>1647</v>
      </c>
      <c r="C159" s="179" t="s">
        <v>215</v>
      </c>
      <c r="D159" s="178" t="s">
        <v>216</v>
      </c>
      <c r="E159" s="178">
        <v>18521</v>
      </c>
      <c r="F159" s="178" t="s">
        <v>214</v>
      </c>
      <c r="G159" s="180">
        <v>300</v>
      </c>
      <c r="H159" s="180">
        <v>4400000</v>
      </c>
      <c r="I159" s="180">
        <v>13200000</v>
      </c>
      <c r="K159" s="94" t="str">
        <f t="shared" si="2"/>
        <v>Бард</v>
      </c>
    </row>
    <row r="160" spans="1:11">
      <c r="A160" s="178">
        <v>5014612</v>
      </c>
      <c r="B160" s="178" t="s">
        <v>1697</v>
      </c>
      <c r="C160" s="179" t="s">
        <v>535</v>
      </c>
      <c r="D160" s="178" t="s">
        <v>536</v>
      </c>
      <c r="E160" s="178">
        <v>18521</v>
      </c>
      <c r="F160" s="178" t="s">
        <v>214</v>
      </c>
      <c r="G160" s="180">
        <v>100</v>
      </c>
      <c r="H160" s="180">
        <v>4455000</v>
      </c>
      <c r="I160" s="180">
        <v>4455000</v>
      </c>
      <c r="K160" s="94" t="str">
        <f t="shared" si="2"/>
        <v>Бард</v>
      </c>
    </row>
    <row r="161" spans="1:11">
      <c r="A161" s="178">
        <v>5014613</v>
      </c>
      <c r="B161" s="178" t="s">
        <v>1697</v>
      </c>
      <c r="C161" s="179" t="s">
        <v>215</v>
      </c>
      <c r="D161" s="178" t="s">
        <v>216</v>
      </c>
      <c r="E161" s="178">
        <v>18521</v>
      </c>
      <c r="F161" s="178" t="s">
        <v>214</v>
      </c>
      <c r="G161" s="180">
        <v>500</v>
      </c>
      <c r="H161" s="180">
        <v>4400000</v>
      </c>
      <c r="I161" s="180">
        <v>22000000</v>
      </c>
      <c r="K161" s="94" t="str">
        <f t="shared" si="2"/>
        <v>Бард</v>
      </c>
    </row>
    <row r="162" spans="1:11">
      <c r="A162" s="178">
        <v>5016341</v>
      </c>
      <c r="B162" s="178" t="s">
        <v>1648</v>
      </c>
      <c r="C162" s="179" t="s">
        <v>212</v>
      </c>
      <c r="D162" s="178" t="s">
        <v>213</v>
      </c>
      <c r="E162" s="178">
        <v>18521</v>
      </c>
      <c r="F162" s="178" t="s">
        <v>214</v>
      </c>
      <c r="G162" s="180">
        <v>200</v>
      </c>
      <c r="H162" s="180">
        <v>4465777</v>
      </c>
      <c r="I162" s="180">
        <v>8931554</v>
      </c>
      <c r="K162" s="94" t="str">
        <f t="shared" si="2"/>
        <v>Бард</v>
      </c>
    </row>
    <row r="163" spans="1:11" ht="30">
      <c r="A163" s="178">
        <v>5016342</v>
      </c>
      <c r="B163" s="178" t="s">
        <v>1648</v>
      </c>
      <c r="C163" s="179" t="s">
        <v>530</v>
      </c>
      <c r="D163" s="178" t="s">
        <v>531</v>
      </c>
      <c r="E163" s="178">
        <v>18521</v>
      </c>
      <c r="F163" s="178" t="s">
        <v>214</v>
      </c>
      <c r="G163" s="180">
        <v>100</v>
      </c>
      <c r="H163" s="180">
        <v>4440000</v>
      </c>
      <c r="I163" s="180">
        <v>4440000</v>
      </c>
      <c r="K163" s="94" t="str">
        <f t="shared" si="2"/>
        <v>Бард</v>
      </c>
    </row>
    <row r="164" spans="1:11">
      <c r="A164" s="178">
        <v>5016343</v>
      </c>
      <c r="B164" s="178" t="s">
        <v>1648</v>
      </c>
      <c r="C164" s="179" t="s">
        <v>1698</v>
      </c>
      <c r="D164" s="178" t="s">
        <v>1699</v>
      </c>
      <c r="E164" s="178">
        <v>18521</v>
      </c>
      <c r="F164" s="178" t="s">
        <v>214</v>
      </c>
      <c r="G164" s="180">
        <v>100</v>
      </c>
      <c r="H164" s="180">
        <v>4433999</v>
      </c>
      <c r="I164" s="180">
        <v>4433999</v>
      </c>
      <c r="K164" s="94" t="str">
        <f t="shared" si="2"/>
        <v>Бард</v>
      </c>
    </row>
    <row r="165" spans="1:11">
      <c r="A165" s="178">
        <v>5016344</v>
      </c>
      <c r="B165" s="178" t="s">
        <v>1648</v>
      </c>
      <c r="C165" s="179" t="s">
        <v>1694</v>
      </c>
      <c r="D165" s="178" t="s">
        <v>1695</v>
      </c>
      <c r="E165" s="178">
        <v>18521</v>
      </c>
      <c r="F165" s="178" t="s">
        <v>214</v>
      </c>
      <c r="G165" s="180">
        <v>100</v>
      </c>
      <c r="H165" s="180">
        <v>4425000</v>
      </c>
      <c r="I165" s="180">
        <v>4425000</v>
      </c>
      <c r="K165" s="94" t="str">
        <f t="shared" si="2"/>
        <v>Бард</v>
      </c>
    </row>
    <row r="166" spans="1:11">
      <c r="A166" s="178">
        <v>5016908</v>
      </c>
      <c r="B166" s="178" t="s">
        <v>1648</v>
      </c>
      <c r="C166" s="179" t="s">
        <v>215</v>
      </c>
      <c r="D166" s="178" t="s">
        <v>216</v>
      </c>
      <c r="E166" s="178">
        <v>18521</v>
      </c>
      <c r="F166" s="178" t="s">
        <v>214</v>
      </c>
      <c r="G166" s="180">
        <v>300</v>
      </c>
      <c r="H166" s="180">
        <v>4400000</v>
      </c>
      <c r="I166" s="180">
        <v>13200000</v>
      </c>
      <c r="K166" s="94" t="str">
        <f t="shared" si="2"/>
        <v>Бард</v>
      </c>
    </row>
    <row r="167" spans="1:11">
      <c r="A167" s="178">
        <v>5017936</v>
      </c>
      <c r="B167" s="178" t="s">
        <v>1652</v>
      </c>
      <c r="C167" s="179" t="s">
        <v>315</v>
      </c>
      <c r="D167" s="178" t="s">
        <v>316</v>
      </c>
      <c r="E167" s="178">
        <v>18521</v>
      </c>
      <c r="F167" s="178" t="s">
        <v>214</v>
      </c>
      <c r="G167" s="180">
        <v>400</v>
      </c>
      <c r="H167" s="180">
        <v>4400001</v>
      </c>
      <c r="I167" s="180">
        <v>17600004</v>
      </c>
      <c r="K167" s="94" t="str">
        <f t="shared" si="2"/>
        <v>Бард</v>
      </c>
    </row>
    <row r="168" spans="1:11">
      <c r="A168" s="178">
        <v>5017937</v>
      </c>
      <c r="B168" s="178" t="s">
        <v>1652</v>
      </c>
      <c r="C168" s="179" t="s">
        <v>215</v>
      </c>
      <c r="D168" s="178" t="s">
        <v>216</v>
      </c>
      <c r="E168" s="178">
        <v>18521</v>
      </c>
      <c r="F168" s="178" t="s">
        <v>214</v>
      </c>
      <c r="G168" s="180">
        <v>200</v>
      </c>
      <c r="H168" s="180">
        <v>4400000</v>
      </c>
      <c r="I168" s="180">
        <v>8800000</v>
      </c>
      <c r="K168" s="94" t="str">
        <f t="shared" si="2"/>
        <v>Бард</v>
      </c>
    </row>
    <row r="169" spans="1:11">
      <c r="A169" s="178">
        <v>5019637</v>
      </c>
      <c r="B169" s="178" t="s">
        <v>1700</v>
      </c>
      <c r="C169" s="179" t="s">
        <v>375</v>
      </c>
      <c r="D169" s="178" t="s">
        <v>376</v>
      </c>
      <c r="E169" s="178">
        <v>18521</v>
      </c>
      <c r="F169" s="178" t="s">
        <v>214</v>
      </c>
      <c r="G169" s="180">
        <v>100</v>
      </c>
      <c r="H169" s="180">
        <v>4420999</v>
      </c>
      <c r="I169" s="180">
        <v>4420999</v>
      </c>
      <c r="K169" s="94" t="str">
        <f t="shared" si="2"/>
        <v>Бард</v>
      </c>
    </row>
    <row r="170" spans="1:11">
      <c r="A170" s="178">
        <v>5019638</v>
      </c>
      <c r="B170" s="178" t="s">
        <v>1700</v>
      </c>
      <c r="C170" s="179" t="s">
        <v>215</v>
      </c>
      <c r="D170" s="178" t="s">
        <v>216</v>
      </c>
      <c r="E170" s="178">
        <v>18521</v>
      </c>
      <c r="F170" s="178" t="s">
        <v>214</v>
      </c>
      <c r="G170" s="180">
        <v>500</v>
      </c>
      <c r="H170" s="180">
        <v>4400000</v>
      </c>
      <c r="I170" s="180">
        <v>22000000</v>
      </c>
      <c r="K170" s="94" t="str">
        <f t="shared" si="2"/>
        <v>Бард</v>
      </c>
    </row>
    <row r="171" spans="1:11">
      <c r="A171" s="178">
        <v>5023136</v>
      </c>
      <c r="B171" s="178" t="s">
        <v>1701</v>
      </c>
      <c r="C171" s="179" t="s">
        <v>212</v>
      </c>
      <c r="D171" s="178" t="s">
        <v>213</v>
      </c>
      <c r="E171" s="178">
        <v>18521</v>
      </c>
      <c r="F171" s="178" t="s">
        <v>214</v>
      </c>
      <c r="G171" s="180">
        <v>200</v>
      </c>
      <c r="H171" s="180">
        <v>4425777</v>
      </c>
      <c r="I171" s="180">
        <v>8851554</v>
      </c>
      <c r="K171" s="94" t="str">
        <f t="shared" si="2"/>
        <v>Бард</v>
      </c>
    </row>
    <row r="172" spans="1:11">
      <c r="A172" s="178">
        <v>5023137</v>
      </c>
      <c r="B172" s="178" t="s">
        <v>1701</v>
      </c>
      <c r="C172" s="179" t="s">
        <v>377</v>
      </c>
      <c r="D172" s="178" t="s">
        <v>378</v>
      </c>
      <c r="E172" s="178">
        <v>18521</v>
      </c>
      <c r="F172" s="178" t="s">
        <v>214</v>
      </c>
      <c r="G172" s="180">
        <v>100</v>
      </c>
      <c r="H172" s="180">
        <v>4405000</v>
      </c>
      <c r="I172" s="180">
        <v>4405000</v>
      </c>
      <c r="K172" s="94" t="str">
        <f t="shared" si="2"/>
        <v>Бард</v>
      </c>
    </row>
    <row r="173" spans="1:11">
      <c r="A173" s="178">
        <v>5023138</v>
      </c>
      <c r="B173" s="178" t="s">
        <v>1701</v>
      </c>
      <c r="C173" s="179" t="s">
        <v>215</v>
      </c>
      <c r="D173" s="178" t="s">
        <v>216</v>
      </c>
      <c r="E173" s="178">
        <v>18521</v>
      </c>
      <c r="F173" s="178" t="s">
        <v>214</v>
      </c>
      <c r="G173" s="180">
        <v>400</v>
      </c>
      <c r="H173" s="180">
        <v>4400000</v>
      </c>
      <c r="I173" s="180">
        <v>17600000</v>
      </c>
      <c r="K173" s="94" t="str">
        <f t="shared" si="2"/>
        <v>Бард</v>
      </c>
    </row>
    <row r="174" spans="1:11">
      <c r="A174" s="178">
        <v>5023757</v>
      </c>
      <c r="B174" s="178" t="s">
        <v>1701</v>
      </c>
      <c r="C174" s="179" t="s">
        <v>215</v>
      </c>
      <c r="D174" s="178" t="s">
        <v>216</v>
      </c>
      <c r="E174" s="178">
        <v>18521</v>
      </c>
      <c r="F174" s="178" t="s">
        <v>214</v>
      </c>
      <c r="G174" s="180">
        <v>400</v>
      </c>
      <c r="H174" s="180">
        <v>4400000</v>
      </c>
      <c r="I174" s="180">
        <v>17600000</v>
      </c>
      <c r="K174" s="94" t="str">
        <f t="shared" si="2"/>
        <v>Бард</v>
      </c>
    </row>
    <row r="175" spans="1:11">
      <c r="A175" s="178">
        <v>5025349</v>
      </c>
      <c r="B175" s="178" t="s">
        <v>1655</v>
      </c>
      <c r="C175" s="179" t="s">
        <v>1702</v>
      </c>
      <c r="D175" s="178" t="s">
        <v>1703</v>
      </c>
      <c r="E175" s="178">
        <v>45284</v>
      </c>
      <c r="F175" s="178" t="s">
        <v>1704</v>
      </c>
      <c r="G175" s="180">
        <v>600</v>
      </c>
      <c r="H175" s="180">
        <v>1628447</v>
      </c>
      <c r="I175" s="180">
        <v>97706820</v>
      </c>
      <c r="K175" s="94" t="str">
        <f t="shared" si="2"/>
        <v>Спир</v>
      </c>
    </row>
    <row r="176" spans="1:11" ht="30">
      <c r="A176" s="178">
        <v>5025418</v>
      </c>
      <c r="B176" s="178" t="s">
        <v>1655</v>
      </c>
      <c r="C176" s="179" t="s">
        <v>532</v>
      </c>
      <c r="D176" s="178" t="s">
        <v>533</v>
      </c>
      <c r="E176" s="178">
        <v>18521</v>
      </c>
      <c r="F176" s="178" t="s">
        <v>214</v>
      </c>
      <c r="G176" s="180">
        <v>200</v>
      </c>
      <c r="H176" s="180">
        <v>4400500</v>
      </c>
      <c r="I176" s="180">
        <v>8801000</v>
      </c>
      <c r="K176" s="94" t="str">
        <f t="shared" si="2"/>
        <v>Бард</v>
      </c>
    </row>
    <row r="177" spans="1:11" ht="30">
      <c r="A177" s="178">
        <v>5026206</v>
      </c>
      <c r="B177" s="178" t="s">
        <v>1656</v>
      </c>
      <c r="C177" s="179" t="s">
        <v>530</v>
      </c>
      <c r="D177" s="178" t="s">
        <v>531</v>
      </c>
      <c r="E177" s="178">
        <v>18521</v>
      </c>
      <c r="F177" s="178" t="s">
        <v>214</v>
      </c>
      <c r="G177" s="180">
        <v>100</v>
      </c>
      <c r="H177" s="180">
        <v>4410999</v>
      </c>
      <c r="I177" s="180">
        <v>4410999</v>
      </c>
      <c r="K177" s="94" t="str">
        <f t="shared" si="2"/>
        <v>Бард</v>
      </c>
    </row>
    <row r="178" spans="1:11">
      <c r="A178" s="178">
        <v>5026207</v>
      </c>
      <c r="B178" s="178" t="s">
        <v>1656</v>
      </c>
      <c r="C178" s="179" t="s">
        <v>1694</v>
      </c>
      <c r="D178" s="178" t="s">
        <v>1695</v>
      </c>
      <c r="E178" s="178">
        <v>18521</v>
      </c>
      <c r="F178" s="178" t="s">
        <v>214</v>
      </c>
      <c r="G178" s="180">
        <v>100</v>
      </c>
      <c r="H178" s="180">
        <v>4409000</v>
      </c>
      <c r="I178" s="180">
        <v>4409000</v>
      </c>
      <c r="K178" s="94" t="str">
        <f t="shared" si="2"/>
        <v>Бард</v>
      </c>
    </row>
    <row r="179" spans="1:11">
      <c r="A179" s="178">
        <v>5026208</v>
      </c>
      <c r="B179" s="178" t="s">
        <v>1656</v>
      </c>
      <c r="C179" s="179" t="s">
        <v>215</v>
      </c>
      <c r="D179" s="178" t="s">
        <v>216</v>
      </c>
      <c r="E179" s="178">
        <v>18521</v>
      </c>
      <c r="F179" s="178" t="s">
        <v>214</v>
      </c>
      <c r="G179" s="180">
        <v>300</v>
      </c>
      <c r="H179" s="180">
        <v>4400000</v>
      </c>
      <c r="I179" s="180">
        <v>13200000</v>
      </c>
      <c r="K179" s="94" t="str">
        <f t="shared" si="2"/>
        <v>Бард</v>
      </c>
    </row>
    <row r="180" spans="1:11">
      <c r="A180" s="178">
        <v>5027701</v>
      </c>
      <c r="B180" s="178" t="s">
        <v>1705</v>
      </c>
      <c r="C180" s="179" t="s">
        <v>1706</v>
      </c>
      <c r="D180" s="178" t="s">
        <v>1707</v>
      </c>
      <c r="E180" s="178">
        <v>45285</v>
      </c>
      <c r="F180" s="178" t="s">
        <v>1708</v>
      </c>
      <c r="G180" s="180">
        <v>250</v>
      </c>
      <c r="H180" s="180">
        <v>1624100</v>
      </c>
      <c r="I180" s="180">
        <v>40602500</v>
      </c>
      <c r="K180" s="94" t="str">
        <f t="shared" si="2"/>
        <v>Спир</v>
      </c>
    </row>
    <row r="181" spans="1:11">
      <c r="A181" s="178">
        <v>5027871</v>
      </c>
      <c r="B181" s="178" t="s">
        <v>1705</v>
      </c>
      <c r="C181" s="179" t="s">
        <v>535</v>
      </c>
      <c r="D181" s="178" t="s">
        <v>536</v>
      </c>
      <c r="E181" s="178">
        <v>18521</v>
      </c>
      <c r="F181" s="178" t="s">
        <v>214</v>
      </c>
      <c r="G181" s="180">
        <v>100</v>
      </c>
      <c r="H181" s="180">
        <v>4450000</v>
      </c>
      <c r="I181" s="180">
        <v>4450000</v>
      </c>
      <c r="K181" s="94" t="str">
        <f t="shared" si="2"/>
        <v>Бард</v>
      </c>
    </row>
    <row r="182" spans="1:11">
      <c r="A182" s="178">
        <v>5027872</v>
      </c>
      <c r="B182" s="178" t="s">
        <v>1705</v>
      </c>
      <c r="C182" s="179" t="s">
        <v>215</v>
      </c>
      <c r="D182" s="178" t="s">
        <v>216</v>
      </c>
      <c r="E182" s="178">
        <v>18521</v>
      </c>
      <c r="F182" s="178" t="s">
        <v>214</v>
      </c>
      <c r="G182" s="180">
        <v>400</v>
      </c>
      <c r="H182" s="180">
        <v>4400000</v>
      </c>
      <c r="I182" s="180">
        <v>17600000</v>
      </c>
      <c r="K182" s="94" t="str">
        <f t="shared" si="2"/>
        <v>Бард</v>
      </c>
    </row>
    <row r="183" spans="1:11" ht="30">
      <c r="A183" s="178">
        <v>5029450</v>
      </c>
      <c r="B183" s="178" t="s">
        <v>1657</v>
      </c>
      <c r="C183" s="179" t="s">
        <v>1709</v>
      </c>
      <c r="D183" s="178" t="s">
        <v>1710</v>
      </c>
      <c r="E183" s="178">
        <v>45433</v>
      </c>
      <c r="F183" s="178" t="s">
        <v>1711</v>
      </c>
      <c r="G183" s="180">
        <v>60</v>
      </c>
      <c r="H183" s="180">
        <v>1599900</v>
      </c>
      <c r="I183" s="180">
        <v>9599400</v>
      </c>
      <c r="K183" s="94" t="str">
        <f t="shared" si="2"/>
        <v>Спир</v>
      </c>
    </row>
    <row r="184" spans="1:11">
      <c r="A184" s="178">
        <v>5030062</v>
      </c>
      <c r="B184" s="178" t="s">
        <v>1657</v>
      </c>
      <c r="C184" s="179" t="s">
        <v>1702</v>
      </c>
      <c r="D184" s="178" t="s">
        <v>1703</v>
      </c>
      <c r="E184" s="178">
        <v>45285</v>
      </c>
      <c r="F184" s="178" t="s">
        <v>1708</v>
      </c>
      <c r="G184" s="180">
        <v>600</v>
      </c>
      <c r="H184" s="180">
        <v>1625051</v>
      </c>
      <c r="I184" s="180">
        <v>97503060</v>
      </c>
      <c r="K184" s="94" t="str">
        <f t="shared" si="2"/>
        <v>Спир</v>
      </c>
    </row>
    <row r="185" spans="1:11">
      <c r="A185" s="178">
        <v>5030063</v>
      </c>
      <c r="B185" s="178" t="s">
        <v>1657</v>
      </c>
      <c r="C185" s="179" t="s">
        <v>1712</v>
      </c>
      <c r="D185" s="178" t="s">
        <v>1713</v>
      </c>
      <c r="E185" s="178">
        <v>45285</v>
      </c>
      <c r="F185" s="178" t="s">
        <v>1708</v>
      </c>
      <c r="G185" s="180">
        <v>1200</v>
      </c>
      <c r="H185" s="180">
        <v>1624111</v>
      </c>
      <c r="I185" s="180">
        <v>194893320</v>
      </c>
      <c r="K185" s="94" t="str">
        <f t="shared" si="2"/>
        <v>Спир</v>
      </c>
    </row>
    <row r="186" spans="1:11">
      <c r="A186" s="178">
        <v>5030146</v>
      </c>
      <c r="B186" s="178" t="s">
        <v>1657</v>
      </c>
      <c r="C186" s="179" t="s">
        <v>1690</v>
      </c>
      <c r="D186" s="178" t="s">
        <v>1691</v>
      </c>
      <c r="E186" s="178">
        <v>18521</v>
      </c>
      <c r="F186" s="178" t="s">
        <v>214</v>
      </c>
      <c r="G186" s="180">
        <v>100</v>
      </c>
      <c r="H186" s="180">
        <v>4425000</v>
      </c>
      <c r="I186" s="180">
        <v>4425000</v>
      </c>
      <c r="K186" s="94" t="str">
        <f t="shared" si="2"/>
        <v>Бард</v>
      </c>
    </row>
    <row r="187" spans="1:11">
      <c r="A187" s="178">
        <v>5030147</v>
      </c>
      <c r="B187" s="178" t="s">
        <v>1657</v>
      </c>
      <c r="C187" s="179" t="s">
        <v>1698</v>
      </c>
      <c r="D187" s="178" t="s">
        <v>1699</v>
      </c>
      <c r="E187" s="178">
        <v>18521</v>
      </c>
      <c r="F187" s="178" t="s">
        <v>214</v>
      </c>
      <c r="G187" s="180">
        <v>100</v>
      </c>
      <c r="H187" s="180">
        <v>4404400</v>
      </c>
      <c r="I187" s="180">
        <v>4404400</v>
      </c>
      <c r="K187" s="94" t="str">
        <f t="shared" si="2"/>
        <v>Бард</v>
      </c>
    </row>
    <row r="188" spans="1:11" ht="30">
      <c r="A188" s="178">
        <v>5030148</v>
      </c>
      <c r="B188" s="178" t="s">
        <v>1657</v>
      </c>
      <c r="C188" s="179" t="s">
        <v>532</v>
      </c>
      <c r="D188" s="178" t="s">
        <v>533</v>
      </c>
      <c r="E188" s="178">
        <v>18521</v>
      </c>
      <c r="F188" s="178" t="s">
        <v>214</v>
      </c>
      <c r="G188" s="180">
        <v>300</v>
      </c>
      <c r="H188" s="180">
        <v>4400000</v>
      </c>
      <c r="I188" s="180">
        <v>13200000</v>
      </c>
      <c r="K188" s="94" t="str">
        <f t="shared" si="2"/>
        <v>Бард</v>
      </c>
    </row>
    <row r="189" spans="1:11">
      <c r="A189" s="178">
        <v>5030997</v>
      </c>
      <c r="B189" s="178" t="s">
        <v>1714</v>
      </c>
      <c r="C189" s="179" t="s">
        <v>1715</v>
      </c>
      <c r="D189" s="178" t="s">
        <v>1716</v>
      </c>
      <c r="E189" s="178">
        <v>45285</v>
      </c>
      <c r="F189" s="178" t="s">
        <v>1708</v>
      </c>
      <c r="G189" s="180">
        <v>200</v>
      </c>
      <c r="H189" s="180">
        <v>1624100</v>
      </c>
      <c r="I189" s="180">
        <v>32482000</v>
      </c>
      <c r="K189" s="94" t="str">
        <f t="shared" si="2"/>
        <v>Спир</v>
      </c>
    </row>
    <row r="190" spans="1:11">
      <c r="A190" s="178">
        <v>5031140</v>
      </c>
      <c r="B190" s="178" t="s">
        <v>1714</v>
      </c>
      <c r="C190" s="179" t="s">
        <v>212</v>
      </c>
      <c r="D190" s="178" t="s">
        <v>213</v>
      </c>
      <c r="E190" s="178">
        <v>18521</v>
      </c>
      <c r="F190" s="178" t="s">
        <v>214</v>
      </c>
      <c r="G190" s="180">
        <v>200</v>
      </c>
      <c r="H190" s="180">
        <v>4425777</v>
      </c>
      <c r="I190" s="180">
        <v>8851554</v>
      </c>
      <c r="K190" s="94" t="str">
        <f t="shared" si="2"/>
        <v>Бард</v>
      </c>
    </row>
    <row r="191" spans="1:11">
      <c r="A191" s="178">
        <v>5031141</v>
      </c>
      <c r="B191" s="178" t="s">
        <v>1714</v>
      </c>
      <c r="C191" s="179" t="s">
        <v>315</v>
      </c>
      <c r="D191" s="178" t="s">
        <v>316</v>
      </c>
      <c r="E191" s="178">
        <v>18521</v>
      </c>
      <c r="F191" s="178" t="s">
        <v>214</v>
      </c>
      <c r="G191" s="180">
        <v>200</v>
      </c>
      <c r="H191" s="180">
        <v>4411999</v>
      </c>
      <c r="I191" s="180">
        <v>8823998</v>
      </c>
      <c r="K191" s="94" t="str">
        <f t="shared" si="2"/>
        <v>Бард</v>
      </c>
    </row>
    <row r="192" spans="1:11">
      <c r="A192" s="178">
        <v>5031666</v>
      </c>
      <c r="B192" s="178" t="s">
        <v>1714</v>
      </c>
      <c r="C192" s="179" t="s">
        <v>215</v>
      </c>
      <c r="D192" s="178" t="s">
        <v>216</v>
      </c>
      <c r="E192" s="178">
        <v>18521</v>
      </c>
      <c r="F192" s="178" t="s">
        <v>214</v>
      </c>
      <c r="G192" s="180">
        <v>300</v>
      </c>
      <c r="H192" s="180">
        <v>4400000</v>
      </c>
      <c r="I192" s="180">
        <v>13200000</v>
      </c>
      <c r="K192" s="94" t="str">
        <f t="shared" si="2"/>
        <v>Бард</v>
      </c>
    </row>
    <row r="193" spans="1:11">
      <c r="A193" s="178">
        <v>5032710</v>
      </c>
      <c r="B193" s="178" t="s">
        <v>1658</v>
      </c>
      <c r="C193" s="179" t="s">
        <v>215</v>
      </c>
      <c r="D193" s="178" t="s">
        <v>216</v>
      </c>
      <c r="E193" s="178">
        <v>18521</v>
      </c>
      <c r="F193" s="178" t="s">
        <v>214</v>
      </c>
      <c r="G193" s="180">
        <v>200</v>
      </c>
      <c r="H193" s="180">
        <v>4510000</v>
      </c>
      <c r="I193" s="180">
        <v>9020000</v>
      </c>
      <c r="K193" s="94" t="str">
        <f t="shared" si="2"/>
        <v>Бард</v>
      </c>
    </row>
    <row r="194" spans="1:11">
      <c r="A194" s="178">
        <v>5032711</v>
      </c>
      <c r="B194" s="178" t="s">
        <v>1658</v>
      </c>
      <c r="C194" s="179" t="s">
        <v>215</v>
      </c>
      <c r="D194" s="178" t="s">
        <v>216</v>
      </c>
      <c r="E194" s="178">
        <v>18521</v>
      </c>
      <c r="F194" s="178" t="s">
        <v>214</v>
      </c>
      <c r="G194" s="180">
        <v>200</v>
      </c>
      <c r="H194" s="180">
        <v>4505000</v>
      </c>
      <c r="I194" s="180">
        <v>9010000</v>
      </c>
      <c r="K194" s="94" t="str">
        <f t="shared" si="2"/>
        <v>Бард</v>
      </c>
    </row>
    <row r="195" spans="1:11">
      <c r="A195" s="178">
        <v>5034291</v>
      </c>
      <c r="B195" s="178" t="s">
        <v>1659</v>
      </c>
      <c r="C195" s="179" t="s">
        <v>1717</v>
      </c>
      <c r="D195" s="178" t="s">
        <v>1718</v>
      </c>
      <c r="E195" s="178">
        <v>45285</v>
      </c>
      <c r="F195" s="178" t="s">
        <v>1708</v>
      </c>
      <c r="G195" s="180">
        <v>50</v>
      </c>
      <c r="H195" s="180">
        <v>1624100</v>
      </c>
      <c r="I195" s="180">
        <v>8120500</v>
      </c>
      <c r="K195" s="94" t="str">
        <f t="shared" si="2"/>
        <v>Спир</v>
      </c>
    </row>
    <row r="196" spans="1:11">
      <c r="A196" s="178">
        <v>5034292</v>
      </c>
      <c r="B196" s="178" t="s">
        <v>1659</v>
      </c>
      <c r="C196" s="179" t="s">
        <v>1706</v>
      </c>
      <c r="D196" s="178" t="s">
        <v>1707</v>
      </c>
      <c r="E196" s="178">
        <v>45285</v>
      </c>
      <c r="F196" s="178" t="s">
        <v>1708</v>
      </c>
      <c r="G196" s="180">
        <v>250</v>
      </c>
      <c r="H196" s="180">
        <v>1624100</v>
      </c>
      <c r="I196" s="180">
        <v>40602500</v>
      </c>
      <c r="K196" s="94" t="str">
        <f t="shared" si="2"/>
        <v>Спир</v>
      </c>
    </row>
    <row r="197" spans="1:11">
      <c r="A197" s="178">
        <v>5034494</v>
      </c>
      <c r="B197" s="178" t="s">
        <v>1659</v>
      </c>
      <c r="C197" s="179" t="s">
        <v>377</v>
      </c>
      <c r="D197" s="178" t="s">
        <v>378</v>
      </c>
      <c r="E197" s="178">
        <v>18521</v>
      </c>
      <c r="F197" s="178" t="s">
        <v>214</v>
      </c>
      <c r="G197" s="180">
        <v>100</v>
      </c>
      <c r="H197" s="180">
        <v>4829000</v>
      </c>
      <c r="I197" s="180">
        <v>4829000</v>
      </c>
      <c r="K197" s="94" t="str">
        <f t="shared" ref="K197:K260" si="3">LEFT(F197,4)</f>
        <v>Бард</v>
      </c>
    </row>
    <row r="198" spans="1:11">
      <c r="A198" s="178">
        <v>5034495</v>
      </c>
      <c r="B198" s="178" t="s">
        <v>1659</v>
      </c>
      <c r="C198" s="179" t="s">
        <v>1694</v>
      </c>
      <c r="D198" s="178" t="s">
        <v>1695</v>
      </c>
      <c r="E198" s="178">
        <v>18521</v>
      </c>
      <c r="F198" s="178" t="s">
        <v>214</v>
      </c>
      <c r="G198" s="180">
        <v>100</v>
      </c>
      <c r="H198" s="180">
        <v>4739000</v>
      </c>
      <c r="I198" s="180">
        <v>4739000</v>
      </c>
      <c r="K198" s="94" t="str">
        <f t="shared" si="3"/>
        <v>Бард</v>
      </c>
    </row>
    <row r="199" spans="1:11">
      <c r="A199" s="178">
        <v>5034496</v>
      </c>
      <c r="B199" s="178" t="s">
        <v>1659</v>
      </c>
      <c r="C199" s="179" t="s">
        <v>1694</v>
      </c>
      <c r="D199" s="178" t="s">
        <v>1695</v>
      </c>
      <c r="E199" s="178">
        <v>18521</v>
      </c>
      <c r="F199" s="178" t="s">
        <v>214</v>
      </c>
      <c r="G199" s="180">
        <v>100</v>
      </c>
      <c r="H199" s="180">
        <v>4739000</v>
      </c>
      <c r="I199" s="180">
        <v>4739000</v>
      </c>
      <c r="K199" s="94" t="str">
        <f t="shared" si="3"/>
        <v>Бард</v>
      </c>
    </row>
    <row r="200" spans="1:11">
      <c r="A200" s="178">
        <v>5034497</v>
      </c>
      <c r="B200" s="178" t="s">
        <v>1659</v>
      </c>
      <c r="C200" s="179" t="s">
        <v>215</v>
      </c>
      <c r="D200" s="178" t="s">
        <v>216</v>
      </c>
      <c r="E200" s="178">
        <v>18521</v>
      </c>
      <c r="F200" s="178" t="s">
        <v>214</v>
      </c>
      <c r="G200" s="180">
        <v>100</v>
      </c>
      <c r="H200" s="180">
        <v>4710500</v>
      </c>
      <c r="I200" s="180">
        <v>4710500</v>
      </c>
      <c r="K200" s="94" t="str">
        <f t="shared" si="3"/>
        <v>Бард</v>
      </c>
    </row>
    <row r="201" spans="1:11">
      <c r="A201" s="178">
        <v>5035150</v>
      </c>
      <c r="B201" s="178" t="s">
        <v>1659</v>
      </c>
      <c r="C201" s="179" t="s">
        <v>215</v>
      </c>
      <c r="D201" s="178" t="s">
        <v>216</v>
      </c>
      <c r="E201" s="178">
        <v>18521</v>
      </c>
      <c r="F201" s="178" t="s">
        <v>214</v>
      </c>
      <c r="G201" s="180">
        <v>300</v>
      </c>
      <c r="H201" s="180">
        <v>4950000</v>
      </c>
      <c r="I201" s="180">
        <v>14850000</v>
      </c>
      <c r="K201" s="94" t="str">
        <f t="shared" si="3"/>
        <v>Бард</v>
      </c>
    </row>
    <row r="202" spans="1:11">
      <c r="A202" s="178">
        <v>5036395</v>
      </c>
      <c r="B202" s="178" t="s">
        <v>1719</v>
      </c>
      <c r="C202" s="179" t="s">
        <v>375</v>
      </c>
      <c r="D202" s="178" t="s">
        <v>376</v>
      </c>
      <c r="E202" s="178">
        <v>18521</v>
      </c>
      <c r="F202" s="178" t="s">
        <v>214</v>
      </c>
      <c r="G202" s="180">
        <v>100</v>
      </c>
      <c r="H202" s="180">
        <v>5209999</v>
      </c>
      <c r="I202" s="180">
        <v>5209999</v>
      </c>
      <c r="K202" s="94" t="str">
        <f t="shared" si="3"/>
        <v>Бард</v>
      </c>
    </row>
    <row r="203" spans="1:11">
      <c r="A203" s="178">
        <v>5036396</v>
      </c>
      <c r="B203" s="178" t="s">
        <v>1719</v>
      </c>
      <c r="C203" s="179" t="s">
        <v>212</v>
      </c>
      <c r="D203" s="178" t="s">
        <v>213</v>
      </c>
      <c r="E203" s="178">
        <v>18521</v>
      </c>
      <c r="F203" s="178" t="s">
        <v>214</v>
      </c>
      <c r="G203" s="180">
        <v>200</v>
      </c>
      <c r="H203" s="180">
        <v>5125777</v>
      </c>
      <c r="I203" s="180">
        <v>10251554</v>
      </c>
      <c r="K203" s="94" t="str">
        <f t="shared" si="3"/>
        <v>Бард</v>
      </c>
    </row>
    <row r="204" spans="1:11">
      <c r="A204" s="178">
        <v>5036397</v>
      </c>
      <c r="B204" s="178" t="s">
        <v>1719</v>
      </c>
      <c r="C204" s="179" t="s">
        <v>215</v>
      </c>
      <c r="D204" s="178" t="s">
        <v>216</v>
      </c>
      <c r="E204" s="178">
        <v>18521</v>
      </c>
      <c r="F204" s="178" t="s">
        <v>214</v>
      </c>
      <c r="G204" s="180">
        <v>300</v>
      </c>
      <c r="H204" s="180">
        <v>5000000</v>
      </c>
      <c r="I204" s="180">
        <v>15000000</v>
      </c>
      <c r="K204" s="94" t="str">
        <f t="shared" si="3"/>
        <v>Бард</v>
      </c>
    </row>
    <row r="205" spans="1:11">
      <c r="A205" s="178">
        <v>5037126</v>
      </c>
      <c r="B205" s="178" t="s">
        <v>1719</v>
      </c>
      <c r="C205" s="179" t="s">
        <v>215</v>
      </c>
      <c r="D205" s="178" t="s">
        <v>216</v>
      </c>
      <c r="E205" s="178">
        <v>18521</v>
      </c>
      <c r="F205" s="178" t="s">
        <v>214</v>
      </c>
      <c r="G205" s="180">
        <v>600</v>
      </c>
      <c r="H205" s="180">
        <v>5250000</v>
      </c>
      <c r="I205" s="180">
        <v>31500000</v>
      </c>
      <c r="K205" s="94" t="str">
        <f t="shared" si="3"/>
        <v>Бард</v>
      </c>
    </row>
    <row r="206" spans="1:11">
      <c r="A206" s="178">
        <v>5038039</v>
      </c>
      <c r="B206" s="178" t="s">
        <v>1660</v>
      </c>
      <c r="C206" s="179" t="s">
        <v>1720</v>
      </c>
      <c r="D206" s="178" t="s">
        <v>1721</v>
      </c>
      <c r="E206" s="178">
        <v>45433</v>
      </c>
      <c r="F206" s="178" t="s">
        <v>1711</v>
      </c>
      <c r="G206" s="180">
        <v>40</v>
      </c>
      <c r="H206" s="180">
        <v>1599901</v>
      </c>
      <c r="I206" s="180">
        <v>6399604</v>
      </c>
      <c r="K206" s="94" t="str">
        <f t="shared" si="3"/>
        <v>Спир</v>
      </c>
    </row>
    <row r="207" spans="1:11">
      <c r="A207" s="178">
        <v>5038311</v>
      </c>
      <c r="B207" s="178" t="s">
        <v>1660</v>
      </c>
      <c r="C207" s="179" t="s">
        <v>315</v>
      </c>
      <c r="D207" s="178" t="s">
        <v>316</v>
      </c>
      <c r="E207" s="178">
        <v>18521</v>
      </c>
      <c r="F207" s="178" t="s">
        <v>214</v>
      </c>
      <c r="G207" s="180">
        <v>200</v>
      </c>
      <c r="H207" s="180">
        <v>6001999</v>
      </c>
      <c r="I207" s="180">
        <v>12003998</v>
      </c>
      <c r="K207" s="94" t="str">
        <f t="shared" si="3"/>
        <v>Бард</v>
      </c>
    </row>
    <row r="208" spans="1:11" ht="30">
      <c r="A208" s="178">
        <v>5038312</v>
      </c>
      <c r="B208" s="178" t="s">
        <v>1660</v>
      </c>
      <c r="C208" s="179" t="s">
        <v>530</v>
      </c>
      <c r="D208" s="178" t="s">
        <v>531</v>
      </c>
      <c r="E208" s="178">
        <v>18521</v>
      </c>
      <c r="F208" s="178" t="s">
        <v>214</v>
      </c>
      <c r="G208" s="180">
        <v>100</v>
      </c>
      <c r="H208" s="180">
        <v>5900999</v>
      </c>
      <c r="I208" s="180">
        <v>5900999</v>
      </c>
      <c r="K208" s="94" t="str">
        <f t="shared" si="3"/>
        <v>Бард</v>
      </c>
    </row>
    <row r="209" spans="1:11">
      <c r="A209" s="178">
        <v>5038313</v>
      </c>
      <c r="B209" s="178" t="s">
        <v>1660</v>
      </c>
      <c r="C209" s="179" t="s">
        <v>215</v>
      </c>
      <c r="D209" s="178" t="s">
        <v>216</v>
      </c>
      <c r="E209" s="178">
        <v>18521</v>
      </c>
      <c r="F209" s="178" t="s">
        <v>214</v>
      </c>
      <c r="G209" s="180">
        <v>300</v>
      </c>
      <c r="H209" s="180">
        <v>5500000</v>
      </c>
      <c r="I209" s="180">
        <v>16500000</v>
      </c>
      <c r="K209" s="94" t="str">
        <f t="shared" si="3"/>
        <v>Бард</v>
      </c>
    </row>
    <row r="210" spans="1:11">
      <c r="A210" s="178">
        <v>5038934</v>
      </c>
      <c r="B210" s="178" t="s">
        <v>1660</v>
      </c>
      <c r="C210" s="179" t="s">
        <v>1702</v>
      </c>
      <c r="D210" s="178" t="s">
        <v>1703</v>
      </c>
      <c r="E210" s="178">
        <v>45285</v>
      </c>
      <c r="F210" s="178" t="s">
        <v>1708</v>
      </c>
      <c r="G210" s="180">
        <v>600</v>
      </c>
      <c r="H210" s="180">
        <v>1624100.51</v>
      </c>
      <c r="I210" s="180">
        <v>97446030.599999994</v>
      </c>
      <c r="K210" s="94" t="str">
        <f t="shared" si="3"/>
        <v>Спир</v>
      </c>
    </row>
    <row r="211" spans="1:11">
      <c r="A211" s="178">
        <v>5039046</v>
      </c>
      <c r="B211" s="178" t="s">
        <v>1660</v>
      </c>
      <c r="C211" s="179" t="s">
        <v>535</v>
      </c>
      <c r="D211" s="178" t="s">
        <v>536</v>
      </c>
      <c r="E211" s="178">
        <v>18521</v>
      </c>
      <c r="F211" s="178" t="s">
        <v>214</v>
      </c>
      <c r="G211" s="180">
        <v>100</v>
      </c>
      <c r="H211" s="180">
        <v>4635999</v>
      </c>
      <c r="I211" s="180">
        <v>4635999</v>
      </c>
      <c r="K211" s="94" t="str">
        <f t="shared" si="3"/>
        <v>Бард</v>
      </c>
    </row>
    <row r="212" spans="1:11">
      <c r="A212" s="178">
        <v>5039047</v>
      </c>
      <c r="B212" s="178" t="s">
        <v>1660</v>
      </c>
      <c r="C212" s="179" t="s">
        <v>215</v>
      </c>
      <c r="D212" s="178" t="s">
        <v>216</v>
      </c>
      <c r="E212" s="178">
        <v>18521</v>
      </c>
      <c r="F212" s="178" t="s">
        <v>214</v>
      </c>
      <c r="G212" s="180">
        <v>600</v>
      </c>
      <c r="H212" s="180">
        <v>4600000</v>
      </c>
      <c r="I212" s="180">
        <v>27600000</v>
      </c>
      <c r="K212" s="94" t="str">
        <f t="shared" si="3"/>
        <v>Бард</v>
      </c>
    </row>
    <row r="213" spans="1:11">
      <c r="A213" s="178">
        <v>5040201</v>
      </c>
      <c r="B213" s="178" t="s">
        <v>1661</v>
      </c>
      <c r="C213" s="179" t="s">
        <v>315</v>
      </c>
      <c r="D213" s="178" t="s">
        <v>316</v>
      </c>
      <c r="E213" s="178">
        <v>18521</v>
      </c>
      <c r="F213" s="178" t="s">
        <v>214</v>
      </c>
      <c r="G213" s="180">
        <v>400</v>
      </c>
      <c r="H213" s="180">
        <v>5057999</v>
      </c>
      <c r="I213" s="180">
        <v>20231996</v>
      </c>
      <c r="K213" s="94" t="str">
        <f t="shared" si="3"/>
        <v>Бард</v>
      </c>
    </row>
    <row r="214" spans="1:11">
      <c r="A214" s="178">
        <v>5040202</v>
      </c>
      <c r="B214" s="178" t="s">
        <v>1661</v>
      </c>
      <c r="C214" s="179" t="s">
        <v>1698</v>
      </c>
      <c r="D214" s="178" t="s">
        <v>1699</v>
      </c>
      <c r="E214" s="178">
        <v>18521</v>
      </c>
      <c r="F214" s="178" t="s">
        <v>214</v>
      </c>
      <c r="G214" s="180">
        <v>100</v>
      </c>
      <c r="H214" s="180">
        <v>4655999</v>
      </c>
      <c r="I214" s="180">
        <v>4655999</v>
      </c>
      <c r="K214" s="94" t="str">
        <f t="shared" si="3"/>
        <v>Бард</v>
      </c>
    </row>
    <row r="215" spans="1:11">
      <c r="A215" s="178">
        <v>5040203</v>
      </c>
      <c r="B215" s="178" t="s">
        <v>1661</v>
      </c>
      <c r="C215" s="179" t="s">
        <v>215</v>
      </c>
      <c r="D215" s="178" t="s">
        <v>216</v>
      </c>
      <c r="E215" s="178">
        <v>18521</v>
      </c>
      <c r="F215" s="178" t="s">
        <v>214</v>
      </c>
      <c r="G215" s="180">
        <v>200</v>
      </c>
      <c r="H215" s="180">
        <v>4600000</v>
      </c>
      <c r="I215" s="180">
        <v>9200000</v>
      </c>
      <c r="K215" s="94" t="str">
        <f t="shared" si="3"/>
        <v>Бард</v>
      </c>
    </row>
    <row r="216" spans="1:11">
      <c r="A216" s="178">
        <v>5040844</v>
      </c>
      <c r="B216" s="178" t="s">
        <v>1661</v>
      </c>
      <c r="C216" s="179" t="s">
        <v>1722</v>
      </c>
      <c r="D216" s="178" t="s">
        <v>1723</v>
      </c>
      <c r="E216" s="178">
        <v>45433</v>
      </c>
      <c r="F216" s="178" t="s">
        <v>1711</v>
      </c>
      <c r="G216" s="180">
        <v>40</v>
      </c>
      <c r="H216" s="180">
        <v>1599900.01</v>
      </c>
      <c r="I216" s="180">
        <v>6399600.04</v>
      </c>
      <c r="K216" s="94" t="str">
        <f t="shared" si="3"/>
        <v>Спир</v>
      </c>
    </row>
    <row r="217" spans="1:11">
      <c r="A217" s="178">
        <v>5041961</v>
      </c>
      <c r="B217" s="178" t="s">
        <v>1724</v>
      </c>
      <c r="C217" s="179" t="s">
        <v>1706</v>
      </c>
      <c r="D217" s="178" t="s">
        <v>1707</v>
      </c>
      <c r="E217" s="178">
        <v>45285</v>
      </c>
      <c r="F217" s="178" t="s">
        <v>1708</v>
      </c>
      <c r="G217" s="180">
        <v>250</v>
      </c>
      <c r="H217" s="180">
        <v>1624100</v>
      </c>
      <c r="I217" s="180">
        <v>40602500</v>
      </c>
      <c r="K217" s="94" t="str">
        <f t="shared" si="3"/>
        <v>Спир</v>
      </c>
    </row>
    <row r="218" spans="1:11">
      <c r="A218" s="178">
        <v>5042165</v>
      </c>
      <c r="B218" s="178" t="s">
        <v>1724</v>
      </c>
      <c r="C218" s="179" t="s">
        <v>215</v>
      </c>
      <c r="D218" s="178" t="s">
        <v>216</v>
      </c>
      <c r="E218" s="178">
        <v>18521</v>
      </c>
      <c r="F218" s="178" t="s">
        <v>214</v>
      </c>
      <c r="G218" s="180">
        <v>600</v>
      </c>
      <c r="H218" s="180">
        <v>4800000</v>
      </c>
      <c r="I218" s="180">
        <v>28800000</v>
      </c>
      <c r="K218" s="94" t="str">
        <f t="shared" si="3"/>
        <v>Бард</v>
      </c>
    </row>
    <row r="219" spans="1:11">
      <c r="A219" s="178">
        <v>5044281</v>
      </c>
      <c r="B219" s="178" t="s">
        <v>1662</v>
      </c>
      <c r="C219" s="179" t="s">
        <v>1690</v>
      </c>
      <c r="D219" s="178" t="s">
        <v>1691</v>
      </c>
      <c r="E219" s="178">
        <v>18521</v>
      </c>
      <c r="F219" s="178" t="s">
        <v>214</v>
      </c>
      <c r="G219" s="180">
        <v>100</v>
      </c>
      <c r="H219" s="180">
        <v>5029000</v>
      </c>
      <c r="I219" s="180">
        <v>5029000</v>
      </c>
      <c r="K219" s="94" t="str">
        <f t="shared" si="3"/>
        <v>Бард</v>
      </c>
    </row>
    <row r="220" spans="1:11" ht="30">
      <c r="A220" s="178">
        <v>5044282</v>
      </c>
      <c r="B220" s="178" t="s">
        <v>1662</v>
      </c>
      <c r="C220" s="179" t="s">
        <v>532</v>
      </c>
      <c r="D220" s="178" t="s">
        <v>533</v>
      </c>
      <c r="E220" s="178">
        <v>18521</v>
      </c>
      <c r="F220" s="178" t="s">
        <v>214</v>
      </c>
      <c r="G220" s="180">
        <v>400</v>
      </c>
      <c r="H220" s="180">
        <v>4900888</v>
      </c>
      <c r="I220" s="180">
        <v>19603552</v>
      </c>
      <c r="K220" s="94" t="str">
        <f t="shared" si="3"/>
        <v>Бард</v>
      </c>
    </row>
    <row r="221" spans="1:11">
      <c r="A221" s="178">
        <v>5044283</v>
      </c>
      <c r="B221" s="178" t="s">
        <v>1662</v>
      </c>
      <c r="C221" s="179" t="s">
        <v>535</v>
      </c>
      <c r="D221" s="178" t="s">
        <v>536</v>
      </c>
      <c r="E221" s="178">
        <v>18521</v>
      </c>
      <c r="F221" s="178" t="s">
        <v>214</v>
      </c>
      <c r="G221" s="180">
        <v>100</v>
      </c>
      <c r="H221" s="180">
        <v>4750999</v>
      </c>
      <c r="I221" s="180">
        <v>4750999</v>
      </c>
      <c r="K221" s="94" t="str">
        <f t="shared" si="3"/>
        <v>Бард</v>
      </c>
    </row>
    <row r="222" spans="1:11">
      <c r="A222" s="178">
        <v>5046092</v>
      </c>
      <c r="B222" s="178" t="s">
        <v>1725</v>
      </c>
      <c r="C222" s="179" t="s">
        <v>212</v>
      </c>
      <c r="D222" s="178" t="s">
        <v>213</v>
      </c>
      <c r="E222" s="178">
        <v>18521</v>
      </c>
      <c r="F222" s="178" t="s">
        <v>214</v>
      </c>
      <c r="G222" s="180">
        <v>200</v>
      </c>
      <c r="H222" s="180">
        <v>4852999</v>
      </c>
      <c r="I222" s="180">
        <v>9705998</v>
      </c>
      <c r="K222" s="94" t="str">
        <f t="shared" si="3"/>
        <v>Бард</v>
      </c>
    </row>
    <row r="223" spans="1:11">
      <c r="A223" s="178">
        <v>5046093</v>
      </c>
      <c r="B223" s="178" t="s">
        <v>1725</v>
      </c>
      <c r="C223" s="179" t="s">
        <v>215</v>
      </c>
      <c r="D223" s="178" t="s">
        <v>216</v>
      </c>
      <c r="E223" s="178">
        <v>18521</v>
      </c>
      <c r="F223" s="178" t="s">
        <v>214</v>
      </c>
      <c r="G223" s="180">
        <v>400</v>
      </c>
      <c r="H223" s="180">
        <v>4850000</v>
      </c>
      <c r="I223" s="180">
        <v>19400000</v>
      </c>
      <c r="K223" s="94" t="str">
        <f t="shared" si="3"/>
        <v>Бард</v>
      </c>
    </row>
    <row r="224" spans="1:11">
      <c r="A224" s="178">
        <v>5047750</v>
      </c>
      <c r="B224" s="178" t="s">
        <v>1663</v>
      </c>
      <c r="C224" s="179" t="s">
        <v>1726</v>
      </c>
      <c r="D224" s="178" t="s">
        <v>1727</v>
      </c>
      <c r="E224" s="178">
        <v>45433</v>
      </c>
      <c r="F224" s="178" t="s">
        <v>1711</v>
      </c>
      <c r="G224" s="180">
        <v>50</v>
      </c>
      <c r="H224" s="180">
        <v>1599905</v>
      </c>
      <c r="I224" s="180">
        <v>7999525</v>
      </c>
      <c r="K224" s="94" t="str">
        <f t="shared" si="3"/>
        <v>Спир</v>
      </c>
    </row>
    <row r="225" spans="1:11">
      <c r="A225" s="178">
        <v>5047960</v>
      </c>
      <c r="B225" s="178" t="s">
        <v>1663</v>
      </c>
      <c r="C225" s="179" t="s">
        <v>377</v>
      </c>
      <c r="D225" s="178" t="s">
        <v>378</v>
      </c>
      <c r="E225" s="178">
        <v>18521</v>
      </c>
      <c r="F225" s="178" t="s">
        <v>214</v>
      </c>
      <c r="G225" s="180">
        <v>100</v>
      </c>
      <c r="H225" s="180">
        <v>5029000</v>
      </c>
      <c r="I225" s="180">
        <v>5029000</v>
      </c>
      <c r="K225" s="94" t="str">
        <f t="shared" si="3"/>
        <v>Бард</v>
      </c>
    </row>
    <row r="226" spans="1:11">
      <c r="A226" s="178">
        <v>5047961</v>
      </c>
      <c r="B226" s="178" t="s">
        <v>1663</v>
      </c>
      <c r="C226" s="179" t="s">
        <v>215</v>
      </c>
      <c r="D226" s="178" t="s">
        <v>216</v>
      </c>
      <c r="E226" s="178">
        <v>18521</v>
      </c>
      <c r="F226" s="178" t="s">
        <v>214</v>
      </c>
      <c r="G226" s="180">
        <v>500</v>
      </c>
      <c r="H226" s="180">
        <v>4950000</v>
      </c>
      <c r="I226" s="180">
        <v>24750000</v>
      </c>
      <c r="K226" s="94" t="str">
        <f t="shared" si="3"/>
        <v>Бард</v>
      </c>
    </row>
    <row r="227" spans="1:11" ht="30">
      <c r="A227" s="178">
        <v>5049866</v>
      </c>
      <c r="B227" s="178" t="s">
        <v>1664</v>
      </c>
      <c r="C227" s="179" t="s">
        <v>530</v>
      </c>
      <c r="D227" s="178" t="s">
        <v>531</v>
      </c>
      <c r="E227" s="178">
        <v>18521</v>
      </c>
      <c r="F227" s="178" t="s">
        <v>214</v>
      </c>
      <c r="G227" s="180">
        <v>100</v>
      </c>
      <c r="H227" s="180">
        <v>5450999</v>
      </c>
      <c r="I227" s="180">
        <v>5450999</v>
      </c>
      <c r="K227" s="94" t="str">
        <f t="shared" si="3"/>
        <v>Бард</v>
      </c>
    </row>
    <row r="228" spans="1:11">
      <c r="A228" s="178">
        <v>5049867</v>
      </c>
      <c r="B228" s="178" t="s">
        <v>1664</v>
      </c>
      <c r="C228" s="179" t="s">
        <v>315</v>
      </c>
      <c r="D228" s="178" t="s">
        <v>316</v>
      </c>
      <c r="E228" s="178">
        <v>18521</v>
      </c>
      <c r="F228" s="178" t="s">
        <v>214</v>
      </c>
      <c r="G228" s="180">
        <v>400</v>
      </c>
      <c r="H228" s="180">
        <v>5211999</v>
      </c>
      <c r="I228" s="180">
        <v>20847996</v>
      </c>
      <c r="K228" s="94" t="str">
        <f t="shared" si="3"/>
        <v>Бард</v>
      </c>
    </row>
    <row r="229" spans="1:11">
      <c r="A229" s="178">
        <v>5049868</v>
      </c>
      <c r="B229" s="178" t="s">
        <v>1664</v>
      </c>
      <c r="C229" s="179" t="s">
        <v>212</v>
      </c>
      <c r="D229" s="178" t="s">
        <v>213</v>
      </c>
      <c r="E229" s="178">
        <v>18521</v>
      </c>
      <c r="F229" s="178" t="s">
        <v>214</v>
      </c>
      <c r="G229" s="180">
        <v>200</v>
      </c>
      <c r="H229" s="180">
        <v>5125777</v>
      </c>
      <c r="I229" s="180">
        <v>10251554</v>
      </c>
      <c r="K229" s="94" t="str">
        <f t="shared" si="3"/>
        <v>Бард</v>
      </c>
    </row>
    <row r="230" spans="1:11" ht="30">
      <c r="A230" s="178">
        <v>5050524</v>
      </c>
      <c r="B230" s="178" t="s">
        <v>1664</v>
      </c>
      <c r="C230" s="179" t="s">
        <v>1728</v>
      </c>
      <c r="D230" s="178" t="s">
        <v>1729</v>
      </c>
      <c r="E230" s="178">
        <v>45433</v>
      </c>
      <c r="F230" s="178" t="s">
        <v>1711</v>
      </c>
      <c r="G230" s="180">
        <v>50</v>
      </c>
      <c r="H230" s="180">
        <v>1600000</v>
      </c>
      <c r="I230" s="180">
        <v>8000000</v>
      </c>
      <c r="K230" s="94" t="str">
        <f t="shared" si="3"/>
        <v>Спир</v>
      </c>
    </row>
    <row r="231" spans="1:11" ht="30">
      <c r="A231" s="178">
        <v>5050525</v>
      </c>
      <c r="B231" s="178" t="s">
        <v>1664</v>
      </c>
      <c r="C231" s="179" t="s">
        <v>1709</v>
      </c>
      <c r="D231" s="178" t="s">
        <v>1710</v>
      </c>
      <c r="E231" s="178">
        <v>45433</v>
      </c>
      <c r="F231" s="178" t="s">
        <v>1711</v>
      </c>
      <c r="G231" s="180">
        <v>60</v>
      </c>
      <c r="H231" s="180">
        <v>1599900</v>
      </c>
      <c r="I231" s="180">
        <v>9599400</v>
      </c>
      <c r="K231" s="94" t="str">
        <f t="shared" si="3"/>
        <v>Спир</v>
      </c>
    </row>
    <row r="232" spans="1:11">
      <c r="A232" s="178">
        <v>5050526</v>
      </c>
      <c r="B232" s="178" t="s">
        <v>1664</v>
      </c>
      <c r="C232" s="179" t="s">
        <v>1706</v>
      </c>
      <c r="D232" s="178" t="s">
        <v>1707</v>
      </c>
      <c r="E232" s="178">
        <v>45285</v>
      </c>
      <c r="F232" s="178" t="s">
        <v>1708</v>
      </c>
      <c r="G232" s="180">
        <v>250</v>
      </c>
      <c r="H232" s="180">
        <v>1625788</v>
      </c>
      <c r="I232" s="180">
        <v>40644700</v>
      </c>
      <c r="K232" s="94" t="str">
        <f t="shared" si="3"/>
        <v>Спир</v>
      </c>
    </row>
    <row r="233" spans="1:11">
      <c r="A233" s="178">
        <v>5051585</v>
      </c>
      <c r="B233" s="178" t="s">
        <v>1730</v>
      </c>
      <c r="C233" s="179" t="s">
        <v>1712</v>
      </c>
      <c r="D233" s="178" t="s">
        <v>1713</v>
      </c>
      <c r="E233" s="178">
        <v>45285</v>
      </c>
      <c r="F233" s="178" t="s">
        <v>1708</v>
      </c>
      <c r="G233" s="180">
        <v>1200</v>
      </c>
      <c r="H233" s="180">
        <v>1624101</v>
      </c>
      <c r="I233" s="180">
        <v>194892120</v>
      </c>
      <c r="K233" s="94" t="str">
        <f t="shared" si="3"/>
        <v>Спир</v>
      </c>
    </row>
    <row r="234" spans="1:11">
      <c r="A234" s="178">
        <v>5051786</v>
      </c>
      <c r="B234" s="178" t="s">
        <v>1730</v>
      </c>
      <c r="C234" s="179" t="s">
        <v>1694</v>
      </c>
      <c r="D234" s="178" t="s">
        <v>1695</v>
      </c>
      <c r="E234" s="178">
        <v>18521</v>
      </c>
      <c r="F234" s="178" t="s">
        <v>214</v>
      </c>
      <c r="G234" s="180">
        <v>200</v>
      </c>
      <c r="H234" s="180">
        <v>5659000</v>
      </c>
      <c r="I234" s="180">
        <v>11318000</v>
      </c>
      <c r="K234" s="94" t="str">
        <f t="shared" si="3"/>
        <v>Бард</v>
      </c>
    </row>
    <row r="235" spans="1:11">
      <c r="A235" s="178">
        <v>5051787</v>
      </c>
      <c r="B235" s="178" t="s">
        <v>1730</v>
      </c>
      <c r="C235" s="179" t="s">
        <v>375</v>
      </c>
      <c r="D235" s="178" t="s">
        <v>376</v>
      </c>
      <c r="E235" s="178">
        <v>18521</v>
      </c>
      <c r="F235" s="178" t="s">
        <v>214</v>
      </c>
      <c r="G235" s="180">
        <v>100</v>
      </c>
      <c r="H235" s="180">
        <v>5335999</v>
      </c>
      <c r="I235" s="180">
        <v>5335999</v>
      </c>
      <c r="K235" s="94" t="str">
        <f t="shared" si="3"/>
        <v>Бард</v>
      </c>
    </row>
    <row r="236" spans="1:11">
      <c r="A236" s="178">
        <v>5051788</v>
      </c>
      <c r="B236" s="178" t="s">
        <v>1730</v>
      </c>
      <c r="C236" s="179" t="s">
        <v>1731</v>
      </c>
      <c r="D236" s="178" t="s">
        <v>1732</v>
      </c>
      <c r="E236" s="178">
        <v>18521</v>
      </c>
      <c r="F236" s="178" t="s">
        <v>214</v>
      </c>
      <c r="G236" s="180">
        <v>100</v>
      </c>
      <c r="H236" s="180">
        <v>5000000</v>
      </c>
      <c r="I236" s="180">
        <v>5000000</v>
      </c>
      <c r="K236" s="94" t="str">
        <f t="shared" si="3"/>
        <v>Бард</v>
      </c>
    </row>
    <row r="237" spans="1:11">
      <c r="A237" s="178">
        <v>5051789</v>
      </c>
      <c r="B237" s="178" t="s">
        <v>1730</v>
      </c>
      <c r="C237" s="179" t="s">
        <v>535</v>
      </c>
      <c r="D237" s="178" t="s">
        <v>536</v>
      </c>
      <c r="E237" s="178">
        <v>18521</v>
      </c>
      <c r="F237" s="178" t="s">
        <v>214</v>
      </c>
      <c r="G237" s="180">
        <v>100</v>
      </c>
      <c r="H237" s="180">
        <v>4700999</v>
      </c>
      <c r="I237" s="180">
        <v>4700999</v>
      </c>
      <c r="K237" s="94" t="str">
        <f t="shared" si="3"/>
        <v>Бард</v>
      </c>
    </row>
    <row r="238" spans="1:11">
      <c r="A238" s="178">
        <v>5051790</v>
      </c>
      <c r="B238" s="178" t="s">
        <v>1730</v>
      </c>
      <c r="C238" s="179" t="s">
        <v>315</v>
      </c>
      <c r="D238" s="178" t="s">
        <v>316</v>
      </c>
      <c r="E238" s="178">
        <v>18521</v>
      </c>
      <c r="F238" s="178" t="s">
        <v>214</v>
      </c>
      <c r="G238" s="180">
        <v>100</v>
      </c>
      <c r="H238" s="180">
        <v>4600000</v>
      </c>
      <c r="I238" s="180">
        <v>4600000</v>
      </c>
      <c r="K238" s="94" t="str">
        <f t="shared" si="3"/>
        <v>Бард</v>
      </c>
    </row>
    <row r="239" spans="1:11">
      <c r="A239" s="178">
        <v>5054362</v>
      </c>
      <c r="B239" s="178" t="s">
        <v>1667</v>
      </c>
      <c r="C239" s="179" t="s">
        <v>1733</v>
      </c>
      <c r="D239" s="178" t="s">
        <v>1734</v>
      </c>
      <c r="E239" s="178">
        <v>45285</v>
      </c>
      <c r="F239" s="178" t="s">
        <v>1708</v>
      </c>
      <c r="G239" s="180">
        <v>1200</v>
      </c>
      <c r="H239" s="180">
        <v>1624119</v>
      </c>
      <c r="I239" s="180">
        <v>194894280</v>
      </c>
      <c r="K239" s="94" t="str">
        <f t="shared" si="3"/>
        <v>Спир</v>
      </c>
    </row>
    <row r="240" spans="1:11">
      <c r="A240" s="178">
        <v>5054487</v>
      </c>
      <c r="B240" s="178" t="s">
        <v>1667</v>
      </c>
      <c r="C240" s="179" t="s">
        <v>215</v>
      </c>
      <c r="D240" s="178" t="s">
        <v>216</v>
      </c>
      <c r="E240" s="178">
        <v>18521</v>
      </c>
      <c r="F240" s="178" t="s">
        <v>214</v>
      </c>
      <c r="G240" s="180">
        <v>300</v>
      </c>
      <c r="H240" s="180">
        <v>5300000</v>
      </c>
      <c r="I240" s="180">
        <v>15900000</v>
      </c>
      <c r="K240" s="94" t="str">
        <f t="shared" si="3"/>
        <v>Бард</v>
      </c>
    </row>
    <row r="241" spans="1:11">
      <c r="A241" s="178">
        <v>5055431</v>
      </c>
      <c r="B241" s="178" t="s">
        <v>1735</v>
      </c>
      <c r="C241" s="179" t="s">
        <v>1736</v>
      </c>
      <c r="D241" s="178" t="s">
        <v>1737</v>
      </c>
      <c r="E241" s="178">
        <v>45433</v>
      </c>
      <c r="F241" s="178" t="s">
        <v>1711</v>
      </c>
      <c r="G241" s="180">
        <v>30</v>
      </c>
      <c r="H241" s="180">
        <v>1599900</v>
      </c>
      <c r="I241" s="180">
        <v>4799700</v>
      </c>
      <c r="K241" s="94" t="str">
        <f t="shared" si="3"/>
        <v>Спир</v>
      </c>
    </row>
    <row r="242" spans="1:11">
      <c r="A242" s="178">
        <v>5055432</v>
      </c>
      <c r="B242" s="178" t="s">
        <v>1735</v>
      </c>
      <c r="C242" s="179" t="s">
        <v>1738</v>
      </c>
      <c r="D242" s="178" t="s">
        <v>1739</v>
      </c>
      <c r="E242" s="178">
        <v>45433</v>
      </c>
      <c r="F242" s="178" t="s">
        <v>1711</v>
      </c>
      <c r="G242" s="180">
        <v>60</v>
      </c>
      <c r="H242" s="180">
        <v>1599900</v>
      </c>
      <c r="I242" s="180">
        <v>9599400</v>
      </c>
      <c r="K242" s="94" t="str">
        <f t="shared" si="3"/>
        <v>Спир</v>
      </c>
    </row>
    <row r="243" spans="1:11">
      <c r="A243" s="178">
        <v>5056315</v>
      </c>
      <c r="B243" s="178" t="s">
        <v>1735</v>
      </c>
      <c r="C243" s="179" t="s">
        <v>215</v>
      </c>
      <c r="D243" s="178" t="s">
        <v>216</v>
      </c>
      <c r="E243" s="178">
        <v>18521</v>
      </c>
      <c r="F243" s="178" t="s">
        <v>214</v>
      </c>
      <c r="G243" s="180">
        <v>400</v>
      </c>
      <c r="H243" s="180">
        <v>5550000</v>
      </c>
      <c r="I243" s="180">
        <v>22200000</v>
      </c>
      <c r="K243" s="94" t="str">
        <f t="shared" si="3"/>
        <v>Бард</v>
      </c>
    </row>
    <row r="244" spans="1:11">
      <c r="A244" s="178">
        <v>5058045</v>
      </c>
      <c r="B244" s="178" t="s">
        <v>1668</v>
      </c>
      <c r="C244" s="179" t="s">
        <v>215</v>
      </c>
      <c r="D244" s="178" t="s">
        <v>216</v>
      </c>
      <c r="E244" s="178">
        <v>18521</v>
      </c>
      <c r="F244" s="178" t="s">
        <v>214</v>
      </c>
      <c r="G244" s="180">
        <v>1000</v>
      </c>
      <c r="H244" s="180">
        <v>5300000</v>
      </c>
      <c r="I244" s="180">
        <v>53000000</v>
      </c>
      <c r="K244" s="94" t="str">
        <f t="shared" si="3"/>
        <v>Бард</v>
      </c>
    </row>
    <row r="245" spans="1:11">
      <c r="A245" s="178">
        <v>5059820</v>
      </c>
      <c r="B245" s="178" t="s">
        <v>1669</v>
      </c>
      <c r="C245" s="179" t="s">
        <v>1740</v>
      </c>
      <c r="D245" s="178" t="s">
        <v>1741</v>
      </c>
      <c r="E245" s="178">
        <v>45285</v>
      </c>
      <c r="F245" s="178" t="s">
        <v>1708</v>
      </c>
      <c r="G245" s="180">
        <v>200</v>
      </c>
      <c r="H245" s="180">
        <v>1624888</v>
      </c>
      <c r="I245" s="180">
        <v>32497760</v>
      </c>
      <c r="K245" s="94" t="str">
        <f t="shared" si="3"/>
        <v>Спир</v>
      </c>
    </row>
    <row r="246" spans="1:11">
      <c r="A246" s="178">
        <v>5059821</v>
      </c>
      <c r="B246" s="178" t="s">
        <v>1669</v>
      </c>
      <c r="C246" s="179" t="s">
        <v>1742</v>
      </c>
      <c r="D246" s="178" t="s">
        <v>1743</v>
      </c>
      <c r="E246" s="178">
        <v>45285</v>
      </c>
      <c r="F246" s="178" t="s">
        <v>1708</v>
      </c>
      <c r="G246" s="180">
        <v>150</v>
      </c>
      <c r="H246" s="180">
        <v>1624888</v>
      </c>
      <c r="I246" s="180">
        <v>24373320</v>
      </c>
      <c r="K246" s="94" t="str">
        <f t="shared" si="3"/>
        <v>Спир</v>
      </c>
    </row>
    <row r="247" spans="1:11">
      <c r="A247" s="178">
        <v>5059822</v>
      </c>
      <c r="B247" s="178" t="s">
        <v>1669</v>
      </c>
      <c r="C247" s="179" t="s">
        <v>1744</v>
      </c>
      <c r="D247" s="178" t="s">
        <v>1745</v>
      </c>
      <c r="E247" s="178">
        <v>45285</v>
      </c>
      <c r="F247" s="178" t="s">
        <v>1708</v>
      </c>
      <c r="G247" s="180">
        <v>100</v>
      </c>
      <c r="H247" s="180">
        <v>1624098</v>
      </c>
      <c r="I247" s="180">
        <v>16240980</v>
      </c>
      <c r="K247" s="94" t="str">
        <f t="shared" si="3"/>
        <v>Спир</v>
      </c>
    </row>
    <row r="248" spans="1:11">
      <c r="A248" s="178">
        <v>5060710</v>
      </c>
      <c r="B248" s="178" t="s">
        <v>1746</v>
      </c>
      <c r="C248" s="179" t="s">
        <v>1712</v>
      </c>
      <c r="D248" s="178" t="s">
        <v>1713</v>
      </c>
      <c r="E248" s="178">
        <v>45285</v>
      </c>
      <c r="F248" s="178" t="s">
        <v>1708</v>
      </c>
      <c r="G248" s="180">
        <v>1200</v>
      </c>
      <c r="H248" s="180">
        <v>1624100</v>
      </c>
      <c r="I248" s="180">
        <v>194892000</v>
      </c>
      <c r="K248" s="94" t="str">
        <f t="shared" si="3"/>
        <v>Спир</v>
      </c>
    </row>
    <row r="249" spans="1:11">
      <c r="A249" s="178">
        <v>5060711</v>
      </c>
      <c r="B249" s="178" t="s">
        <v>1746</v>
      </c>
      <c r="C249" s="179" t="s">
        <v>1706</v>
      </c>
      <c r="D249" s="178" t="s">
        <v>1707</v>
      </c>
      <c r="E249" s="178">
        <v>45285</v>
      </c>
      <c r="F249" s="178" t="s">
        <v>1708</v>
      </c>
      <c r="G249" s="180">
        <v>250</v>
      </c>
      <c r="H249" s="180">
        <v>1624100</v>
      </c>
      <c r="I249" s="180">
        <v>40602500</v>
      </c>
      <c r="K249" s="94" t="str">
        <f t="shared" si="3"/>
        <v>Спир</v>
      </c>
    </row>
    <row r="250" spans="1:11">
      <c r="A250" s="178">
        <v>5062894</v>
      </c>
      <c r="B250" s="178" t="s">
        <v>1670</v>
      </c>
      <c r="C250" s="179" t="s">
        <v>1733</v>
      </c>
      <c r="D250" s="178" t="s">
        <v>1734</v>
      </c>
      <c r="E250" s="178">
        <v>45285</v>
      </c>
      <c r="F250" s="178" t="s">
        <v>1708</v>
      </c>
      <c r="G250" s="180">
        <v>1600</v>
      </c>
      <c r="H250" s="180">
        <v>1624277</v>
      </c>
      <c r="I250" s="180">
        <v>259884320</v>
      </c>
      <c r="K250" s="94" t="str">
        <f t="shared" si="3"/>
        <v>Спир</v>
      </c>
    </row>
    <row r="251" spans="1:11">
      <c r="A251" s="178">
        <v>5062945</v>
      </c>
      <c r="B251" s="178" t="s">
        <v>1670</v>
      </c>
      <c r="C251" s="179" t="s">
        <v>212</v>
      </c>
      <c r="D251" s="178" t="s">
        <v>213</v>
      </c>
      <c r="E251" s="178">
        <v>18521</v>
      </c>
      <c r="F251" s="178" t="s">
        <v>214</v>
      </c>
      <c r="G251" s="180">
        <v>200</v>
      </c>
      <c r="H251" s="180">
        <v>5351777</v>
      </c>
      <c r="I251" s="180">
        <v>10703554</v>
      </c>
      <c r="K251" s="94" t="str">
        <f t="shared" si="3"/>
        <v>Бард</v>
      </c>
    </row>
    <row r="252" spans="1:11" ht="30">
      <c r="A252" s="178">
        <v>5062946</v>
      </c>
      <c r="B252" s="178" t="s">
        <v>1670</v>
      </c>
      <c r="C252" s="179" t="s">
        <v>532</v>
      </c>
      <c r="D252" s="178" t="s">
        <v>533</v>
      </c>
      <c r="E252" s="178">
        <v>18521</v>
      </c>
      <c r="F252" s="178" t="s">
        <v>214</v>
      </c>
      <c r="G252" s="180">
        <v>400</v>
      </c>
      <c r="H252" s="180">
        <v>4420888</v>
      </c>
      <c r="I252" s="180">
        <v>17683552</v>
      </c>
      <c r="K252" s="94" t="str">
        <f t="shared" si="3"/>
        <v>Бард</v>
      </c>
    </row>
    <row r="253" spans="1:11">
      <c r="A253" s="178">
        <v>5062947</v>
      </c>
      <c r="B253" s="178" t="s">
        <v>1670</v>
      </c>
      <c r="C253" s="179" t="s">
        <v>215</v>
      </c>
      <c r="D253" s="178" t="s">
        <v>216</v>
      </c>
      <c r="E253" s="178">
        <v>18521</v>
      </c>
      <c r="F253" s="178" t="s">
        <v>214</v>
      </c>
      <c r="G253" s="180">
        <v>200</v>
      </c>
      <c r="H253" s="180">
        <v>4400000</v>
      </c>
      <c r="I253" s="180">
        <v>8800000</v>
      </c>
      <c r="K253" s="94" t="str">
        <f t="shared" si="3"/>
        <v>Бард</v>
      </c>
    </row>
    <row r="254" spans="1:11">
      <c r="A254" s="178">
        <v>5063866</v>
      </c>
      <c r="B254" s="178" t="s">
        <v>1747</v>
      </c>
      <c r="C254" s="179" t="s">
        <v>535</v>
      </c>
      <c r="D254" s="178" t="s">
        <v>536</v>
      </c>
      <c r="E254" s="178">
        <v>18521</v>
      </c>
      <c r="F254" s="178" t="s">
        <v>214</v>
      </c>
      <c r="G254" s="180">
        <v>100</v>
      </c>
      <c r="H254" s="180">
        <v>4655999</v>
      </c>
      <c r="I254" s="180">
        <v>4655999</v>
      </c>
      <c r="K254" s="94" t="str">
        <f t="shared" si="3"/>
        <v>Бард</v>
      </c>
    </row>
    <row r="255" spans="1:11" ht="30">
      <c r="A255" s="178">
        <v>5063867</v>
      </c>
      <c r="B255" s="178" t="s">
        <v>1747</v>
      </c>
      <c r="C255" s="179" t="s">
        <v>530</v>
      </c>
      <c r="D255" s="178" t="s">
        <v>531</v>
      </c>
      <c r="E255" s="178">
        <v>18521</v>
      </c>
      <c r="F255" s="178" t="s">
        <v>214</v>
      </c>
      <c r="G255" s="180">
        <v>100</v>
      </c>
      <c r="H255" s="180">
        <v>4455999</v>
      </c>
      <c r="I255" s="180">
        <v>4455999</v>
      </c>
      <c r="K255" s="94" t="str">
        <f t="shared" si="3"/>
        <v>Бард</v>
      </c>
    </row>
    <row r="256" spans="1:11">
      <c r="A256" s="178">
        <v>5063868</v>
      </c>
      <c r="B256" s="178" t="s">
        <v>1747</v>
      </c>
      <c r="C256" s="179" t="s">
        <v>1698</v>
      </c>
      <c r="D256" s="178" t="s">
        <v>1699</v>
      </c>
      <c r="E256" s="178">
        <v>18521</v>
      </c>
      <c r="F256" s="178" t="s">
        <v>214</v>
      </c>
      <c r="G256" s="180">
        <v>100</v>
      </c>
      <c r="H256" s="180">
        <v>4400002</v>
      </c>
      <c r="I256" s="180">
        <v>4400002</v>
      </c>
      <c r="K256" s="94" t="str">
        <f t="shared" si="3"/>
        <v>Бард</v>
      </c>
    </row>
    <row r="257" spans="1:11" ht="30">
      <c r="A257" s="178">
        <v>5064352</v>
      </c>
      <c r="B257" s="178" t="s">
        <v>1747</v>
      </c>
      <c r="C257" s="179" t="s">
        <v>1748</v>
      </c>
      <c r="D257" s="178" t="s">
        <v>1749</v>
      </c>
      <c r="E257" s="178">
        <v>45433</v>
      </c>
      <c r="F257" s="178" t="s">
        <v>1711</v>
      </c>
      <c r="G257" s="180">
        <v>100</v>
      </c>
      <c r="H257" s="180">
        <v>1604777</v>
      </c>
      <c r="I257" s="180">
        <v>16047770</v>
      </c>
      <c r="K257" s="94" t="str">
        <f t="shared" si="3"/>
        <v>Спир</v>
      </c>
    </row>
    <row r="258" spans="1:11">
      <c r="A258" s="178">
        <v>5064407</v>
      </c>
      <c r="B258" s="178" t="s">
        <v>1747</v>
      </c>
      <c r="C258" s="179" t="s">
        <v>377</v>
      </c>
      <c r="D258" s="178" t="s">
        <v>378</v>
      </c>
      <c r="E258" s="178">
        <v>18521</v>
      </c>
      <c r="F258" s="178" t="s">
        <v>214</v>
      </c>
      <c r="G258" s="180">
        <v>100</v>
      </c>
      <c r="H258" s="180">
        <v>4709000</v>
      </c>
      <c r="I258" s="180">
        <v>4709000</v>
      </c>
      <c r="K258" s="94" t="str">
        <f t="shared" si="3"/>
        <v>Бард</v>
      </c>
    </row>
    <row r="259" spans="1:11">
      <c r="A259" s="178">
        <v>5064408</v>
      </c>
      <c r="B259" s="178" t="s">
        <v>1747</v>
      </c>
      <c r="C259" s="179" t="s">
        <v>215</v>
      </c>
      <c r="D259" s="178" t="s">
        <v>216</v>
      </c>
      <c r="E259" s="178">
        <v>18521</v>
      </c>
      <c r="F259" s="178" t="s">
        <v>214</v>
      </c>
      <c r="G259" s="180">
        <v>300</v>
      </c>
      <c r="H259" s="180">
        <v>4500000</v>
      </c>
      <c r="I259" s="180">
        <v>13500000</v>
      </c>
      <c r="K259" s="94" t="str">
        <f t="shared" si="3"/>
        <v>Бард</v>
      </c>
    </row>
    <row r="260" spans="1:11">
      <c r="A260" s="178">
        <v>5065340</v>
      </c>
      <c r="B260" s="178" t="s">
        <v>1671</v>
      </c>
      <c r="C260" s="179" t="s">
        <v>215</v>
      </c>
      <c r="D260" s="178" t="s">
        <v>216</v>
      </c>
      <c r="E260" s="178">
        <v>18521</v>
      </c>
      <c r="F260" s="178" t="s">
        <v>214</v>
      </c>
      <c r="G260" s="180">
        <v>600</v>
      </c>
      <c r="H260" s="180">
        <v>4800000</v>
      </c>
      <c r="I260" s="180">
        <v>28800000</v>
      </c>
      <c r="K260" s="94" t="str">
        <f t="shared" si="3"/>
        <v>Бард</v>
      </c>
    </row>
    <row r="261" spans="1:11" ht="30">
      <c r="A261" s="178">
        <v>5066655</v>
      </c>
      <c r="B261" s="178" t="s">
        <v>1672</v>
      </c>
      <c r="C261" s="179" t="s">
        <v>1750</v>
      </c>
      <c r="D261" s="178" t="s">
        <v>1751</v>
      </c>
      <c r="E261" s="178">
        <v>45285</v>
      </c>
      <c r="F261" s="178" t="s">
        <v>1708</v>
      </c>
      <c r="G261" s="180">
        <v>3100</v>
      </c>
      <c r="H261" s="180">
        <v>1624188</v>
      </c>
      <c r="I261" s="180">
        <v>503498280</v>
      </c>
      <c r="K261" s="94" t="str">
        <f t="shared" ref="K261:K324" si="4">LEFT(F261,4)</f>
        <v>Спир</v>
      </c>
    </row>
    <row r="262" spans="1:11">
      <c r="A262" s="178">
        <v>5066656</v>
      </c>
      <c r="B262" s="178" t="s">
        <v>1672</v>
      </c>
      <c r="C262" s="179" t="s">
        <v>1706</v>
      </c>
      <c r="D262" s="178" t="s">
        <v>1707</v>
      </c>
      <c r="E262" s="178">
        <v>45285</v>
      </c>
      <c r="F262" s="178" t="s">
        <v>1708</v>
      </c>
      <c r="G262" s="180">
        <v>250</v>
      </c>
      <c r="H262" s="180">
        <v>1624177</v>
      </c>
      <c r="I262" s="180">
        <v>40604425</v>
      </c>
      <c r="K262" s="94" t="str">
        <f t="shared" si="4"/>
        <v>Спир</v>
      </c>
    </row>
    <row r="263" spans="1:11" ht="30">
      <c r="A263" s="178">
        <v>5066766</v>
      </c>
      <c r="B263" s="178" t="s">
        <v>1672</v>
      </c>
      <c r="C263" s="179" t="s">
        <v>532</v>
      </c>
      <c r="D263" s="178" t="s">
        <v>533</v>
      </c>
      <c r="E263" s="178">
        <v>18521</v>
      </c>
      <c r="F263" s="178" t="s">
        <v>214</v>
      </c>
      <c r="G263" s="180">
        <v>500</v>
      </c>
      <c r="H263" s="180">
        <v>5000888</v>
      </c>
      <c r="I263" s="180">
        <v>25004440</v>
      </c>
      <c r="K263" s="94" t="str">
        <f t="shared" si="4"/>
        <v>Бард</v>
      </c>
    </row>
    <row r="264" spans="1:11">
      <c r="A264" s="178">
        <v>5067296</v>
      </c>
      <c r="B264" s="178" t="s">
        <v>1672</v>
      </c>
      <c r="C264" s="179" t="s">
        <v>1752</v>
      </c>
      <c r="D264" s="178" t="s">
        <v>1753</v>
      </c>
      <c r="E264" s="178">
        <v>45285</v>
      </c>
      <c r="F264" s="178" t="s">
        <v>1708</v>
      </c>
      <c r="G264" s="180">
        <v>1160</v>
      </c>
      <c r="H264" s="180">
        <v>1630999.99</v>
      </c>
      <c r="I264" s="180">
        <v>189195998.84</v>
      </c>
      <c r="K264" s="94" t="str">
        <f t="shared" si="4"/>
        <v>Спир</v>
      </c>
    </row>
    <row r="265" spans="1:11">
      <c r="A265" s="178">
        <v>5067369</v>
      </c>
      <c r="B265" s="178" t="s">
        <v>1672</v>
      </c>
      <c r="C265" s="179" t="s">
        <v>212</v>
      </c>
      <c r="D265" s="178" t="s">
        <v>213</v>
      </c>
      <c r="E265" s="178">
        <v>18521</v>
      </c>
      <c r="F265" s="178" t="s">
        <v>214</v>
      </c>
      <c r="G265" s="180">
        <v>200</v>
      </c>
      <c r="H265" s="180">
        <v>5551777</v>
      </c>
      <c r="I265" s="180">
        <v>11103554</v>
      </c>
      <c r="K265" s="94" t="str">
        <f t="shared" si="4"/>
        <v>Бард</v>
      </c>
    </row>
    <row r="266" spans="1:11">
      <c r="A266" s="178">
        <v>5068322</v>
      </c>
      <c r="B266" s="178" t="s">
        <v>1754</v>
      </c>
      <c r="C266" s="179" t="s">
        <v>1694</v>
      </c>
      <c r="D266" s="178" t="s">
        <v>1695</v>
      </c>
      <c r="E266" s="178">
        <v>18521</v>
      </c>
      <c r="F266" s="178" t="s">
        <v>214</v>
      </c>
      <c r="G266" s="180">
        <v>200</v>
      </c>
      <c r="H266" s="180">
        <v>5759000</v>
      </c>
      <c r="I266" s="180">
        <v>11518000</v>
      </c>
      <c r="K266" s="94" t="str">
        <f t="shared" si="4"/>
        <v>Бард</v>
      </c>
    </row>
    <row r="267" spans="1:11">
      <c r="A267" s="178">
        <v>5068323</v>
      </c>
      <c r="B267" s="178" t="s">
        <v>1754</v>
      </c>
      <c r="C267" s="179" t="s">
        <v>315</v>
      </c>
      <c r="D267" s="178" t="s">
        <v>316</v>
      </c>
      <c r="E267" s="178">
        <v>18521</v>
      </c>
      <c r="F267" s="178" t="s">
        <v>214</v>
      </c>
      <c r="G267" s="180">
        <v>200</v>
      </c>
      <c r="H267" s="180">
        <v>5655999</v>
      </c>
      <c r="I267" s="180">
        <v>11311998</v>
      </c>
      <c r="K267" s="94" t="str">
        <f t="shared" si="4"/>
        <v>Бард</v>
      </c>
    </row>
    <row r="268" spans="1:11">
      <c r="A268" s="178">
        <v>5069002</v>
      </c>
      <c r="B268" s="178" t="s">
        <v>1754</v>
      </c>
      <c r="C268" s="179" t="s">
        <v>1712</v>
      </c>
      <c r="D268" s="178" t="s">
        <v>1713</v>
      </c>
      <c r="E268" s="178">
        <v>45285</v>
      </c>
      <c r="F268" s="178" t="s">
        <v>1708</v>
      </c>
      <c r="G268" s="180">
        <v>1200</v>
      </c>
      <c r="H268" s="180">
        <v>1625788</v>
      </c>
      <c r="I268" s="180">
        <v>195094560</v>
      </c>
      <c r="K268" s="94" t="str">
        <f t="shared" si="4"/>
        <v>Спир</v>
      </c>
    </row>
    <row r="269" spans="1:11">
      <c r="A269" s="178">
        <v>5069003</v>
      </c>
      <c r="B269" s="178" t="s">
        <v>1754</v>
      </c>
      <c r="C269" s="179" t="s">
        <v>1755</v>
      </c>
      <c r="D269" s="178" t="s">
        <v>1756</v>
      </c>
      <c r="E269" s="178">
        <v>45285</v>
      </c>
      <c r="F269" s="178" t="s">
        <v>1708</v>
      </c>
      <c r="G269" s="180">
        <v>100</v>
      </c>
      <c r="H269" s="180">
        <v>1624100</v>
      </c>
      <c r="I269" s="180">
        <v>16241000</v>
      </c>
      <c r="K269" s="94" t="str">
        <f t="shared" si="4"/>
        <v>Спир</v>
      </c>
    </row>
    <row r="270" spans="1:11">
      <c r="A270" s="178">
        <v>5069004</v>
      </c>
      <c r="B270" s="178" t="s">
        <v>1754</v>
      </c>
      <c r="C270" s="179" t="s">
        <v>1757</v>
      </c>
      <c r="D270" s="178" t="s">
        <v>1758</v>
      </c>
      <c r="E270" s="178">
        <v>45285</v>
      </c>
      <c r="F270" s="178" t="s">
        <v>1708</v>
      </c>
      <c r="G270" s="180">
        <v>70</v>
      </c>
      <c r="H270" s="180">
        <v>1624098</v>
      </c>
      <c r="I270" s="180">
        <v>11368686</v>
      </c>
      <c r="K270" s="94" t="str">
        <f t="shared" si="4"/>
        <v>Спир</v>
      </c>
    </row>
    <row r="271" spans="1:11">
      <c r="A271" s="178">
        <v>5069086</v>
      </c>
      <c r="B271" s="178" t="s">
        <v>1754</v>
      </c>
      <c r="C271" s="179" t="s">
        <v>215</v>
      </c>
      <c r="D271" s="178" t="s">
        <v>216</v>
      </c>
      <c r="E271" s="178">
        <v>18521</v>
      </c>
      <c r="F271" s="178" t="s">
        <v>214</v>
      </c>
      <c r="G271" s="180">
        <v>400</v>
      </c>
      <c r="H271" s="180">
        <v>5215000</v>
      </c>
      <c r="I271" s="180">
        <v>20860000</v>
      </c>
      <c r="K271" s="94" t="str">
        <f t="shared" si="4"/>
        <v>Бард</v>
      </c>
    </row>
    <row r="272" spans="1:11">
      <c r="A272" s="178">
        <v>5069957</v>
      </c>
      <c r="B272" s="178" t="s">
        <v>1673</v>
      </c>
      <c r="C272" s="179" t="s">
        <v>1706</v>
      </c>
      <c r="D272" s="178" t="s">
        <v>1707</v>
      </c>
      <c r="E272" s="178">
        <v>45285</v>
      </c>
      <c r="F272" s="178" t="s">
        <v>1708</v>
      </c>
      <c r="G272" s="180">
        <v>250</v>
      </c>
      <c r="H272" s="180">
        <v>1624788</v>
      </c>
      <c r="I272" s="180">
        <v>40619700</v>
      </c>
      <c r="K272" s="94" t="str">
        <f t="shared" si="4"/>
        <v>Спир</v>
      </c>
    </row>
    <row r="273" spans="1:11">
      <c r="A273" s="178">
        <v>5071555</v>
      </c>
      <c r="B273" s="178" t="s">
        <v>1759</v>
      </c>
      <c r="C273" s="179" t="s">
        <v>1733</v>
      </c>
      <c r="D273" s="178" t="s">
        <v>1734</v>
      </c>
      <c r="E273" s="178">
        <v>45285</v>
      </c>
      <c r="F273" s="178" t="s">
        <v>1708</v>
      </c>
      <c r="G273" s="180">
        <v>600</v>
      </c>
      <c r="H273" s="180">
        <v>1624111</v>
      </c>
      <c r="I273" s="180">
        <v>97446660</v>
      </c>
      <c r="K273" s="94" t="str">
        <f t="shared" si="4"/>
        <v>Спир</v>
      </c>
    </row>
    <row r="274" spans="1:11">
      <c r="A274" s="178">
        <v>5071694</v>
      </c>
      <c r="B274" s="178" t="s">
        <v>1759</v>
      </c>
      <c r="C274" s="179" t="s">
        <v>375</v>
      </c>
      <c r="D274" s="178" t="s">
        <v>376</v>
      </c>
      <c r="E274" s="178">
        <v>18521</v>
      </c>
      <c r="F274" s="178" t="s">
        <v>214</v>
      </c>
      <c r="G274" s="180">
        <v>100</v>
      </c>
      <c r="H274" s="180">
        <v>5626999</v>
      </c>
      <c r="I274" s="180">
        <v>5626999</v>
      </c>
      <c r="K274" s="94" t="str">
        <f t="shared" si="4"/>
        <v>Бард</v>
      </c>
    </row>
    <row r="275" spans="1:11">
      <c r="A275" s="178">
        <v>5071696</v>
      </c>
      <c r="B275" s="178" t="s">
        <v>1759</v>
      </c>
      <c r="C275" s="179" t="s">
        <v>315</v>
      </c>
      <c r="D275" s="178" t="s">
        <v>316</v>
      </c>
      <c r="E275" s="178">
        <v>18521</v>
      </c>
      <c r="F275" s="178" t="s">
        <v>214</v>
      </c>
      <c r="G275" s="180">
        <v>100</v>
      </c>
      <c r="H275" s="180">
        <v>4611999</v>
      </c>
      <c r="I275" s="180">
        <v>4611999</v>
      </c>
      <c r="K275" s="94" t="str">
        <f t="shared" si="4"/>
        <v>Бард</v>
      </c>
    </row>
    <row r="276" spans="1:11">
      <c r="A276" s="178">
        <v>5072270</v>
      </c>
      <c r="B276" s="178" t="s">
        <v>1759</v>
      </c>
      <c r="C276" s="179" t="s">
        <v>1755</v>
      </c>
      <c r="D276" s="178" t="s">
        <v>1756</v>
      </c>
      <c r="E276" s="178">
        <v>45285</v>
      </c>
      <c r="F276" s="178" t="s">
        <v>1708</v>
      </c>
      <c r="G276" s="180">
        <v>50</v>
      </c>
      <c r="H276" s="180">
        <v>1624099</v>
      </c>
      <c r="I276" s="180">
        <v>8120495</v>
      </c>
      <c r="K276" s="94" t="str">
        <f t="shared" si="4"/>
        <v>Спир</v>
      </c>
    </row>
    <row r="277" spans="1:11">
      <c r="A277" s="178">
        <v>5073247</v>
      </c>
      <c r="B277" s="178" t="s">
        <v>1674</v>
      </c>
      <c r="C277" s="179" t="s">
        <v>377</v>
      </c>
      <c r="D277" s="178" t="s">
        <v>378</v>
      </c>
      <c r="E277" s="178">
        <v>18521</v>
      </c>
      <c r="F277" s="178" t="s">
        <v>214</v>
      </c>
      <c r="G277" s="180">
        <v>100</v>
      </c>
      <c r="H277" s="180">
        <v>4859000</v>
      </c>
      <c r="I277" s="180">
        <v>4859000</v>
      </c>
      <c r="K277" s="94" t="str">
        <f t="shared" si="4"/>
        <v>Бард</v>
      </c>
    </row>
    <row r="278" spans="1:11">
      <c r="A278" s="178">
        <v>5073248</v>
      </c>
      <c r="B278" s="178" t="s">
        <v>1674</v>
      </c>
      <c r="C278" s="179" t="s">
        <v>315</v>
      </c>
      <c r="D278" s="178" t="s">
        <v>316</v>
      </c>
      <c r="E278" s="178">
        <v>18521</v>
      </c>
      <c r="F278" s="178" t="s">
        <v>214</v>
      </c>
      <c r="G278" s="180">
        <v>300</v>
      </c>
      <c r="H278" s="180">
        <v>4611999</v>
      </c>
      <c r="I278" s="180">
        <v>13835997</v>
      </c>
      <c r="K278" s="94" t="str">
        <f t="shared" si="4"/>
        <v>Бард</v>
      </c>
    </row>
    <row r="279" spans="1:11">
      <c r="A279" s="178">
        <v>5073849</v>
      </c>
      <c r="B279" s="178" t="s">
        <v>1674</v>
      </c>
      <c r="C279" s="179" t="s">
        <v>1760</v>
      </c>
      <c r="D279" s="178" t="s">
        <v>1761</v>
      </c>
      <c r="E279" s="178">
        <v>45285</v>
      </c>
      <c r="F279" s="178" t="s">
        <v>1708</v>
      </c>
      <c r="G279" s="180">
        <v>20</v>
      </c>
      <c r="H279" s="180">
        <v>1624098</v>
      </c>
      <c r="I279" s="180">
        <v>3248196</v>
      </c>
      <c r="K279" s="94" t="str">
        <f t="shared" si="4"/>
        <v>Спир</v>
      </c>
    </row>
    <row r="280" spans="1:11" ht="30">
      <c r="A280" s="178">
        <v>5073914</v>
      </c>
      <c r="B280" s="178" t="s">
        <v>1674</v>
      </c>
      <c r="C280" s="179" t="s">
        <v>530</v>
      </c>
      <c r="D280" s="178" t="s">
        <v>531</v>
      </c>
      <c r="E280" s="178">
        <v>18521</v>
      </c>
      <c r="F280" s="178" t="s">
        <v>214</v>
      </c>
      <c r="G280" s="180">
        <v>100</v>
      </c>
      <c r="H280" s="180">
        <v>4509999</v>
      </c>
      <c r="I280" s="180">
        <v>4509999</v>
      </c>
      <c r="K280" s="94" t="str">
        <f t="shared" si="4"/>
        <v>Бард</v>
      </c>
    </row>
    <row r="281" spans="1:11">
      <c r="A281" s="178">
        <v>5073915</v>
      </c>
      <c r="B281" s="178" t="s">
        <v>1674</v>
      </c>
      <c r="C281" s="179" t="s">
        <v>215</v>
      </c>
      <c r="D281" s="178" t="s">
        <v>216</v>
      </c>
      <c r="E281" s="178">
        <v>18521</v>
      </c>
      <c r="F281" s="178" t="s">
        <v>214</v>
      </c>
      <c r="G281" s="180">
        <v>300</v>
      </c>
      <c r="H281" s="180">
        <v>4500000</v>
      </c>
      <c r="I281" s="180">
        <v>13500000</v>
      </c>
      <c r="K281" s="94" t="str">
        <f t="shared" si="4"/>
        <v>Бард</v>
      </c>
    </row>
    <row r="282" spans="1:11">
      <c r="A282" s="178">
        <v>5074672</v>
      </c>
      <c r="B282" s="178" t="s">
        <v>1675</v>
      </c>
      <c r="C282" s="179" t="s">
        <v>1706</v>
      </c>
      <c r="D282" s="178" t="s">
        <v>1707</v>
      </c>
      <c r="E282" s="178">
        <v>45285</v>
      </c>
      <c r="F282" s="178" t="s">
        <v>1708</v>
      </c>
      <c r="G282" s="180">
        <v>250</v>
      </c>
      <c r="H282" s="180">
        <v>1624101</v>
      </c>
      <c r="I282" s="180">
        <v>40602525</v>
      </c>
      <c r="K282" s="94" t="str">
        <f t="shared" si="4"/>
        <v>Спир</v>
      </c>
    </row>
    <row r="283" spans="1:11">
      <c r="A283" s="178">
        <v>5074673</v>
      </c>
      <c r="B283" s="178" t="s">
        <v>1675</v>
      </c>
      <c r="C283" s="179" t="s">
        <v>1762</v>
      </c>
      <c r="D283" s="178" t="s">
        <v>1763</v>
      </c>
      <c r="E283" s="178">
        <v>45285</v>
      </c>
      <c r="F283" s="178" t="s">
        <v>1708</v>
      </c>
      <c r="G283" s="180">
        <v>10</v>
      </c>
      <c r="H283" s="180">
        <v>1624100</v>
      </c>
      <c r="I283" s="180">
        <v>1624100</v>
      </c>
      <c r="K283" s="94" t="str">
        <f t="shared" si="4"/>
        <v>Спир</v>
      </c>
    </row>
    <row r="284" spans="1:11">
      <c r="A284" s="178">
        <v>5074674</v>
      </c>
      <c r="B284" s="178" t="s">
        <v>1675</v>
      </c>
      <c r="C284" s="179" t="s">
        <v>1764</v>
      </c>
      <c r="D284" s="178" t="s">
        <v>1765</v>
      </c>
      <c r="E284" s="178">
        <v>45285</v>
      </c>
      <c r="F284" s="178" t="s">
        <v>1708</v>
      </c>
      <c r="G284" s="180">
        <v>500</v>
      </c>
      <c r="H284" s="180">
        <v>1624098</v>
      </c>
      <c r="I284" s="180">
        <v>81204900</v>
      </c>
      <c r="K284" s="94" t="str">
        <f t="shared" si="4"/>
        <v>Спир</v>
      </c>
    </row>
    <row r="285" spans="1:11">
      <c r="A285" s="178">
        <v>5074855</v>
      </c>
      <c r="B285" s="178" t="s">
        <v>1675</v>
      </c>
      <c r="C285" s="179" t="s">
        <v>535</v>
      </c>
      <c r="D285" s="178" t="s">
        <v>536</v>
      </c>
      <c r="E285" s="178">
        <v>18521</v>
      </c>
      <c r="F285" s="178" t="s">
        <v>214</v>
      </c>
      <c r="G285" s="180">
        <v>100</v>
      </c>
      <c r="H285" s="180">
        <v>4600999</v>
      </c>
      <c r="I285" s="180">
        <v>4600999</v>
      </c>
      <c r="K285" s="94" t="str">
        <f t="shared" si="4"/>
        <v>Бард</v>
      </c>
    </row>
    <row r="286" spans="1:11">
      <c r="A286" s="178">
        <v>5074856</v>
      </c>
      <c r="B286" s="178" t="s">
        <v>1675</v>
      </c>
      <c r="C286" s="179" t="s">
        <v>215</v>
      </c>
      <c r="D286" s="178" t="s">
        <v>216</v>
      </c>
      <c r="E286" s="178">
        <v>18521</v>
      </c>
      <c r="F286" s="178" t="s">
        <v>214</v>
      </c>
      <c r="G286" s="180">
        <v>200</v>
      </c>
      <c r="H286" s="180">
        <v>4400000</v>
      </c>
      <c r="I286" s="180">
        <v>8800000</v>
      </c>
      <c r="K286" s="94" t="str">
        <f t="shared" si="4"/>
        <v>Бард</v>
      </c>
    </row>
    <row r="287" spans="1:11">
      <c r="A287" s="178">
        <v>5075408</v>
      </c>
      <c r="B287" s="178" t="s">
        <v>1675</v>
      </c>
      <c r="C287" s="179" t="s">
        <v>1766</v>
      </c>
      <c r="D287" s="178" t="s">
        <v>1767</v>
      </c>
      <c r="E287" s="178">
        <v>45433</v>
      </c>
      <c r="F287" s="178" t="s">
        <v>1711</v>
      </c>
      <c r="G287" s="180">
        <v>100</v>
      </c>
      <c r="H287" s="180">
        <v>1602277</v>
      </c>
      <c r="I287" s="180">
        <v>16022770</v>
      </c>
      <c r="K287" s="94" t="str">
        <f t="shared" si="4"/>
        <v>Спир</v>
      </c>
    </row>
    <row r="288" spans="1:11">
      <c r="A288" s="178">
        <v>5075409</v>
      </c>
      <c r="B288" s="178" t="s">
        <v>1675</v>
      </c>
      <c r="C288" s="179" t="s">
        <v>1768</v>
      </c>
      <c r="D288" s="178" t="s">
        <v>1769</v>
      </c>
      <c r="E288" s="178">
        <v>45433</v>
      </c>
      <c r="F288" s="178" t="s">
        <v>1711</v>
      </c>
      <c r="G288" s="180">
        <v>100</v>
      </c>
      <c r="H288" s="180">
        <v>1601577</v>
      </c>
      <c r="I288" s="180">
        <v>16015770</v>
      </c>
      <c r="K288" s="94" t="str">
        <f t="shared" si="4"/>
        <v>Спир</v>
      </c>
    </row>
    <row r="289" spans="1:11">
      <c r="A289" s="178">
        <v>5075410</v>
      </c>
      <c r="B289" s="178" t="s">
        <v>1675</v>
      </c>
      <c r="C289" s="179" t="s">
        <v>1766</v>
      </c>
      <c r="D289" s="178" t="s">
        <v>1767</v>
      </c>
      <c r="E289" s="178">
        <v>45433</v>
      </c>
      <c r="F289" s="178" t="s">
        <v>1711</v>
      </c>
      <c r="G289" s="180">
        <v>100</v>
      </c>
      <c r="H289" s="180">
        <v>1601377</v>
      </c>
      <c r="I289" s="180">
        <v>16013770</v>
      </c>
      <c r="K289" s="94" t="str">
        <f t="shared" si="4"/>
        <v>Спир</v>
      </c>
    </row>
    <row r="290" spans="1:11">
      <c r="A290" s="178">
        <v>5075413</v>
      </c>
      <c r="B290" s="178" t="s">
        <v>1675</v>
      </c>
      <c r="C290" s="179" t="s">
        <v>1712</v>
      </c>
      <c r="D290" s="178" t="s">
        <v>1713</v>
      </c>
      <c r="E290" s="178">
        <v>45285</v>
      </c>
      <c r="F290" s="178" t="s">
        <v>1708</v>
      </c>
      <c r="G290" s="180">
        <v>1200</v>
      </c>
      <c r="H290" s="180">
        <v>1624100</v>
      </c>
      <c r="I290" s="180">
        <v>194892000</v>
      </c>
      <c r="K290" s="94" t="str">
        <f t="shared" si="4"/>
        <v>Спир</v>
      </c>
    </row>
    <row r="291" spans="1:11">
      <c r="A291" s="178">
        <v>5076447</v>
      </c>
      <c r="B291" s="178" t="s">
        <v>1770</v>
      </c>
      <c r="C291" s="179" t="s">
        <v>1771</v>
      </c>
      <c r="D291" s="178" t="s">
        <v>1772</v>
      </c>
      <c r="E291" s="178">
        <v>45433</v>
      </c>
      <c r="F291" s="178" t="s">
        <v>1711</v>
      </c>
      <c r="G291" s="180">
        <v>200</v>
      </c>
      <c r="H291" s="180">
        <v>1605010</v>
      </c>
      <c r="I291" s="180">
        <v>32100200</v>
      </c>
      <c r="K291" s="94" t="str">
        <f t="shared" si="4"/>
        <v>Спир</v>
      </c>
    </row>
    <row r="292" spans="1:11">
      <c r="A292" s="178">
        <v>5076448</v>
      </c>
      <c r="B292" s="178" t="s">
        <v>1770</v>
      </c>
      <c r="C292" s="179" t="s">
        <v>1773</v>
      </c>
      <c r="D292" s="178" t="s">
        <v>1774</v>
      </c>
      <c r="E292" s="178">
        <v>45433</v>
      </c>
      <c r="F292" s="178" t="s">
        <v>1711</v>
      </c>
      <c r="G292" s="180">
        <v>100</v>
      </c>
      <c r="H292" s="180">
        <v>1599911</v>
      </c>
      <c r="I292" s="180">
        <v>15999110</v>
      </c>
      <c r="K292" s="94" t="str">
        <f t="shared" si="4"/>
        <v>Спир</v>
      </c>
    </row>
    <row r="293" spans="1:11">
      <c r="A293" s="178">
        <v>5076615</v>
      </c>
      <c r="B293" s="178" t="s">
        <v>1770</v>
      </c>
      <c r="C293" s="179" t="s">
        <v>215</v>
      </c>
      <c r="D293" s="178" t="s">
        <v>216</v>
      </c>
      <c r="E293" s="178">
        <v>18521</v>
      </c>
      <c r="F293" s="178" t="s">
        <v>214</v>
      </c>
      <c r="G293" s="180">
        <v>300</v>
      </c>
      <c r="H293" s="180">
        <v>4400000</v>
      </c>
      <c r="I293" s="180">
        <v>13200000</v>
      </c>
      <c r="K293" s="94" t="str">
        <f t="shared" si="4"/>
        <v>Бард</v>
      </c>
    </row>
    <row r="294" spans="1:11">
      <c r="A294" s="178">
        <v>5077201</v>
      </c>
      <c r="B294" s="178" t="s">
        <v>1770</v>
      </c>
      <c r="C294" s="179" t="s">
        <v>1755</v>
      </c>
      <c r="D294" s="178" t="s">
        <v>1756</v>
      </c>
      <c r="E294" s="178">
        <v>45285</v>
      </c>
      <c r="F294" s="178" t="s">
        <v>1708</v>
      </c>
      <c r="G294" s="180">
        <v>50</v>
      </c>
      <c r="H294" s="180">
        <v>1624100</v>
      </c>
      <c r="I294" s="180">
        <v>8120500</v>
      </c>
      <c r="K294" s="94" t="str">
        <f t="shared" si="4"/>
        <v>Спир</v>
      </c>
    </row>
    <row r="295" spans="1:11">
      <c r="A295" s="178">
        <v>5077202</v>
      </c>
      <c r="B295" s="178" t="s">
        <v>1770</v>
      </c>
      <c r="C295" s="179" t="s">
        <v>1775</v>
      </c>
      <c r="D295" s="178" t="s">
        <v>1776</v>
      </c>
      <c r="E295" s="178">
        <v>45285</v>
      </c>
      <c r="F295" s="178" t="s">
        <v>1708</v>
      </c>
      <c r="G295" s="180">
        <v>300</v>
      </c>
      <c r="H295" s="180">
        <v>1624098</v>
      </c>
      <c r="I295" s="180">
        <v>48722940</v>
      </c>
      <c r="K295" s="94" t="str">
        <f t="shared" si="4"/>
        <v>Спир</v>
      </c>
    </row>
    <row r="296" spans="1:11">
      <c r="A296" s="178">
        <v>5078103</v>
      </c>
      <c r="B296" s="178" t="s">
        <v>1676</v>
      </c>
      <c r="C296" s="179" t="s">
        <v>1777</v>
      </c>
      <c r="D296" s="178" t="s">
        <v>1778</v>
      </c>
      <c r="E296" s="178">
        <v>45433</v>
      </c>
      <c r="F296" s="178" t="s">
        <v>1711</v>
      </c>
      <c r="G296" s="180">
        <v>20</v>
      </c>
      <c r="H296" s="180">
        <v>1599923</v>
      </c>
      <c r="I296" s="180">
        <v>3199846</v>
      </c>
      <c r="K296" s="94" t="str">
        <f t="shared" si="4"/>
        <v>Спир</v>
      </c>
    </row>
    <row r="297" spans="1:11">
      <c r="A297" s="178">
        <v>5078253</v>
      </c>
      <c r="B297" s="178" t="s">
        <v>1676</v>
      </c>
      <c r="C297" s="179" t="s">
        <v>212</v>
      </c>
      <c r="D297" s="178" t="s">
        <v>213</v>
      </c>
      <c r="E297" s="178">
        <v>18521</v>
      </c>
      <c r="F297" s="178" t="s">
        <v>214</v>
      </c>
      <c r="G297" s="180">
        <v>200</v>
      </c>
      <c r="H297" s="180">
        <v>4650777</v>
      </c>
      <c r="I297" s="180">
        <v>9301554</v>
      </c>
      <c r="K297" s="94" t="str">
        <f t="shared" si="4"/>
        <v>Бард</v>
      </c>
    </row>
    <row r="298" spans="1:11">
      <c r="A298" s="178">
        <v>5078254</v>
      </c>
      <c r="B298" s="178" t="s">
        <v>1676</v>
      </c>
      <c r="C298" s="179" t="s">
        <v>212</v>
      </c>
      <c r="D298" s="178" t="s">
        <v>213</v>
      </c>
      <c r="E298" s="178">
        <v>18521</v>
      </c>
      <c r="F298" s="178" t="s">
        <v>214</v>
      </c>
      <c r="G298" s="180">
        <v>200</v>
      </c>
      <c r="H298" s="180">
        <v>4465777</v>
      </c>
      <c r="I298" s="180">
        <v>8931554</v>
      </c>
      <c r="K298" s="94" t="str">
        <f t="shared" si="4"/>
        <v>Бард</v>
      </c>
    </row>
    <row r="299" spans="1:11" ht="30">
      <c r="A299" s="178">
        <v>5078828</v>
      </c>
      <c r="B299" s="178" t="s">
        <v>1676</v>
      </c>
      <c r="C299" s="179" t="s">
        <v>1779</v>
      </c>
      <c r="D299" s="178" t="s">
        <v>1780</v>
      </c>
      <c r="E299" s="178">
        <v>45285</v>
      </c>
      <c r="F299" s="178" t="s">
        <v>1708</v>
      </c>
      <c r="G299" s="180">
        <v>200</v>
      </c>
      <c r="H299" s="180">
        <v>1624100</v>
      </c>
      <c r="I299" s="180">
        <v>32482000</v>
      </c>
      <c r="K299" s="94" t="str">
        <f t="shared" si="4"/>
        <v>Спир</v>
      </c>
    </row>
    <row r="300" spans="1:11">
      <c r="A300" s="178">
        <v>5079791</v>
      </c>
      <c r="B300" s="178" t="s">
        <v>1781</v>
      </c>
      <c r="C300" s="179" t="s">
        <v>1782</v>
      </c>
      <c r="D300" s="178" t="s">
        <v>1783</v>
      </c>
      <c r="E300" s="178">
        <v>45433</v>
      </c>
      <c r="F300" s="178" t="s">
        <v>1711</v>
      </c>
      <c r="G300" s="180">
        <v>10</v>
      </c>
      <c r="H300" s="180">
        <v>1600000</v>
      </c>
      <c r="I300" s="180">
        <v>1600000</v>
      </c>
      <c r="K300" s="94" t="str">
        <f t="shared" si="4"/>
        <v>Спир</v>
      </c>
    </row>
    <row r="301" spans="1:11">
      <c r="A301" s="178">
        <v>5079930</v>
      </c>
      <c r="B301" s="178" t="s">
        <v>1781</v>
      </c>
      <c r="C301" s="179" t="s">
        <v>315</v>
      </c>
      <c r="D301" s="178" t="s">
        <v>316</v>
      </c>
      <c r="E301" s="178">
        <v>18521</v>
      </c>
      <c r="F301" s="178" t="s">
        <v>214</v>
      </c>
      <c r="G301" s="180">
        <v>300</v>
      </c>
      <c r="H301" s="180">
        <v>4517000</v>
      </c>
      <c r="I301" s="180">
        <v>13551000</v>
      </c>
      <c r="K301" s="94" t="str">
        <f t="shared" si="4"/>
        <v>Бард</v>
      </c>
    </row>
    <row r="302" spans="1:11">
      <c r="A302" s="178">
        <v>5080459</v>
      </c>
      <c r="B302" s="178" t="s">
        <v>1781</v>
      </c>
      <c r="C302" s="179" t="s">
        <v>1706</v>
      </c>
      <c r="D302" s="178" t="s">
        <v>1707</v>
      </c>
      <c r="E302" s="178">
        <v>45285</v>
      </c>
      <c r="F302" s="178" t="s">
        <v>1708</v>
      </c>
      <c r="G302" s="180">
        <v>250</v>
      </c>
      <c r="H302" s="180">
        <v>1624098</v>
      </c>
      <c r="I302" s="180">
        <v>40602450</v>
      </c>
      <c r="K302" s="94" t="str">
        <f t="shared" si="4"/>
        <v>Спир</v>
      </c>
    </row>
    <row r="303" spans="1:11">
      <c r="A303" s="178">
        <v>5081644</v>
      </c>
      <c r="B303" s="178" t="s">
        <v>1677</v>
      </c>
      <c r="C303" s="179" t="s">
        <v>215</v>
      </c>
      <c r="D303" s="178" t="s">
        <v>216</v>
      </c>
      <c r="E303" s="178">
        <v>18521</v>
      </c>
      <c r="F303" s="178" t="s">
        <v>214</v>
      </c>
      <c r="G303" s="180">
        <v>200</v>
      </c>
      <c r="H303" s="180">
        <v>4400000</v>
      </c>
      <c r="I303" s="180">
        <v>8800000</v>
      </c>
      <c r="K303" s="94" t="str">
        <f t="shared" si="4"/>
        <v>Бард</v>
      </c>
    </row>
    <row r="304" spans="1:11">
      <c r="A304" s="178">
        <v>5082320</v>
      </c>
      <c r="B304" s="178" t="s">
        <v>1677</v>
      </c>
      <c r="C304" s="179" t="s">
        <v>215</v>
      </c>
      <c r="D304" s="178" t="s">
        <v>216</v>
      </c>
      <c r="E304" s="178">
        <v>18521</v>
      </c>
      <c r="F304" s="178" t="s">
        <v>214</v>
      </c>
      <c r="G304" s="180">
        <v>400</v>
      </c>
      <c r="H304" s="180">
        <v>4400000</v>
      </c>
      <c r="I304" s="180">
        <v>17600000</v>
      </c>
      <c r="K304" s="94" t="str">
        <f t="shared" si="4"/>
        <v>Бард</v>
      </c>
    </row>
    <row r="305" spans="1:11">
      <c r="A305" s="178">
        <v>5083472</v>
      </c>
      <c r="B305" s="178" t="s">
        <v>1678</v>
      </c>
      <c r="C305" s="179" t="s">
        <v>375</v>
      </c>
      <c r="D305" s="178" t="s">
        <v>376</v>
      </c>
      <c r="E305" s="178">
        <v>18521</v>
      </c>
      <c r="F305" s="178" t="s">
        <v>214</v>
      </c>
      <c r="G305" s="180">
        <v>100</v>
      </c>
      <c r="H305" s="180">
        <v>4509999</v>
      </c>
      <c r="I305" s="180">
        <v>4509999</v>
      </c>
      <c r="K305" s="94" t="str">
        <f t="shared" si="4"/>
        <v>Бард</v>
      </c>
    </row>
    <row r="306" spans="1:11">
      <c r="A306" s="178">
        <v>5083473</v>
      </c>
      <c r="B306" s="178" t="s">
        <v>1678</v>
      </c>
      <c r="C306" s="179" t="s">
        <v>215</v>
      </c>
      <c r="D306" s="178" t="s">
        <v>216</v>
      </c>
      <c r="E306" s="178">
        <v>18521</v>
      </c>
      <c r="F306" s="178" t="s">
        <v>214</v>
      </c>
      <c r="G306" s="180">
        <v>300</v>
      </c>
      <c r="H306" s="180">
        <v>4400000</v>
      </c>
      <c r="I306" s="180">
        <v>13200000</v>
      </c>
      <c r="K306" s="94" t="str">
        <f t="shared" si="4"/>
        <v>Бард</v>
      </c>
    </row>
    <row r="307" spans="1:11">
      <c r="A307" s="178">
        <v>5084043</v>
      </c>
      <c r="B307" s="178" t="s">
        <v>1678</v>
      </c>
      <c r="C307" s="179" t="s">
        <v>1784</v>
      </c>
      <c r="D307" s="178" t="s">
        <v>1785</v>
      </c>
      <c r="E307" s="178">
        <v>45433</v>
      </c>
      <c r="F307" s="178" t="s">
        <v>1711</v>
      </c>
      <c r="G307" s="180">
        <v>200</v>
      </c>
      <c r="H307" s="180">
        <v>1599901</v>
      </c>
      <c r="I307" s="180">
        <v>31998020</v>
      </c>
      <c r="K307" s="94" t="str">
        <f t="shared" si="4"/>
        <v>Спир</v>
      </c>
    </row>
    <row r="308" spans="1:11">
      <c r="A308" s="178">
        <v>5084044</v>
      </c>
      <c r="B308" s="178" t="s">
        <v>1678</v>
      </c>
      <c r="C308" s="179" t="s">
        <v>1786</v>
      </c>
      <c r="D308" s="178" t="s">
        <v>1787</v>
      </c>
      <c r="E308" s="178">
        <v>45285</v>
      </c>
      <c r="F308" s="178" t="s">
        <v>1708</v>
      </c>
      <c r="G308" s="180">
        <v>200</v>
      </c>
      <c r="H308" s="180">
        <v>1624102</v>
      </c>
      <c r="I308" s="180">
        <v>32482040</v>
      </c>
      <c r="K308" s="94" t="str">
        <f t="shared" si="4"/>
        <v>Спир</v>
      </c>
    </row>
    <row r="309" spans="1:11">
      <c r="A309" s="178">
        <v>5084045</v>
      </c>
      <c r="B309" s="178" t="s">
        <v>1678</v>
      </c>
      <c r="C309" s="179" t="s">
        <v>1788</v>
      </c>
      <c r="D309" s="178" t="s">
        <v>1789</v>
      </c>
      <c r="E309" s="178">
        <v>45285</v>
      </c>
      <c r="F309" s="178" t="s">
        <v>1708</v>
      </c>
      <c r="G309" s="180">
        <v>240</v>
      </c>
      <c r="H309" s="180">
        <v>1624101</v>
      </c>
      <c r="I309" s="180">
        <v>38978424</v>
      </c>
      <c r="K309" s="94" t="str">
        <f t="shared" si="4"/>
        <v>Спир</v>
      </c>
    </row>
    <row r="310" spans="1:11">
      <c r="A310" s="178">
        <v>5084046</v>
      </c>
      <c r="B310" s="178" t="s">
        <v>1678</v>
      </c>
      <c r="C310" s="179" t="s">
        <v>1790</v>
      </c>
      <c r="D310" s="178" t="s">
        <v>1791</v>
      </c>
      <c r="E310" s="178">
        <v>45285</v>
      </c>
      <c r="F310" s="178" t="s">
        <v>1708</v>
      </c>
      <c r="G310" s="180">
        <v>1200</v>
      </c>
      <c r="H310" s="180">
        <v>1624100</v>
      </c>
      <c r="I310" s="180">
        <v>194892000</v>
      </c>
      <c r="K310" s="94" t="str">
        <f t="shared" si="4"/>
        <v>Спир</v>
      </c>
    </row>
    <row r="311" spans="1:11">
      <c r="A311" s="178">
        <v>5084122</v>
      </c>
      <c r="B311" s="178" t="s">
        <v>1678</v>
      </c>
      <c r="C311" s="179" t="s">
        <v>315</v>
      </c>
      <c r="D311" s="178" t="s">
        <v>316</v>
      </c>
      <c r="E311" s="178">
        <v>18521</v>
      </c>
      <c r="F311" s="178" t="s">
        <v>214</v>
      </c>
      <c r="G311" s="180">
        <v>400</v>
      </c>
      <c r="H311" s="180">
        <v>4411999</v>
      </c>
      <c r="I311" s="180">
        <v>17647996</v>
      </c>
      <c r="K311" s="94" t="str">
        <f t="shared" si="4"/>
        <v>Бард</v>
      </c>
    </row>
    <row r="312" spans="1:11">
      <c r="A312" s="178">
        <v>5085064</v>
      </c>
      <c r="B312" s="178" t="s">
        <v>1792</v>
      </c>
      <c r="C312" s="179" t="s">
        <v>1793</v>
      </c>
      <c r="D312" s="178" t="s">
        <v>1794</v>
      </c>
      <c r="E312" s="178">
        <v>45433</v>
      </c>
      <c r="F312" s="178" t="s">
        <v>1711</v>
      </c>
      <c r="G312" s="180">
        <v>500</v>
      </c>
      <c r="H312" s="180">
        <v>1599988</v>
      </c>
      <c r="I312" s="180">
        <v>79999400</v>
      </c>
      <c r="K312" s="94" t="str">
        <f t="shared" si="4"/>
        <v>Спир</v>
      </c>
    </row>
    <row r="313" spans="1:11" ht="30">
      <c r="A313" s="178">
        <v>5085069</v>
      </c>
      <c r="B313" s="178" t="s">
        <v>1792</v>
      </c>
      <c r="C313" s="179" t="s">
        <v>1795</v>
      </c>
      <c r="D313" s="178" t="s">
        <v>1796</v>
      </c>
      <c r="E313" s="178">
        <v>45285</v>
      </c>
      <c r="F313" s="178" t="s">
        <v>1708</v>
      </c>
      <c r="G313" s="180">
        <v>3350</v>
      </c>
      <c r="H313" s="180">
        <v>1624177</v>
      </c>
      <c r="I313" s="180">
        <v>544099295</v>
      </c>
      <c r="K313" s="94" t="str">
        <f t="shared" si="4"/>
        <v>Спир</v>
      </c>
    </row>
    <row r="314" spans="1:11" ht="30">
      <c r="A314" s="178">
        <v>5085070</v>
      </c>
      <c r="B314" s="178" t="s">
        <v>1792</v>
      </c>
      <c r="C314" s="179" t="s">
        <v>1797</v>
      </c>
      <c r="D314" s="178" t="s">
        <v>1798</v>
      </c>
      <c r="E314" s="178">
        <v>45285</v>
      </c>
      <c r="F314" s="178" t="s">
        <v>1708</v>
      </c>
      <c r="G314" s="180">
        <v>650</v>
      </c>
      <c r="H314" s="180">
        <v>1624098</v>
      </c>
      <c r="I314" s="180">
        <v>105566370</v>
      </c>
      <c r="K314" s="94" t="str">
        <f t="shared" si="4"/>
        <v>Спир</v>
      </c>
    </row>
    <row r="315" spans="1:11" ht="45">
      <c r="A315" s="178">
        <v>5085797</v>
      </c>
      <c r="B315" s="178" t="s">
        <v>1792</v>
      </c>
      <c r="C315" s="179" t="s">
        <v>1799</v>
      </c>
      <c r="D315" s="178" t="s">
        <v>1800</v>
      </c>
      <c r="E315" s="178">
        <v>45433</v>
      </c>
      <c r="F315" s="178" t="s">
        <v>1711</v>
      </c>
      <c r="G315" s="180">
        <v>100</v>
      </c>
      <c r="H315" s="180">
        <v>1601177</v>
      </c>
      <c r="I315" s="180">
        <v>16011770</v>
      </c>
      <c r="K315" s="94" t="str">
        <f t="shared" si="4"/>
        <v>Спир</v>
      </c>
    </row>
    <row r="316" spans="1:11">
      <c r="A316" s="178">
        <v>5085799</v>
      </c>
      <c r="B316" s="178" t="s">
        <v>1792</v>
      </c>
      <c r="C316" s="179" t="s">
        <v>1752</v>
      </c>
      <c r="D316" s="178" t="s">
        <v>1753</v>
      </c>
      <c r="E316" s="178">
        <v>45285</v>
      </c>
      <c r="F316" s="178" t="s">
        <v>1708</v>
      </c>
      <c r="G316" s="180">
        <v>1160</v>
      </c>
      <c r="H316" s="180">
        <v>1630999</v>
      </c>
      <c r="I316" s="180">
        <v>189195884</v>
      </c>
      <c r="K316" s="94" t="str">
        <f t="shared" si="4"/>
        <v>Спир</v>
      </c>
    </row>
    <row r="317" spans="1:11">
      <c r="A317" s="178">
        <v>5085801</v>
      </c>
      <c r="B317" s="178" t="s">
        <v>1792</v>
      </c>
      <c r="C317" s="179" t="s">
        <v>1801</v>
      </c>
      <c r="D317" s="178" t="s">
        <v>1802</v>
      </c>
      <c r="E317" s="178">
        <v>45285</v>
      </c>
      <c r="F317" s="178" t="s">
        <v>1708</v>
      </c>
      <c r="G317" s="180">
        <v>300</v>
      </c>
      <c r="H317" s="180">
        <v>1624112</v>
      </c>
      <c r="I317" s="180">
        <v>48723360</v>
      </c>
      <c r="K317" s="94" t="str">
        <f t="shared" si="4"/>
        <v>Спир</v>
      </c>
    </row>
    <row r="318" spans="1:11" ht="30">
      <c r="A318" s="178">
        <v>5085802</v>
      </c>
      <c r="B318" s="178" t="s">
        <v>1792</v>
      </c>
      <c r="C318" s="179" t="s">
        <v>1797</v>
      </c>
      <c r="D318" s="178" t="s">
        <v>1798</v>
      </c>
      <c r="E318" s="178">
        <v>45285</v>
      </c>
      <c r="F318" s="178" t="s">
        <v>1708</v>
      </c>
      <c r="G318" s="180">
        <v>340</v>
      </c>
      <c r="H318" s="180">
        <v>1624098</v>
      </c>
      <c r="I318" s="180">
        <v>55219332</v>
      </c>
      <c r="K318" s="94" t="str">
        <f t="shared" si="4"/>
        <v>Спир</v>
      </c>
    </row>
    <row r="319" spans="1:11">
      <c r="A319" s="178">
        <v>5085910</v>
      </c>
      <c r="B319" s="178" t="s">
        <v>1792</v>
      </c>
      <c r="C319" s="179" t="s">
        <v>377</v>
      </c>
      <c r="D319" s="178" t="s">
        <v>378</v>
      </c>
      <c r="E319" s="178">
        <v>18521</v>
      </c>
      <c r="F319" s="178" t="s">
        <v>214</v>
      </c>
      <c r="G319" s="180">
        <v>100</v>
      </c>
      <c r="H319" s="180">
        <v>4409000</v>
      </c>
      <c r="I319" s="180">
        <v>4409000</v>
      </c>
      <c r="K319" s="94" t="str">
        <f t="shared" si="4"/>
        <v>Бард</v>
      </c>
    </row>
    <row r="320" spans="1:11">
      <c r="A320" s="178">
        <v>5085911</v>
      </c>
      <c r="B320" s="178" t="s">
        <v>1792</v>
      </c>
      <c r="C320" s="179" t="s">
        <v>215</v>
      </c>
      <c r="D320" s="178" t="s">
        <v>216</v>
      </c>
      <c r="E320" s="178">
        <v>18521</v>
      </c>
      <c r="F320" s="178" t="s">
        <v>214</v>
      </c>
      <c r="G320" s="180">
        <v>300</v>
      </c>
      <c r="H320" s="180">
        <v>4400000</v>
      </c>
      <c r="I320" s="180">
        <v>13200000</v>
      </c>
      <c r="K320" s="94" t="str">
        <f t="shared" si="4"/>
        <v>Бард</v>
      </c>
    </row>
    <row r="321" spans="1:11">
      <c r="A321" s="178">
        <v>5086910</v>
      </c>
      <c r="B321" s="178" t="s">
        <v>1679</v>
      </c>
      <c r="C321" s="179" t="s">
        <v>1803</v>
      </c>
      <c r="D321" s="178" t="s">
        <v>1804</v>
      </c>
      <c r="E321" s="178">
        <v>45433</v>
      </c>
      <c r="F321" s="178" t="s">
        <v>1711</v>
      </c>
      <c r="G321" s="180">
        <v>10</v>
      </c>
      <c r="H321" s="180">
        <v>1602177</v>
      </c>
      <c r="I321" s="180">
        <v>1602177</v>
      </c>
      <c r="K321" s="94" t="str">
        <f t="shared" si="4"/>
        <v>Спир</v>
      </c>
    </row>
    <row r="322" spans="1:11">
      <c r="A322" s="178">
        <v>5086911</v>
      </c>
      <c r="B322" s="178" t="s">
        <v>1679</v>
      </c>
      <c r="C322" s="179" t="s">
        <v>1805</v>
      </c>
      <c r="D322" s="178" t="s">
        <v>1806</v>
      </c>
      <c r="E322" s="178">
        <v>45433</v>
      </c>
      <c r="F322" s="178" t="s">
        <v>1711</v>
      </c>
      <c r="G322" s="180">
        <v>200</v>
      </c>
      <c r="H322" s="180">
        <v>1601788</v>
      </c>
      <c r="I322" s="180">
        <v>32035760</v>
      </c>
      <c r="K322" s="94" t="str">
        <f t="shared" si="4"/>
        <v>Спир</v>
      </c>
    </row>
    <row r="323" spans="1:11">
      <c r="A323" s="178">
        <v>5087146</v>
      </c>
      <c r="B323" s="178" t="s">
        <v>1679</v>
      </c>
      <c r="C323" s="179" t="s">
        <v>215</v>
      </c>
      <c r="D323" s="178" t="s">
        <v>216</v>
      </c>
      <c r="E323" s="178">
        <v>18521</v>
      </c>
      <c r="F323" s="178" t="s">
        <v>214</v>
      </c>
      <c r="G323" s="180">
        <v>400</v>
      </c>
      <c r="H323" s="180">
        <v>4400000</v>
      </c>
      <c r="I323" s="180">
        <v>17600000</v>
      </c>
      <c r="K323" s="94" t="str">
        <f t="shared" si="4"/>
        <v>Бард</v>
      </c>
    </row>
    <row r="324" spans="1:11">
      <c r="A324" s="178">
        <v>5087729</v>
      </c>
      <c r="B324" s="178" t="s">
        <v>1679</v>
      </c>
      <c r="C324" s="179" t="s">
        <v>1807</v>
      </c>
      <c r="D324" s="178" t="s">
        <v>1808</v>
      </c>
      <c r="E324" s="178">
        <v>45433</v>
      </c>
      <c r="F324" s="178" t="s">
        <v>1711</v>
      </c>
      <c r="G324" s="180">
        <v>100</v>
      </c>
      <c r="H324" s="180">
        <v>1608000</v>
      </c>
      <c r="I324" s="180">
        <v>16080000</v>
      </c>
      <c r="K324" s="94" t="str">
        <f t="shared" si="4"/>
        <v>Спир</v>
      </c>
    </row>
    <row r="325" spans="1:11">
      <c r="A325" s="178">
        <v>5087734</v>
      </c>
      <c r="B325" s="178" t="s">
        <v>1679</v>
      </c>
      <c r="C325" s="179" t="s">
        <v>1809</v>
      </c>
      <c r="D325" s="178" t="s">
        <v>1810</v>
      </c>
      <c r="E325" s="178">
        <v>45285</v>
      </c>
      <c r="F325" s="178" t="s">
        <v>1708</v>
      </c>
      <c r="G325" s="180">
        <v>100</v>
      </c>
      <c r="H325" s="180">
        <v>1625111</v>
      </c>
      <c r="I325" s="180">
        <v>16251110</v>
      </c>
      <c r="K325" s="94" t="str">
        <f t="shared" ref="K325:K388" si="5">LEFT(F325,4)</f>
        <v>Спир</v>
      </c>
    </row>
    <row r="326" spans="1:11">
      <c r="A326" s="178">
        <v>5087735</v>
      </c>
      <c r="B326" s="178" t="s">
        <v>1679</v>
      </c>
      <c r="C326" s="179" t="s">
        <v>1811</v>
      </c>
      <c r="D326" s="178" t="s">
        <v>1812</v>
      </c>
      <c r="E326" s="178">
        <v>45285</v>
      </c>
      <c r="F326" s="178" t="s">
        <v>1708</v>
      </c>
      <c r="G326" s="180">
        <v>40</v>
      </c>
      <c r="H326" s="180">
        <v>1624177</v>
      </c>
      <c r="I326" s="180">
        <v>6496708</v>
      </c>
      <c r="K326" s="94" t="str">
        <f t="shared" si="5"/>
        <v>Спир</v>
      </c>
    </row>
    <row r="327" spans="1:11">
      <c r="A327" s="178">
        <v>5088731</v>
      </c>
      <c r="B327" s="178" t="s">
        <v>1813</v>
      </c>
      <c r="C327" s="179" t="s">
        <v>1803</v>
      </c>
      <c r="D327" s="178" t="s">
        <v>1804</v>
      </c>
      <c r="E327" s="178">
        <v>45433</v>
      </c>
      <c r="F327" s="178" t="s">
        <v>1711</v>
      </c>
      <c r="G327" s="180">
        <v>20</v>
      </c>
      <c r="H327" s="180">
        <v>1611788</v>
      </c>
      <c r="I327" s="180">
        <v>3223576</v>
      </c>
      <c r="K327" s="94" t="str">
        <f t="shared" si="5"/>
        <v>Спир</v>
      </c>
    </row>
    <row r="328" spans="1:11">
      <c r="A328" s="178">
        <v>5088735</v>
      </c>
      <c r="B328" s="178" t="s">
        <v>1813</v>
      </c>
      <c r="C328" s="179" t="s">
        <v>1814</v>
      </c>
      <c r="D328" s="178" t="s">
        <v>1815</v>
      </c>
      <c r="E328" s="178">
        <v>45285</v>
      </c>
      <c r="F328" s="178" t="s">
        <v>1708</v>
      </c>
      <c r="G328" s="180">
        <v>3100</v>
      </c>
      <c r="H328" s="180">
        <v>1624105</v>
      </c>
      <c r="I328" s="180">
        <v>503472550</v>
      </c>
      <c r="K328" s="94" t="str">
        <f t="shared" si="5"/>
        <v>Спир</v>
      </c>
    </row>
    <row r="329" spans="1:11">
      <c r="A329" s="178">
        <v>5088736</v>
      </c>
      <c r="B329" s="178" t="s">
        <v>1813</v>
      </c>
      <c r="C329" s="179" t="s">
        <v>1816</v>
      </c>
      <c r="D329" s="178" t="s">
        <v>1817</v>
      </c>
      <c r="E329" s="178">
        <v>45285</v>
      </c>
      <c r="F329" s="178" t="s">
        <v>1708</v>
      </c>
      <c r="G329" s="180">
        <v>1900</v>
      </c>
      <c r="H329" s="180">
        <v>1624098</v>
      </c>
      <c r="I329" s="180">
        <v>308578620</v>
      </c>
      <c r="K329" s="94" t="str">
        <f t="shared" si="5"/>
        <v>Спир</v>
      </c>
    </row>
    <row r="330" spans="1:11">
      <c r="A330" s="178">
        <v>5089318</v>
      </c>
      <c r="B330" s="178" t="s">
        <v>1813</v>
      </c>
      <c r="C330" s="179" t="s">
        <v>1816</v>
      </c>
      <c r="D330" s="178" t="s">
        <v>1817</v>
      </c>
      <c r="E330" s="178">
        <v>45285</v>
      </c>
      <c r="F330" s="178" t="s">
        <v>1708</v>
      </c>
      <c r="G330" s="180">
        <v>1600</v>
      </c>
      <c r="H330" s="180">
        <v>1626000</v>
      </c>
      <c r="I330" s="180">
        <v>260160000</v>
      </c>
      <c r="K330" s="94" t="str">
        <f t="shared" si="5"/>
        <v>Спир</v>
      </c>
    </row>
    <row r="331" spans="1:11">
      <c r="A331" s="178">
        <v>5089319</v>
      </c>
      <c r="B331" s="178" t="s">
        <v>1813</v>
      </c>
      <c r="C331" s="179" t="s">
        <v>1790</v>
      </c>
      <c r="D331" s="178" t="s">
        <v>1791</v>
      </c>
      <c r="E331" s="178">
        <v>45285</v>
      </c>
      <c r="F331" s="178" t="s">
        <v>1708</v>
      </c>
      <c r="G331" s="180">
        <v>1200</v>
      </c>
      <c r="H331" s="180">
        <v>1624377</v>
      </c>
      <c r="I331" s="180">
        <v>194925240</v>
      </c>
      <c r="K331" s="94" t="str">
        <f t="shared" si="5"/>
        <v>Спир</v>
      </c>
    </row>
    <row r="332" spans="1:11">
      <c r="A332" s="178">
        <v>5089320</v>
      </c>
      <c r="B332" s="178" t="s">
        <v>1813</v>
      </c>
      <c r="C332" s="179" t="s">
        <v>1788</v>
      </c>
      <c r="D332" s="178" t="s">
        <v>1789</v>
      </c>
      <c r="E332" s="178">
        <v>45285</v>
      </c>
      <c r="F332" s="178" t="s">
        <v>1708</v>
      </c>
      <c r="G332" s="180">
        <v>240</v>
      </c>
      <c r="H332" s="180">
        <v>1624277</v>
      </c>
      <c r="I332" s="180">
        <v>38982648</v>
      </c>
      <c r="K332" s="94" t="str">
        <f t="shared" si="5"/>
        <v>Спир</v>
      </c>
    </row>
    <row r="333" spans="1:11">
      <c r="A333" s="178">
        <v>5089321</v>
      </c>
      <c r="B333" s="178" t="s">
        <v>1813</v>
      </c>
      <c r="C333" s="179" t="s">
        <v>1818</v>
      </c>
      <c r="D333" s="178" t="s">
        <v>1819</v>
      </c>
      <c r="E333" s="178">
        <v>45285</v>
      </c>
      <c r="F333" s="178" t="s">
        <v>1708</v>
      </c>
      <c r="G333" s="180">
        <v>300</v>
      </c>
      <c r="H333" s="180">
        <v>1624098</v>
      </c>
      <c r="I333" s="180">
        <v>48722940</v>
      </c>
      <c r="K333" s="94" t="str">
        <f t="shared" si="5"/>
        <v>Спир</v>
      </c>
    </row>
    <row r="334" spans="1:11">
      <c r="A334" s="178">
        <v>5089418</v>
      </c>
      <c r="B334" s="178" t="s">
        <v>1813</v>
      </c>
      <c r="C334" s="179" t="s">
        <v>535</v>
      </c>
      <c r="D334" s="178" t="s">
        <v>536</v>
      </c>
      <c r="E334" s="178">
        <v>18521</v>
      </c>
      <c r="F334" s="178" t="s">
        <v>214</v>
      </c>
      <c r="G334" s="180">
        <v>100</v>
      </c>
      <c r="H334" s="180">
        <v>4450999</v>
      </c>
      <c r="I334" s="180">
        <v>4450999</v>
      </c>
      <c r="K334" s="94" t="str">
        <f t="shared" si="5"/>
        <v>Бард</v>
      </c>
    </row>
    <row r="335" spans="1:11">
      <c r="A335" s="178">
        <v>5089419</v>
      </c>
      <c r="B335" s="178" t="s">
        <v>1813</v>
      </c>
      <c r="C335" s="179" t="s">
        <v>212</v>
      </c>
      <c r="D335" s="178" t="s">
        <v>213</v>
      </c>
      <c r="E335" s="178">
        <v>18521</v>
      </c>
      <c r="F335" s="178" t="s">
        <v>214</v>
      </c>
      <c r="G335" s="180">
        <v>200</v>
      </c>
      <c r="H335" s="180">
        <v>4425777</v>
      </c>
      <c r="I335" s="180">
        <v>8851554</v>
      </c>
      <c r="K335" s="94" t="str">
        <f t="shared" si="5"/>
        <v>Бард</v>
      </c>
    </row>
    <row r="336" spans="1:11" ht="30">
      <c r="A336" s="178">
        <v>5089420</v>
      </c>
      <c r="B336" s="178" t="s">
        <v>1813</v>
      </c>
      <c r="C336" s="179" t="s">
        <v>532</v>
      </c>
      <c r="D336" s="178" t="s">
        <v>533</v>
      </c>
      <c r="E336" s="178">
        <v>18521</v>
      </c>
      <c r="F336" s="178" t="s">
        <v>214</v>
      </c>
      <c r="G336" s="180">
        <v>100</v>
      </c>
      <c r="H336" s="180">
        <v>4410888</v>
      </c>
      <c r="I336" s="180">
        <v>4410888</v>
      </c>
      <c r="K336" s="94" t="str">
        <f t="shared" si="5"/>
        <v>Бард</v>
      </c>
    </row>
    <row r="337" spans="1:11">
      <c r="A337" s="178">
        <v>5090214</v>
      </c>
      <c r="B337" s="178" t="s">
        <v>1680</v>
      </c>
      <c r="C337" s="179" t="s">
        <v>1820</v>
      </c>
      <c r="D337" s="178" t="s">
        <v>1821</v>
      </c>
      <c r="E337" s="178">
        <v>45433</v>
      </c>
      <c r="F337" s="178" t="s">
        <v>1711</v>
      </c>
      <c r="G337" s="180">
        <v>50</v>
      </c>
      <c r="H337" s="180">
        <v>1599900</v>
      </c>
      <c r="I337" s="180">
        <v>7999500</v>
      </c>
      <c r="K337" s="94" t="str">
        <f t="shared" si="5"/>
        <v>Спир</v>
      </c>
    </row>
    <row r="338" spans="1:11" ht="45">
      <c r="A338" s="178">
        <v>5090217</v>
      </c>
      <c r="B338" s="178" t="s">
        <v>1680</v>
      </c>
      <c r="C338" s="179" t="s">
        <v>1822</v>
      </c>
      <c r="D338" s="178" t="s">
        <v>1823</v>
      </c>
      <c r="E338" s="178">
        <v>45285</v>
      </c>
      <c r="F338" s="178" t="s">
        <v>1708</v>
      </c>
      <c r="G338" s="180">
        <v>500</v>
      </c>
      <c r="H338" s="180">
        <v>1624288</v>
      </c>
      <c r="I338" s="180">
        <v>81214400</v>
      </c>
      <c r="K338" s="94" t="str">
        <f t="shared" si="5"/>
        <v>Спир</v>
      </c>
    </row>
    <row r="339" spans="1:11">
      <c r="A339" s="178">
        <v>5090915</v>
      </c>
      <c r="B339" s="178" t="s">
        <v>1680</v>
      </c>
      <c r="C339" s="179" t="s">
        <v>1824</v>
      </c>
      <c r="D339" s="178" t="s">
        <v>1825</v>
      </c>
      <c r="E339" s="178">
        <v>45433</v>
      </c>
      <c r="F339" s="178" t="s">
        <v>1711</v>
      </c>
      <c r="G339" s="180">
        <v>200</v>
      </c>
      <c r="H339" s="180">
        <v>1600800</v>
      </c>
      <c r="I339" s="180">
        <v>32016000</v>
      </c>
      <c r="K339" s="94" t="str">
        <f t="shared" si="5"/>
        <v>Спир</v>
      </c>
    </row>
    <row r="340" spans="1:11">
      <c r="A340" s="178">
        <v>5090917</v>
      </c>
      <c r="B340" s="178" t="s">
        <v>1680</v>
      </c>
      <c r="C340" s="179" t="s">
        <v>1826</v>
      </c>
      <c r="D340" s="178" t="s">
        <v>1827</v>
      </c>
      <c r="E340" s="178">
        <v>45285</v>
      </c>
      <c r="F340" s="178" t="s">
        <v>1708</v>
      </c>
      <c r="G340" s="180">
        <v>1540</v>
      </c>
      <c r="H340" s="180">
        <v>1624112</v>
      </c>
      <c r="I340" s="180">
        <v>250113248</v>
      </c>
      <c r="K340" s="94" t="str">
        <f t="shared" si="5"/>
        <v>Спир</v>
      </c>
    </row>
    <row r="341" spans="1:11" ht="30">
      <c r="A341" s="178">
        <v>5091060</v>
      </c>
      <c r="B341" s="178" t="s">
        <v>1680</v>
      </c>
      <c r="C341" s="179" t="s">
        <v>530</v>
      </c>
      <c r="D341" s="178" t="s">
        <v>531</v>
      </c>
      <c r="E341" s="178">
        <v>18521</v>
      </c>
      <c r="F341" s="178" t="s">
        <v>214</v>
      </c>
      <c r="G341" s="180">
        <v>100</v>
      </c>
      <c r="H341" s="180">
        <v>4455999</v>
      </c>
      <c r="I341" s="180">
        <v>4455999</v>
      </c>
      <c r="K341" s="94" t="str">
        <f t="shared" si="5"/>
        <v>Бард</v>
      </c>
    </row>
    <row r="342" spans="1:11" ht="30">
      <c r="A342" s="178">
        <v>5091061</v>
      </c>
      <c r="B342" s="178" t="s">
        <v>1680</v>
      </c>
      <c r="C342" s="179" t="s">
        <v>532</v>
      </c>
      <c r="D342" s="178" t="s">
        <v>533</v>
      </c>
      <c r="E342" s="178">
        <v>18521</v>
      </c>
      <c r="F342" s="178" t="s">
        <v>214</v>
      </c>
      <c r="G342" s="180">
        <v>300</v>
      </c>
      <c r="H342" s="180">
        <v>4410888</v>
      </c>
      <c r="I342" s="180">
        <v>13232664</v>
      </c>
      <c r="K342" s="94" t="str">
        <f t="shared" si="5"/>
        <v>Бард</v>
      </c>
    </row>
    <row r="343" spans="1:11">
      <c r="A343" s="178">
        <v>5091062</v>
      </c>
      <c r="B343" s="178" t="s">
        <v>1680</v>
      </c>
      <c r="C343" s="179" t="s">
        <v>215</v>
      </c>
      <c r="D343" s="178" t="s">
        <v>216</v>
      </c>
      <c r="E343" s="178">
        <v>18521</v>
      </c>
      <c r="F343" s="178" t="s">
        <v>214</v>
      </c>
      <c r="G343" s="180">
        <v>400</v>
      </c>
      <c r="H343" s="180">
        <v>4400000</v>
      </c>
      <c r="I343" s="180">
        <v>17600000</v>
      </c>
      <c r="K343" s="94" t="str">
        <f t="shared" si="5"/>
        <v>Бард</v>
      </c>
    </row>
    <row r="344" spans="1:11">
      <c r="A344" s="178">
        <v>5091926</v>
      </c>
      <c r="B344" s="178" t="s">
        <v>1681</v>
      </c>
      <c r="C344" s="179" t="s">
        <v>1824</v>
      </c>
      <c r="D344" s="178" t="s">
        <v>1825</v>
      </c>
      <c r="E344" s="178">
        <v>45433</v>
      </c>
      <c r="F344" s="178" t="s">
        <v>1711</v>
      </c>
      <c r="G344" s="180">
        <v>200</v>
      </c>
      <c r="H344" s="180">
        <v>1600800</v>
      </c>
      <c r="I344" s="180">
        <v>32016000</v>
      </c>
      <c r="K344" s="94" t="str">
        <f t="shared" si="5"/>
        <v>Спир</v>
      </c>
    </row>
    <row r="345" spans="1:11">
      <c r="A345" s="178">
        <v>5091931</v>
      </c>
      <c r="B345" s="178" t="s">
        <v>1681</v>
      </c>
      <c r="C345" s="179" t="s">
        <v>1828</v>
      </c>
      <c r="D345" s="178" t="s">
        <v>1829</v>
      </c>
      <c r="E345" s="178">
        <v>45285</v>
      </c>
      <c r="F345" s="178" t="s">
        <v>1708</v>
      </c>
      <c r="G345" s="180">
        <v>200</v>
      </c>
      <c r="H345" s="180">
        <v>1624111</v>
      </c>
      <c r="I345" s="180">
        <v>32482220</v>
      </c>
      <c r="K345" s="94" t="str">
        <f t="shared" si="5"/>
        <v>Спир</v>
      </c>
    </row>
    <row r="346" spans="1:11" ht="30">
      <c r="A346" s="178">
        <v>5092686</v>
      </c>
      <c r="B346" s="178" t="s">
        <v>1681</v>
      </c>
      <c r="C346" s="179" t="s">
        <v>1830</v>
      </c>
      <c r="D346" s="178" t="s">
        <v>1831</v>
      </c>
      <c r="E346" s="178">
        <v>45433</v>
      </c>
      <c r="F346" s="178" t="s">
        <v>1711</v>
      </c>
      <c r="G346" s="180">
        <v>120</v>
      </c>
      <c r="H346" s="180">
        <v>1601289</v>
      </c>
      <c r="I346" s="180">
        <v>19215468</v>
      </c>
      <c r="K346" s="94" t="str">
        <f t="shared" si="5"/>
        <v>Спир</v>
      </c>
    </row>
    <row r="347" spans="1:11" ht="30">
      <c r="A347" s="178">
        <v>5092687</v>
      </c>
      <c r="B347" s="178" t="s">
        <v>1681</v>
      </c>
      <c r="C347" s="179" t="s">
        <v>1832</v>
      </c>
      <c r="D347" s="178" t="s">
        <v>1833</v>
      </c>
      <c r="E347" s="178">
        <v>45433</v>
      </c>
      <c r="F347" s="178" t="s">
        <v>1711</v>
      </c>
      <c r="G347" s="180">
        <v>200</v>
      </c>
      <c r="H347" s="180">
        <v>1601288</v>
      </c>
      <c r="I347" s="180">
        <v>32025760</v>
      </c>
      <c r="K347" s="94" t="str">
        <f t="shared" si="5"/>
        <v>Спир</v>
      </c>
    </row>
    <row r="348" spans="1:11" ht="30">
      <c r="A348" s="178">
        <v>5092688</v>
      </c>
      <c r="B348" s="178" t="s">
        <v>1681</v>
      </c>
      <c r="C348" s="179" t="s">
        <v>1834</v>
      </c>
      <c r="D348" s="178" t="s">
        <v>1835</v>
      </c>
      <c r="E348" s="178">
        <v>45433</v>
      </c>
      <c r="F348" s="178" t="s">
        <v>1711</v>
      </c>
      <c r="G348" s="180">
        <v>100</v>
      </c>
      <c r="H348" s="180">
        <v>1601277</v>
      </c>
      <c r="I348" s="180">
        <v>16012770</v>
      </c>
      <c r="K348" s="94" t="str">
        <f t="shared" si="5"/>
        <v>Спир</v>
      </c>
    </row>
    <row r="349" spans="1:11">
      <c r="A349" s="178">
        <v>5092689</v>
      </c>
      <c r="B349" s="178" t="s">
        <v>1681</v>
      </c>
      <c r="C349" s="179" t="s">
        <v>1717</v>
      </c>
      <c r="D349" s="178" t="s">
        <v>1718</v>
      </c>
      <c r="E349" s="178">
        <v>45285</v>
      </c>
      <c r="F349" s="178" t="s">
        <v>1708</v>
      </c>
      <c r="G349" s="180">
        <v>100</v>
      </c>
      <c r="H349" s="180">
        <v>1624120</v>
      </c>
      <c r="I349" s="180">
        <v>16241200</v>
      </c>
      <c r="K349" s="94" t="str">
        <f t="shared" si="5"/>
        <v>Спир</v>
      </c>
    </row>
    <row r="350" spans="1:11">
      <c r="A350" s="178">
        <v>5092690</v>
      </c>
      <c r="B350" s="178" t="s">
        <v>1681</v>
      </c>
      <c r="C350" s="179" t="s">
        <v>1757</v>
      </c>
      <c r="D350" s="178" t="s">
        <v>1758</v>
      </c>
      <c r="E350" s="178">
        <v>45285</v>
      </c>
      <c r="F350" s="178" t="s">
        <v>1708</v>
      </c>
      <c r="G350" s="180">
        <v>520</v>
      </c>
      <c r="H350" s="180">
        <v>1624105</v>
      </c>
      <c r="I350" s="180">
        <v>84453460</v>
      </c>
      <c r="K350" s="94" t="str">
        <f t="shared" si="5"/>
        <v>Спир</v>
      </c>
    </row>
    <row r="351" spans="1:11">
      <c r="A351" s="178">
        <v>5092691</v>
      </c>
      <c r="B351" s="178" t="s">
        <v>1681</v>
      </c>
      <c r="C351" s="179" t="s">
        <v>1757</v>
      </c>
      <c r="D351" s="178" t="s">
        <v>1758</v>
      </c>
      <c r="E351" s="178">
        <v>45285</v>
      </c>
      <c r="F351" s="178" t="s">
        <v>1708</v>
      </c>
      <c r="G351" s="180">
        <v>520</v>
      </c>
      <c r="H351" s="180">
        <v>1624105</v>
      </c>
      <c r="I351" s="180">
        <v>84453460</v>
      </c>
      <c r="K351" s="94" t="str">
        <f t="shared" si="5"/>
        <v>Спир</v>
      </c>
    </row>
    <row r="352" spans="1:11">
      <c r="A352" s="178">
        <v>5092692</v>
      </c>
      <c r="B352" s="178" t="s">
        <v>1681</v>
      </c>
      <c r="C352" s="179" t="s">
        <v>1742</v>
      </c>
      <c r="D352" s="178" t="s">
        <v>1743</v>
      </c>
      <c r="E352" s="178">
        <v>45285</v>
      </c>
      <c r="F352" s="178" t="s">
        <v>1708</v>
      </c>
      <c r="G352" s="180">
        <v>100</v>
      </c>
      <c r="H352" s="180">
        <v>1624101</v>
      </c>
      <c r="I352" s="180">
        <v>16241010</v>
      </c>
      <c r="K352" s="94" t="str">
        <f t="shared" si="5"/>
        <v>Спир</v>
      </c>
    </row>
    <row r="353" spans="1:11" ht="30">
      <c r="A353" s="178">
        <v>5092693</v>
      </c>
      <c r="B353" s="178" t="s">
        <v>1681</v>
      </c>
      <c r="C353" s="179" t="s">
        <v>1836</v>
      </c>
      <c r="D353" s="178" t="s">
        <v>1837</v>
      </c>
      <c r="E353" s="178">
        <v>45284</v>
      </c>
      <c r="F353" s="178" t="s">
        <v>1704</v>
      </c>
      <c r="G353" s="180">
        <v>200</v>
      </c>
      <c r="H353" s="180">
        <v>1628442</v>
      </c>
      <c r="I353" s="180">
        <v>32568840</v>
      </c>
      <c r="K353" s="94" t="str">
        <f t="shared" si="5"/>
        <v>Спир</v>
      </c>
    </row>
    <row r="354" spans="1:11">
      <c r="A354" s="178">
        <v>5092694</v>
      </c>
      <c r="B354" s="178" t="s">
        <v>1681</v>
      </c>
      <c r="C354" s="179" t="s">
        <v>1838</v>
      </c>
      <c r="D354" s="178" t="s">
        <v>1839</v>
      </c>
      <c r="E354" s="178">
        <v>45284</v>
      </c>
      <c r="F354" s="178" t="s">
        <v>1704</v>
      </c>
      <c r="G354" s="180">
        <v>150</v>
      </c>
      <c r="H354" s="180">
        <v>1628442</v>
      </c>
      <c r="I354" s="180">
        <v>24426630</v>
      </c>
      <c r="K354" s="94" t="str">
        <f t="shared" si="5"/>
        <v>Спир</v>
      </c>
    </row>
    <row r="355" spans="1:11">
      <c r="A355" s="178">
        <v>5092806</v>
      </c>
      <c r="B355" s="178" t="s">
        <v>1681</v>
      </c>
      <c r="C355" s="179" t="s">
        <v>215</v>
      </c>
      <c r="D355" s="178" t="s">
        <v>216</v>
      </c>
      <c r="E355" s="178">
        <v>18521</v>
      </c>
      <c r="F355" s="178" t="s">
        <v>214</v>
      </c>
      <c r="G355" s="180">
        <v>1000</v>
      </c>
      <c r="H355" s="180">
        <v>4400000</v>
      </c>
      <c r="I355" s="180">
        <v>44000000</v>
      </c>
      <c r="K355" s="94" t="str">
        <f t="shared" si="5"/>
        <v>Бард</v>
      </c>
    </row>
    <row r="356" spans="1:11">
      <c r="A356" s="178">
        <v>5093791</v>
      </c>
      <c r="B356" s="178" t="s">
        <v>1840</v>
      </c>
      <c r="C356" s="179" t="s">
        <v>1803</v>
      </c>
      <c r="D356" s="178" t="s">
        <v>1804</v>
      </c>
      <c r="E356" s="178">
        <v>45433</v>
      </c>
      <c r="F356" s="178" t="s">
        <v>1711</v>
      </c>
      <c r="G356" s="180">
        <v>50</v>
      </c>
      <c r="H356" s="180">
        <v>1606789</v>
      </c>
      <c r="I356" s="180">
        <v>8033945</v>
      </c>
      <c r="K356" s="94" t="str">
        <f t="shared" si="5"/>
        <v>Спир</v>
      </c>
    </row>
    <row r="357" spans="1:11">
      <c r="A357" s="178">
        <v>5093944</v>
      </c>
      <c r="B357" s="178" t="s">
        <v>1840</v>
      </c>
      <c r="C357" s="179" t="s">
        <v>215</v>
      </c>
      <c r="D357" s="178" t="s">
        <v>216</v>
      </c>
      <c r="E357" s="178">
        <v>18521</v>
      </c>
      <c r="F357" s="178" t="s">
        <v>214</v>
      </c>
      <c r="G357" s="180">
        <v>1000</v>
      </c>
      <c r="H357" s="180">
        <v>4400000</v>
      </c>
      <c r="I357" s="180">
        <v>44000000</v>
      </c>
      <c r="K357" s="94" t="str">
        <f t="shared" si="5"/>
        <v>Бард</v>
      </c>
    </row>
    <row r="358" spans="1:11">
      <c r="A358" s="178">
        <v>5094431</v>
      </c>
      <c r="B358" s="178" t="s">
        <v>1840</v>
      </c>
      <c r="C358" s="179" t="s">
        <v>1841</v>
      </c>
      <c r="D358" s="178" t="s">
        <v>1842</v>
      </c>
      <c r="E358" s="178">
        <v>45433</v>
      </c>
      <c r="F358" s="178" t="s">
        <v>1711</v>
      </c>
      <c r="G358" s="180">
        <v>100</v>
      </c>
      <c r="H358" s="180">
        <v>1607899</v>
      </c>
      <c r="I358" s="180">
        <v>16078990</v>
      </c>
      <c r="K358" s="94" t="str">
        <f t="shared" si="5"/>
        <v>Спир</v>
      </c>
    </row>
    <row r="359" spans="1:11">
      <c r="A359" s="178">
        <v>5094434</v>
      </c>
      <c r="B359" s="178" t="s">
        <v>1840</v>
      </c>
      <c r="C359" s="179" t="s">
        <v>1843</v>
      </c>
      <c r="D359" s="178" t="s">
        <v>1844</v>
      </c>
      <c r="E359" s="178">
        <v>45285</v>
      </c>
      <c r="F359" s="178" t="s">
        <v>1708</v>
      </c>
      <c r="G359" s="180">
        <v>500</v>
      </c>
      <c r="H359" s="180">
        <v>1624277</v>
      </c>
      <c r="I359" s="180">
        <v>81213850</v>
      </c>
      <c r="K359" s="94" t="str">
        <f t="shared" si="5"/>
        <v>Спир</v>
      </c>
    </row>
    <row r="360" spans="1:11">
      <c r="A360" s="178">
        <v>5094435</v>
      </c>
      <c r="B360" s="178" t="s">
        <v>1840</v>
      </c>
      <c r="C360" s="179" t="s">
        <v>1845</v>
      </c>
      <c r="D360" s="178" t="s">
        <v>1846</v>
      </c>
      <c r="E360" s="178">
        <v>45284</v>
      </c>
      <c r="F360" s="178" t="s">
        <v>1704</v>
      </c>
      <c r="G360" s="180">
        <v>500</v>
      </c>
      <c r="H360" s="180">
        <v>1628442</v>
      </c>
      <c r="I360" s="180">
        <v>81422100</v>
      </c>
      <c r="K360" s="94" t="str">
        <f t="shared" si="5"/>
        <v>Спир</v>
      </c>
    </row>
    <row r="361" spans="1:11">
      <c r="A361" s="178">
        <v>5094583</v>
      </c>
      <c r="B361" s="178" t="s">
        <v>1840</v>
      </c>
      <c r="C361" s="179" t="s">
        <v>215</v>
      </c>
      <c r="D361" s="178" t="s">
        <v>216</v>
      </c>
      <c r="E361" s="178">
        <v>18521</v>
      </c>
      <c r="F361" s="178" t="s">
        <v>214</v>
      </c>
      <c r="G361" s="180">
        <v>800</v>
      </c>
      <c r="H361" s="180">
        <v>4400000</v>
      </c>
      <c r="I361" s="180">
        <v>35200000</v>
      </c>
      <c r="K361" s="94" t="str">
        <f t="shared" si="5"/>
        <v>Бард</v>
      </c>
    </row>
    <row r="362" spans="1:11">
      <c r="A362" s="178">
        <v>5095530</v>
      </c>
      <c r="B362" s="178" t="s">
        <v>1682</v>
      </c>
      <c r="C362" s="179" t="s">
        <v>1847</v>
      </c>
      <c r="D362" s="178" t="s">
        <v>1848</v>
      </c>
      <c r="E362" s="178">
        <v>45433</v>
      </c>
      <c r="F362" s="178" t="s">
        <v>1711</v>
      </c>
      <c r="G362" s="180">
        <v>100</v>
      </c>
      <c r="H362" s="180">
        <v>1602799</v>
      </c>
      <c r="I362" s="180">
        <v>16027990</v>
      </c>
      <c r="K362" s="94" t="str">
        <f t="shared" si="5"/>
        <v>Спир</v>
      </c>
    </row>
    <row r="363" spans="1:11">
      <c r="A363" s="178">
        <v>5095534</v>
      </c>
      <c r="B363" s="178" t="s">
        <v>1682</v>
      </c>
      <c r="C363" s="179" t="s">
        <v>1788</v>
      </c>
      <c r="D363" s="178" t="s">
        <v>1789</v>
      </c>
      <c r="E363" s="178">
        <v>45285</v>
      </c>
      <c r="F363" s="178" t="s">
        <v>1708</v>
      </c>
      <c r="G363" s="180">
        <v>240</v>
      </c>
      <c r="H363" s="180">
        <v>1624177</v>
      </c>
      <c r="I363" s="180">
        <v>38980248</v>
      </c>
      <c r="K363" s="94" t="str">
        <f t="shared" si="5"/>
        <v>Спир</v>
      </c>
    </row>
    <row r="364" spans="1:11" ht="30">
      <c r="A364" s="178">
        <v>5095535</v>
      </c>
      <c r="B364" s="178" t="s">
        <v>1682</v>
      </c>
      <c r="C364" s="179" t="s">
        <v>1779</v>
      </c>
      <c r="D364" s="178" t="s">
        <v>1780</v>
      </c>
      <c r="E364" s="178">
        <v>45285</v>
      </c>
      <c r="F364" s="178" t="s">
        <v>1708</v>
      </c>
      <c r="G364" s="180">
        <v>100</v>
      </c>
      <c r="H364" s="180">
        <v>1624100</v>
      </c>
      <c r="I364" s="180">
        <v>16241000</v>
      </c>
      <c r="K364" s="94" t="str">
        <f t="shared" si="5"/>
        <v>Спир</v>
      </c>
    </row>
    <row r="365" spans="1:11">
      <c r="A365" s="178">
        <v>5096374</v>
      </c>
      <c r="B365" s="178" t="s">
        <v>1682</v>
      </c>
      <c r="C365" s="179" t="s">
        <v>1712</v>
      </c>
      <c r="D365" s="178" t="s">
        <v>1713</v>
      </c>
      <c r="E365" s="178">
        <v>45285</v>
      </c>
      <c r="F365" s="178" t="s">
        <v>1708</v>
      </c>
      <c r="G365" s="180">
        <v>1200</v>
      </c>
      <c r="H365" s="180">
        <v>1624177</v>
      </c>
      <c r="I365" s="180">
        <v>194901240</v>
      </c>
      <c r="K365" s="94" t="str">
        <f t="shared" si="5"/>
        <v>Спир</v>
      </c>
    </row>
    <row r="366" spans="1:11" ht="30">
      <c r="A366" s="178">
        <v>5096375</v>
      </c>
      <c r="B366" s="178" t="s">
        <v>1682</v>
      </c>
      <c r="C366" s="179" t="s">
        <v>1849</v>
      </c>
      <c r="D366" s="178" t="s">
        <v>1850</v>
      </c>
      <c r="E366" s="178">
        <v>45285</v>
      </c>
      <c r="F366" s="178" t="s">
        <v>1708</v>
      </c>
      <c r="G366" s="180">
        <v>50</v>
      </c>
      <c r="H366" s="180">
        <v>1624100</v>
      </c>
      <c r="I366" s="180">
        <v>8120500</v>
      </c>
      <c r="K366" s="94" t="str">
        <f t="shared" si="5"/>
        <v>Спир</v>
      </c>
    </row>
    <row r="367" spans="1:11">
      <c r="A367" s="178">
        <v>5097388</v>
      </c>
      <c r="B367" s="178" t="s">
        <v>3070</v>
      </c>
      <c r="C367" s="179" t="s">
        <v>3071</v>
      </c>
      <c r="D367" s="178" t="s">
        <v>3072</v>
      </c>
      <c r="E367" s="178">
        <v>45433</v>
      </c>
      <c r="F367" s="178" t="s">
        <v>1711</v>
      </c>
      <c r="G367" s="180">
        <v>30</v>
      </c>
      <c r="H367" s="180">
        <v>1601178</v>
      </c>
      <c r="I367" s="180">
        <v>4803534</v>
      </c>
      <c r="K367" s="94" t="str">
        <f t="shared" si="5"/>
        <v>Спир</v>
      </c>
    </row>
    <row r="368" spans="1:11">
      <c r="A368" s="178">
        <v>5097389</v>
      </c>
      <c r="B368" s="178" t="s">
        <v>3070</v>
      </c>
      <c r="C368" s="179" t="s">
        <v>3073</v>
      </c>
      <c r="D368" s="178" t="s">
        <v>3074</v>
      </c>
      <c r="E368" s="178">
        <v>45433</v>
      </c>
      <c r="F368" s="178" t="s">
        <v>1711</v>
      </c>
      <c r="G368" s="180">
        <v>40</v>
      </c>
      <c r="H368" s="180">
        <v>1601177</v>
      </c>
      <c r="I368" s="180">
        <v>6404708</v>
      </c>
      <c r="K368" s="94" t="str">
        <f t="shared" si="5"/>
        <v>Спир</v>
      </c>
    </row>
    <row r="369" spans="1:11">
      <c r="A369" s="178">
        <v>5097391</v>
      </c>
      <c r="B369" s="178" t="s">
        <v>3070</v>
      </c>
      <c r="C369" s="179" t="s">
        <v>3075</v>
      </c>
      <c r="D369" s="178" t="s">
        <v>3076</v>
      </c>
      <c r="E369" s="178">
        <v>45285</v>
      </c>
      <c r="F369" s="178" t="s">
        <v>1708</v>
      </c>
      <c r="G369" s="180">
        <v>3200</v>
      </c>
      <c r="H369" s="180">
        <v>1624277</v>
      </c>
      <c r="I369" s="180">
        <v>519768640</v>
      </c>
      <c r="K369" s="94" t="str">
        <f t="shared" si="5"/>
        <v>Спир</v>
      </c>
    </row>
    <row r="370" spans="1:11" ht="30">
      <c r="A370" s="178">
        <v>5097392</v>
      </c>
      <c r="B370" s="178" t="s">
        <v>3070</v>
      </c>
      <c r="C370" s="179" t="s">
        <v>1836</v>
      </c>
      <c r="D370" s="178" t="s">
        <v>1837</v>
      </c>
      <c r="E370" s="178">
        <v>45285</v>
      </c>
      <c r="F370" s="178" t="s">
        <v>1708</v>
      </c>
      <c r="G370" s="180">
        <v>200</v>
      </c>
      <c r="H370" s="180">
        <v>1624101</v>
      </c>
      <c r="I370" s="180">
        <v>32482020</v>
      </c>
      <c r="K370" s="94" t="str">
        <f t="shared" si="5"/>
        <v>Спир</v>
      </c>
    </row>
    <row r="371" spans="1:11">
      <c r="A371" s="178">
        <v>5097393</v>
      </c>
      <c r="B371" s="178" t="s">
        <v>3070</v>
      </c>
      <c r="C371" s="179" t="s">
        <v>3077</v>
      </c>
      <c r="D371" s="178" t="s">
        <v>3078</v>
      </c>
      <c r="E371" s="178">
        <v>45285</v>
      </c>
      <c r="F371" s="178" t="s">
        <v>1708</v>
      </c>
      <c r="G371" s="180">
        <v>220</v>
      </c>
      <c r="H371" s="180">
        <v>1624100</v>
      </c>
      <c r="I371" s="180">
        <v>35730200</v>
      </c>
      <c r="K371" s="94" t="str">
        <f t="shared" si="5"/>
        <v>Спир</v>
      </c>
    </row>
    <row r="372" spans="1:11" ht="30">
      <c r="A372" s="178">
        <v>5097394</v>
      </c>
      <c r="B372" s="178" t="s">
        <v>3070</v>
      </c>
      <c r="C372" s="179" t="s">
        <v>1797</v>
      </c>
      <c r="D372" s="178" t="s">
        <v>1798</v>
      </c>
      <c r="E372" s="178">
        <v>45285</v>
      </c>
      <c r="F372" s="178" t="s">
        <v>1708</v>
      </c>
      <c r="G372" s="180">
        <v>1000</v>
      </c>
      <c r="H372" s="180">
        <v>1624098</v>
      </c>
      <c r="I372" s="180">
        <v>162409800</v>
      </c>
      <c r="K372" s="94" t="str">
        <f t="shared" si="5"/>
        <v>Спир</v>
      </c>
    </row>
    <row r="373" spans="1:11">
      <c r="A373" s="178">
        <v>5098030</v>
      </c>
      <c r="B373" s="178" t="s">
        <v>3070</v>
      </c>
      <c r="C373" s="179" t="s">
        <v>1764</v>
      </c>
      <c r="D373" s="178" t="s">
        <v>1765</v>
      </c>
      <c r="E373" s="178">
        <v>45285</v>
      </c>
      <c r="F373" s="178" t="s">
        <v>1708</v>
      </c>
      <c r="G373" s="180">
        <v>500</v>
      </c>
      <c r="H373" s="180">
        <v>1624200</v>
      </c>
      <c r="I373" s="180">
        <v>81210000</v>
      </c>
      <c r="K373" s="94" t="str">
        <f t="shared" si="5"/>
        <v>Спир</v>
      </c>
    </row>
    <row r="374" spans="1:11">
      <c r="A374" s="178">
        <v>5098031</v>
      </c>
      <c r="B374" s="178" t="s">
        <v>3070</v>
      </c>
      <c r="C374" s="179" t="s">
        <v>1740</v>
      </c>
      <c r="D374" s="178" t="s">
        <v>1741</v>
      </c>
      <c r="E374" s="178">
        <v>45285</v>
      </c>
      <c r="F374" s="178" t="s">
        <v>1708</v>
      </c>
      <c r="G374" s="180">
        <v>200</v>
      </c>
      <c r="H374" s="180">
        <v>1624177</v>
      </c>
      <c r="I374" s="180">
        <v>32483540</v>
      </c>
      <c r="K374" s="94" t="str">
        <f t="shared" si="5"/>
        <v>Спир</v>
      </c>
    </row>
    <row r="375" spans="1:11" ht="30">
      <c r="A375" s="178">
        <v>5098032</v>
      </c>
      <c r="B375" s="178" t="s">
        <v>3070</v>
      </c>
      <c r="C375" s="179" t="s">
        <v>3079</v>
      </c>
      <c r="D375" s="178" t="s">
        <v>3080</v>
      </c>
      <c r="E375" s="178">
        <v>45285</v>
      </c>
      <c r="F375" s="178" t="s">
        <v>1708</v>
      </c>
      <c r="G375" s="180">
        <v>1200</v>
      </c>
      <c r="H375" s="180">
        <v>1624105</v>
      </c>
      <c r="I375" s="180">
        <v>194892600</v>
      </c>
      <c r="K375" s="94" t="str">
        <f t="shared" si="5"/>
        <v>Спир</v>
      </c>
    </row>
    <row r="376" spans="1:11">
      <c r="A376" s="178">
        <v>5098097</v>
      </c>
      <c r="B376" s="178" t="s">
        <v>3070</v>
      </c>
      <c r="C376" s="179" t="s">
        <v>212</v>
      </c>
      <c r="D376" s="178" t="s">
        <v>213</v>
      </c>
      <c r="E376" s="178">
        <v>18521</v>
      </c>
      <c r="F376" s="178" t="s">
        <v>214</v>
      </c>
      <c r="G376" s="180">
        <v>200</v>
      </c>
      <c r="H376" s="180">
        <v>4525777</v>
      </c>
      <c r="I376" s="180">
        <v>9051554</v>
      </c>
      <c r="K376" s="94" t="str">
        <f t="shared" si="5"/>
        <v>Бард</v>
      </c>
    </row>
    <row r="377" spans="1:11" ht="30">
      <c r="A377" s="178">
        <v>5099347</v>
      </c>
      <c r="B377" s="178" t="s">
        <v>3081</v>
      </c>
      <c r="C377" s="179" t="s">
        <v>3082</v>
      </c>
      <c r="D377" s="178" t="s">
        <v>3083</v>
      </c>
      <c r="E377" s="178">
        <v>45433</v>
      </c>
      <c r="F377" s="178" t="s">
        <v>1711</v>
      </c>
      <c r="G377" s="180">
        <v>100</v>
      </c>
      <c r="H377" s="180">
        <v>1601788</v>
      </c>
      <c r="I377" s="180">
        <v>16017880</v>
      </c>
      <c r="K377" s="94" t="str">
        <f t="shared" si="5"/>
        <v>Спир</v>
      </c>
    </row>
    <row r="378" spans="1:11">
      <c r="A378" s="178">
        <v>5099351</v>
      </c>
      <c r="B378" s="178" t="s">
        <v>3081</v>
      </c>
      <c r="C378" s="179" t="s">
        <v>3075</v>
      </c>
      <c r="D378" s="178" t="s">
        <v>3076</v>
      </c>
      <c r="E378" s="178">
        <v>45285</v>
      </c>
      <c r="F378" s="178" t="s">
        <v>1708</v>
      </c>
      <c r="G378" s="180">
        <v>3200</v>
      </c>
      <c r="H378" s="180">
        <v>1624299</v>
      </c>
      <c r="I378" s="180">
        <v>519775680</v>
      </c>
      <c r="K378" s="94" t="str">
        <f t="shared" si="5"/>
        <v>Спир</v>
      </c>
    </row>
    <row r="379" spans="1:11" ht="45">
      <c r="A379" s="178">
        <v>5099352</v>
      </c>
      <c r="B379" s="178" t="s">
        <v>3081</v>
      </c>
      <c r="C379" s="179" t="s">
        <v>1822</v>
      </c>
      <c r="D379" s="178" t="s">
        <v>1823</v>
      </c>
      <c r="E379" s="178">
        <v>45285</v>
      </c>
      <c r="F379" s="178" t="s">
        <v>1708</v>
      </c>
      <c r="G379" s="180">
        <v>500</v>
      </c>
      <c r="H379" s="180">
        <v>1624102</v>
      </c>
      <c r="I379" s="180">
        <v>81205100</v>
      </c>
      <c r="K379" s="94" t="str">
        <f t="shared" si="5"/>
        <v>Спир</v>
      </c>
    </row>
    <row r="380" spans="1:11">
      <c r="A380" s="178">
        <v>5099353</v>
      </c>
      <c r="B380" s="178" t="s">
        <v>3081</v>
      </c>
      <c r="C380" s="179" t="s">
        <v>1706</v>
      </c>
      <c r="D380" s="178" t="s">
        <v>1707</v>
      </c>
      <c r="E380" s="178">
        <v>45285</v>
      </c>
      <c r="F380" s="178" t="s">
        <v>1708</v>
      </c>
      <c r="G380" s="180">
        <v>250</v>
      </c>
      <c r="H380" s="180">
        <v>1624101</v>
      </c>
      <c r="I380" s="180">
        <v>40602525</v>
      </c>
      <c r="K380" s="94" t="str">
        <f t="shared" si="5"/>
        <v>Спир</v>
      </c>
    </row>
    <row r="381" spans="1:11">
      <c r="A381" s="178">
        <v>5100102</v>
      </c>
      <c r="B381" s="178" t="s">
        <v>3084</v>
      </c>
      <c r="C381" s="179" t="s">
        <v>1828</v>
      </c>
      <c r="D381" s="178" t="s">
        <v>1829</v>
      </c>
      <c r="E381" s="178">
        <v>45285</v>
      </c>
      <c r="F381" s="178" t="s">
        <v>1708</v>
      </c>
      <c r="G381" s="180">
        <v>500</v>
      </c>
      <c r="H381" s="180">
        <v>1624101</v>
      </c>
      <c r="I381" s="180">
        <v>81205050</v>
      </c>
      <c r="K381" s="94" t="str">
        <f t="shared" si="5"/>
        <v>Спир</v>
      </c>
    </row>
    <row r="382" spans="1:11">
      <c r="A382" s="178">
        <v>5100103</v>
      </c>
      <c r="B382" s="178" t="s">
        <v>3084</v>
      </c>
      <c r="C382" s="179" t="s">
        <v>3085</v>
      </c>
      <c r="D382" s="178" t="s">
        <v>3086</v>
      </c>
      <c r="E382" s="178">
        <v>45285</v>
      </c>
      <c r="F382" s="178" t="s">
        <v>1708</v>
      </c>
      <c r="G382" s="180">
        <v>10</v>
      </c>
      <c r="H382" s="180">
        <v>1624100</v>
      </c>
      <c r="I382" s="180">
        <v>1624100</v>
      </c>
      <c r="K382" s="94" t="str">
        <f t="shared" si="5"/>
        <v>Спир</v>
      </c>
    </row>
    <row r="383" spans="1:11">
      <c r="A383" s="178">
        <v>5100104</v>
      </c>
      <c r="B383" s="178" t="s">
        <v>3084</v>
      </c>
      <c r="C383" s="179" t="s">
        <v>3087</v>
      </c>
      <c r="D383" s="178" t="s">
        <v>3088</v>
      </c>
      <c r="E383" s="178">
        <v>45285</v>
      </c>
      <c r="F383" s="178" t="s">
        <v>1708</v>
      </c>
      <c r="G383" s="180">
        <v>300</v>
      </c>
      <c r="H383" s="180">
        <v>1624100</v>
      </c>
      <c r="I383" s="180">
        <v>48723000</v>
      </c>
      <c r="K383" s="94" t="str">
        <f t="shared" si="5"/>
        <v>Спир</v>
      </c>
    </row>
    <row r="384" spans="1:11">
      <c r="A384" s="178">
        <v>5100105</v>
      </c>
      <c r="B384" s="178" t="s">
        <v>3084</v>
      </c>
      <c r="C384" s="179" t="s">
        <v>3089</v>
      </c>
      <c r="D384" s="178" t="s">
        <v>3090</v>
      </c>
      <c r="E384" s="178">
        <v>45285</v>
      </c>
      <c r="F384" s="178" t="s">
        <v>1708</v>
      </c>
      <c r="G384" s="180">
        <v>1000</v>
      </c>
      <c r="H384" s="180">
        <v>1624098</v>
      </c>
      <c r="I384" s="180">
        <v>162409800</v>
      </c>
      <c r="K384" s="94" t="str">
        <f t="shared" si="5"/>
        <v>Спир</v>
      </c>
    </row>
    <row r="385" spans="1:11">
      <c r="A385" s="178">
        <v>5100652</v>
      </c>
      <c r="B385" s="178" t="s">
        <v>3084</v>
      </c>
      <c r="C385" s="179" t="s">
        <v>3091</v>
      </c>
      <c r="D385" s="178" t="s">
        <v>1808</v>
      </c>
      <c r="E385" s="178">
        <v>45433</v>
      </c>
      <c r="F385" s="178" t="s">
        <v>1711</v>
      </c>
      <c r="G385" s="180">
        <v>100</v>
      </c>
      <c r="H385" s="180">
        <v>1602800</v>
      </c>
      <c r="I385" s="180">
        <v>16028000</v>
      </c>
      <c r="K385" s="94" t="str">
        <f t="shared" si="5"/>
        <v>Спир</v>
      </c>
    </row>
    <row r="386" spans="1:11">
      <c r="A386" s="178">
        <v>5100655</v>
      </c>
      <c r="B386" s="178" t="s">
        <v>3084</v>
      </c>
      <c r="C386" s="179" t="s">
        <v>3075</v>
      </c>
      <c r="D386" s="178" t="s">
        <v>3076</v>
      </c>
      <c r="E386" s="178">
        <v>45285</v>
      </c>
      <c r="F386" s="178" t="s">
        <v>1708</v>
      </c>
      <c r="G386" s="180">
        <v>9600</v>
      </c>
      <c r="H386" s="180">
        <v>1624111</v>
      </c>
      <c r="I386" s="180">
        <v>1559146560</v>
      </c>
      <c r="K386" s="94" t="str">
        <f t="shared" si="5"/>
        <v>Спир</v>
      </c>
    </row>
    <row r="387" spans="1:11">
      <c r="A387" s="178">
        <v>5100656</v>
      </c>
      <c r="B387" s="178" t="s">
        <v>3084</v>
      </c>
      <c r="C387" s="179" t="s">
        <v>1790</v>
      </c>
      <c r="D387" s="178" t="s">
        <v>1791</v>
      </c>
      <c r="E387" s="178">
        <v>45285</v>
      </c>
      <c r="F387" s="178" t="s">
        <v>1708</v>
      </c>
      <c r="G387" s="180">
        <v>1200</v>
      </c>
      <c r="H387" s="180">
        <v>1624101</v>
      </c>
      <c r="I387" s="180">
        <v>194892120</v>
      </c>
      <c r="K387" s="94" t="str">
        <f t="shared" si="5"/>
        <v>Спир</v>
      </c>
    </row>
    <row r="388" spans="1:11">
      <c r="A388" s="178">
        <v>5100657</v>
      </c>
      <c r="B388" s="178" t="s">
        <v>3084</v>
      </c>
      <c r="C388" s="179" t="s">
        <v>3092</v>
      </c>
      <c r="D388" s="178" t="s">
        <v>3093</v>
      </c>
      <c r="E388" s="178">
        <v>45285</v>
      </c>
      <c r="F388" s="178" t="s">
        <v>1708</v>
      </c>
      <c r="G388" s="180">
        <v>500</v>
      </c>
      <c r="H388" s="180">
        <v>1624100</v>
      </c>
      <c r="I388" s="180">
        <v>81205000</v>
      </c>
      <c r="K388" s="94" t="str">
        <f t="shared" si="5"/>
        <v>Спир</v>
      </c>
    </row>
    <row r="389" spans="1:11">
      <c r="A389" s="178">
        <v>5100658</v>
      </c>
      <c r="B389" s="178" t="s">
        <v>3084</v>
      </c>
      <c r="C389" s="179" t="s">
        <v>3094</v>
      </c>
      <c r="D389" s="178" t="s">
        <v>3095</v>
      </c>
      <c r="E389" s="178">
        <v>45285</v>
      </c>
      <c r="F389" s="178" t="s">
        <v>1708</v>
      </c>
      <c r="G389" s="180">
        <v>12800</v>
      </c>
      <c r="H389" s="180">
        <v>1624098</v>
      </c>
      <c r="I389" s="180">
        <v>2078845440</v>
      </c>
      <c r="K389" s="94" t="str">
        <f t="shared" ref="K389:K452" si="6">LEFT(F389,4)</f>
        <v>Спир</v>
      </c>
    </row>
    <row r="390" spans="1:11">
      <c r="A390" s="178">
        <v>5100739</v>
      </c>
      <c r="B390" s="178" t="s">
        <v>3084</v>
      </c>
      <c r="C390" s="179" t="s">
        <v>215</v>
      </c>
      <c r="D390" s="178" t="s">
        <v>216</v>
      </c>
      <c r="E390" s="178">
        <v>18521</v>
      </c>
      <c r="F390" s="178" t="s">
        <v>214</v>
      </c>
      <c r="G390" s="180">
        <v>200</v>
      </c>
      <c r="H390" s="180">
        <v>4400000</v>
      </c>
      <c r="I390" s="180">
        <v>8800000</v>
      </c>
      <c r="K390" s="94" t="str">
        <f t="shared" si="6"/>
        <v>Бард</v>
      </c>
    </row>
    <row r="391" spans="1:11" ht="30">
      <c r="A391" s="178">
        <v>5101665</v>
      </c>
      <c r="B391" s="178" t="s">
        <v>3096</v>
      </c>
      <c r="C391" s="179" t="s">
        <v>3097</v>
      </c>
      <c r="D391" s="178" t="s">
        <v>3098</v>
      </c>
      <c r="E391" s="178">
        <v>45433</v>
      </c>
      <c r="F391" s="178" t="s">
        <v>1711</v>
      </c>
      <c r="G391" s="180">
        <v>70</v>
      </c>
      <c r="H391" s="180">
        <v>1608007</v>
      </c>
      <c r="I391" s="180">
        <v>11256049</v>
      </c>
      <c r="K391" s="94" t="str">
        <f t="shared" si="6"/>
        <v>Спир</v>
      </c>
    </row>
    <row r="392" spans="1:11">
      <c r="A392" s="178">
        <v>5101666</v>
      </c>
      <c r="B392" s="178" t="s">
        <v>3096</v>
      </c>
      <c r="C392" s="179" t="s">
        <v>3099</v>
      </c>
      <c r="D392" s="178" t="s">
        <v>3100</v>
      </c>
      <c r="E392" s="178">
        <v>45433</v>
      </c>
      <c r="F392" s="178" t="s">
        <v>1711</v>
      </c>
      <c r="G392" s="180">
        <v>30</v>
      </c>
      <c r="H392" s="180">
        <v>1608007</v>
      </c>
      <c r="I392" s="180">
        <v>4824021</v>
      </c>
      <c r="K392" s="94" t="str">
        <f t="shared" si="6"/>
        <v>Спир</v>
      </c>
    </row>
    <row r="393" spans="1:11">
      <c r="A393" s="178">
        <v>5101670</v>
      </c>
      <c r="B393" s="178" t="s">
        <v>3096</v>
      </c>
      <c r="C393" s="179" t="s">
        <v>1752</v>
      </c>
      <c r="D393" s="178" t="s">
        <v>1753</v>
      </c>
      <c r="E393" s="178">
        <v>45285</v>
      </c>
      <c r="F393" s="178" t="s">
        <v>1708</v>
      </c>
      <c r="G393" s="180">
        <v>1160</v>
      </c>
      <c r="H393" s="180">
        <v>1626000.99</v>
      </c>
      <c r="I393" s="180">
        <v>188616114.84</v>
      </c>
      <c r="K393" s="94" t="str">
        <f t="shared" si="6"/>
        <v>Спир</v>
      </c>
    </row>
    <row r="394" spans="1:11">
      <c r="A394" s="178">
        <v>5101671</v>
      </c>
      <c r="B394" s="178" t="s">
        <v>3096</v>
      </c>
      <c r="C394" s="179" t="s">
        <v>3101</v>
      </c>
      <c r="D394" s="178" t="s">
        <v>3102</v>
      </c>
      <c r="E394" s="178">
        <v>45285</v>
      </c>
      <c r="F394" s="178" t="s">
        <v>1708</v>
      </c>
      <c r="G394" s="180">
        <v>400</v>
      </c>
      <c r="H394" s="180">
        <v>1624102</v>
      </c>
      <c r="I394" s="180">
        <v>64964080</v>
      </c>
      <c r="K394" s="94" t="str">
        <f t="shared" si="6"/>
        <v>Спир</v>
      </c>
    </row>
    <row r="395" spans="1:11">
      <c r="A395" s="178">
        <v>5101672</v>
      </c>
      <c r="B395" s="178" t="s">
        <v>3096</v>
      </c>
      <c r="C395" s="179" t="s">
        <v>1826</v>
      </c>
      <c r="D395" s="178" t="s">
        <v>1827</v>
      </c>
      <c r="E395" s="178">
        <v>45285</v>
      </c>
      <c r="F395" s="178" t="s">
        <v>1708</v>
      </c>
      <c r="G395" s="180">
        <v>1520</v>
      </c>
      <c r="H395" s="180">
        <v>1624101</v>
      </c>
      <c r="I395" s="180">
        <v>246863352</v>
      </c>
      <c r="K395" s="94" t="str">
        <f t="shared" si="6"/>
        <v>Спир</v>
      </c>
    </row>
    <row r="396" spans="1:11">
      <c r="A396" s="178">
        <v>5101673</v>
      </c>
      <c r="B396" s="178" t="s">
        <v>3096</v>
      </c>
      <c r="C396" s="179" t="s">
        <v>3103</v>
      </c>
      <c r="D396" s="178" t="s">
        <v>3104</v>
      </c>
      <c r="E396" s="178">
        <v>45285</v>
      </c>
      <c r="F396" s="178" t="s">
        <v>1708</v>
      </c>
      <c r="G396" s="180">
        <v>200</v>
      </c>
      <c r="H396" s="180">
        <v>1624101</v>
      </c>
      <c r="I396" s="180">
        <v>32482020</v>
      </c>
      <c r="K396" s="94" t="str">
        <f t="shared" si="6"/>
        <v>Спир</v>
      </c>
    </row>
    <row r="397" spans="1:11">
      <c r="A397" s="178">
        <v>5101674</v>
      </c>
      <c r="B397" s="178" t="s">
        <v>3096</v>
      </c>
      <c r="C397" s="179" t="s">
        <v>1712</v>
      </c>
      <c r="D397" s="178" t="s">
        <v>1713</v>
      </c>
      <c r="E397" s="178">
        <v>45285</v>
      </c>
      <c r="F397" s="178" t="s">
        <v>1708</v>
      </c>
      <c r="G397" s="180">
        <v>1200</v>
      </c>
      <c r="H397" s="180">
        <v>1624100</v>
      </c>
      <c r="I397" s="180">
        <v>194892000</v>
      </c>
      <c r="K397" s="94" t="str">
        <f t="shared" si="6"/>
        <v>Спир</v>
      </c>
    </row>
    <row r="398" spans="1:11">
      <c r="A398" s="178">
        <v>5102245</v>
      </c>
      <c r="B398" s="178" t="s">
        <v>3096</v>
      </c>
      <c r="C398" s="179" t="s">
        <v>3105</v>
      </c>
      <c r="D398" s="178" t="s">
        <v>3106</v>
      </c>
      <c r="E398" s="178">
        <v>45433</v>
      </c>
      <c r="F398" s="178" t="s">
        <v>1711</v>
      </c>
      <c r="G398" s="180">
        <v>20</v>
      </c>
      <c r="H398" s="180">
        <v>1621100</v>
      </c>
      <c r="I398" s="180">
        <v>3242200</v>
      </c>
      <c r="K398" s="94" t="str">
        <f t="shared" si="6"/>
        <v>Спир</v>
      </c>
    </row>
    <row r="399" spans="1:11" ht="30">
      <c r="A399" s="178">
        <v>5102247</v>
      </c>
      <c r="B399" s="178" t="s">
        <v>3096</v>
      </c>
      <c r="C399" s="179" t="s">
        <v>3107</v>
      </c>
      <c r="D399" s="178" t="s">
        <v>3108</v>
      </c>
      <c r="E399" s="178">
        <v>45285</v>
      </c>
      <c r="F399" s="178" t="s">
        <v>1708</v>
      </c>
      <c r="G399" s="180">
        <v>3000</v>
      </c>
      <c r="H399" s="180">
        <v>1624100</v>
      </c>
      <c r="I399" s="180">
        <v>487230000</v>
      </c>
      <c r="K399" s="94" t="str">
        <f t="shared" si="6"/>
        <v>Спир</v>
      </c>
    </row>
    <row r="400" spans="1:11">
      <c r="A400" s="178">
        <v>5102248</v>
      </c>
      <c r="B400" s="178" t="s">
        <v>3096</v>
      </c>
      <c r="C400" s="179" t="s">
        <v>3109</v>
      </c>
      <c r="D400" s="178" t="s">
        <v>3110</v>
      </c>
      <c r="E400" s="178">
        <v>45285</v>
      </c>
      <c r="F400" s="178" t="s">
        <v>1708</v>
      </c>
      <c r="G400" s="180">
        <v>200</v>
      </c>
      <c r="H400" s="180">
        <v>1624099</v>
      </c>
      <c r="I400" s="180">
        <v>32481980</v>
      </c>
      <c r="K400" s="94" t="str">
        <f t="shared" si="6"/>
        <v>Спир</v>
      </c>
    </row>
    <row r="401" spans="1:11">
      <c r="A401" s="178">
        <v>5102327</v>
      </c>
      <c r="B401" s="178" t="s">
        <v>3096</v>
      </c>
      <c r="C401" s="179" t="s">
        <v>215</v>
      </c>
      <c r="D401" s="178" t="s">
        <v>216</v>
      </c>
      <c r="E401" s="178">
        <v>18521</v>
      </c>
      <c r="F401" s="178" t="s">
        <v>214</v>
      </c>
      <c r="G401" s="180">
        <v>600</v>
      </c>
      <c r="H401" s="180">
        <v>4400000</v>
      </c>
      <c r="I401" s="180">
        <v>26400000</v>
      </c>
      <c r="K401" s="94" t="str">
        <f t="shared" si="6"/>
        <v>Бард</v>
      </c>
    </row>
    <row r="402" spans="1:11">
      <c r="A402" s="178">
        <v>5103105</v>
      </c>
      <c r="B402" s="178" t="s">
        <v>3111</v>
      </c>
      <c r="C402" s="179" t="s">
        <v>215</v>
      </c>
      <c r="D402" s="178" t="s">
        <v>216</v>
      </c>
      <c r="E402" s="178">
        <v>19065</v>
      </c>
      <c r="F402" s="178" t="s">
        <v>214</v>
      </c>
      <c r="G402" s="180">
        <v>530</v>
      </c>
      <c r="H402" s="180">
        <v>440000</v>
      </c>
      <c r="I402" s="180">
        <v>23320000</v>
      </c>
      <c r="K402" s="94" t="str">
        <f t="shared" si="6"/>
        <v>Бард</v>
      </c>
    </row>
    <row r="403" spans="1:11">
      <c r="A403" s="178">
        <v>5103421</v>
      </c>
      <c r="B403" s="178" t="s">
        <v>3111</v>
      </c>
      <c r="C403" s="179" t="s">
        <v>3112</v>
      </c>
      <c r="D403" s="178" t="s">
        <v>3113</v>
      </c>
      <c r="E403" s="178">
        <v>45285</v>
      </c>
      <c r="F403" s="178" t="s">
        <v>1708</v>
      </c>
      <c r="G403" s="180">
        <v>80</v>
      </c>
      <c r="H403" s="180">
        <v>1624177</v>
      </c>
      <c r="I403" s="180">
        <v>12993416</v>
      </c>
      <c r="K403" s="94" t="str">
        <f t="shared" si="6"/>
        <v>Спир</v>
      </c>
    </row>
    <row r="404" spans="1:11">
      <c r="A404" s="178">
        <v>5103422</v>
      </c>
      <c r="B404" s="178" t="s">
        <v>3111</v>
      </c>
      <c r="C404" s="179" t="s">
        <v>1712</v>
      </c>
      <c r="D404" s="178" t="s">
        <v>1713</v>
      </c>
      <c r="E404" s="178">
        <v>45285</v>
      </c>
      <c r="F404" s="178" t="s">
        <v>1708</v>
      </c>
      <c r="G404" s="180">
        <v>2000</v>
      </c>
      <c r="H404" s="180">
        <v>1624118</v>
      </c>
      <c r="I404" s="180">
        <v>324823600</v>
      </c>
      <c r="K404" s="94" t="str">
        <f t="shared" si="6"/>
        <v>Спир</v>
      </c>
    </row>
    <row r="405" spans="1:11">
      <c r="A405" s="178">
        <v>5103423</v>
      </c>
      <c r="B405" s="178" t="s">
        <v>3111</v>
      </c>
      <c r="C405" s="179" t="s">
        <v>1814</v>
      </c>
      <c r="D405" s="178" t="s">
        <v>1815</v>
      </c>
      <c r="E405" s="178">
        <v>45285</v>
      </c>
      <c r="F405" s="178" t="s">
        <v>1708</v>
      </c>
      <c r="G405" s="180">
        <v>3100</v>
      </c>
      <c r="H405" s="180">
        <v>1624101</v>
      </c>
      <c r="I405" s="180">
        <v>503471310</v>
      </c>
      <c r="K405" s="94" t="str">
        <f t="shared" si="6"/>
        <v>Спир</v>
      </c>
    </row>
    <row r="406" spans="1:11" ht="45">
      <c r="A406" s="178">
        <v>5103424</v>
      </c>
      <c r="B406" s="178" t="s">
        <v>3111</v>
      </c>
      <c r="C406" s="179" t="s">
        <v>1822</v>
      </c>
      <c r="D406" s="178" t="s">
        <v>1823</v>
      </c>
      <c r="E406" s="178">
        <v>45285</v>
      </c>
      <c r="F406" s="178" t="s">
        <v>1708</v>
      </c>
      <c r="G406" s="180">
        <v>500</v>
      </c>
      <c r="H406" s="180">
        <v>1624100</v>
      </c>
      <c r="I406" s="180">
        <v>81205000</v>
      </c>
      <c r="K406" s="94" t="str">
        <f t="shared" si="6"/>
        <v>Спир</v>
      </c>
    </row>
    <row r="407" spans="1:11">
      <c r="A407" s="178">
        <v>5103425</v>
      </c>
      <c r="B407" s="178" t="s">
        <v>3111</v>
      </c>
      <c r="C407" s="179" t="s">
        <v>1788</v>
      </c>
      <c r="D407" s="178" t="s">
        <v>1789</v>
      </c>
      <c r="E407" s="178">
        <v>45285</v>
      </c>
      <c r="F407" s="178" t="s">
        <v>1708</v>
      </c>
      <c r="G407" s="180">
        <v>240</v>
      </c>
      <c r="H407" s="180">
        <v>1624099</v>
      </c>
      <c r="I407" s="180">
        <v>38978376</v>
      </c>
      <c r="K407" s="94" t="str">
        <f t="shared" si="6"/>
        <v>Спир</v>
      </c>
    </row>
    <row r="408" spans="1:11" ht="30">
      <c r="A408" s="178">
        <v>5105121</v>
      </c>
      <c r="B408" s="178" t="s">
        <v>3114</v>
      </c>
      <c r="C408" s="179" t="s">
        <v>3115</v>
      </c>
      <c r="D408" s="178" t="s">
        <v>3116</v>
      </c>
      <c r="E408" s="178">
        <v>45433</v>
      </c>
      <c r="F408" s="178" t="s">
        <v>1711</v>
      </c>
      <c r="G408" s="180">
        <v>100</v>
      </c>
      <c r="H408" s="180">
        <v>1622000</v>
      </c>
      <c r="I408" s="180">
        <v>16220000</v>
      </c>
      <c r="K408" s="94" t="str">
        <f t="shared" si="6"/>
        <v>Спир</v>
      </c>
    </row>
    <row r="409" spans="1:11">
      <c r="A409" s="178">
        <v>5105122</v>
      </c>
      <c r="B409" s="178" t="s">
        <v>3114</v>
      </c>
      <c r="C409" s="179" t="s">
        <v>1766</v>
      </c>
      <c r="D409" s="178" t="s">
        <v>1767</v>
      </c>
      <c r="E409" s="178">
        <v>45433</v>
      </c>
      <c r="F409" s="178" t="s">
        <v>1711</v>
      </c>
      <c r="G409" s="180">
        <v>100</v>
      </c>
      <c r="H409" s="180">
        <v>1607788</v>
      </c>
      <c r="I409" s="180">
        <v>16077880</v>
      </c>
      <c r="K409" s="94" t="str">
        <f t="shared" si="6"/>
        <v>Спир</v>
      </c>
    </row>
    <row r="410" spans="1:11" ht="30">
      <c r="A410" s="178">
        <v>5105125</v>
      </c>
      <c r="B410" s="178" t="s">
        <v>3114</v>
      </c>
      <c r="C410" s="179" t="s">
        <v>3107</v>
      </c>
      <c r="D410" s="178" t="s">
        <v>3108</v>
      </c>
      <c r="E410" s="178">
        <v>45285</v>
      </c>
      <c r="F410" s="178" t="s">
        <v>1708</v>
      </c>
      <c r="G410" s="180">
        <v>3000</v>
      </c>
      <c r="H410" s="180">
        <v>1624150</v>
      </c>
      <c r="I410" s="180">
        <v>487245000</v>
      </c>
      <c r="K410" s="94" t="str">
        <f t="shared" si="6"/>
        <v>Спир</v>
      </c>
    </row>
    <row r="411" spans="1:11">
      <c r="A411" s="178">
        <v>5105126</v>
      </c>
      <c r="B411" s="178" t="s">
        <v>3114</v>
      </c>
      <c r="C411" s="179" t="s">
        <v>1717</v>
      </c>
      <c r="D411" s="178" t="s">
        <v>1718</v>
      </c>
      <c r="E411" s="178">
        <v>45285</v>
      </c>
      <c r="F411" s="178" t="s">
        <v>1708</v>
      </c>
      <c r="G411" s="180">
        <v>100</v>
      </c>
      <c r="H411" s="180">
        <v>1624101</v>
      </c>
      <c r="I411" s="180">
        <v>16241010</v>
      </c>
      <c r="K411" s="94" t="str">
        <f t="shared" si="6"/>
        <v>Спир</v>
      </c>
    </row>
    <row r="412" spans="1:11">
      <c r="A412" s="178">
        <v>5105127</v>
      </c>
      <c r="B412" s="178" t="s">
        <v>3114</v>
      </c>
      <c r="C412" s="179" t="s">
        <v>1826</v>
      </c>
      <c r="D412" s="178" t="s">
        <v>1827</v>
      </c>
      <c r="E412" s="178">
        <v>45285</v>
      </c>
      <c r="F412" s="178" t="s">
        <v>1708</v>
      </c>
      <c r="G412" s="180">
        <v>1520</v>
      </c>
      <c r="H412" s="180">
        <v>1624099</v>
      </c>
      <c r="I412" s="180">
        <v>246863048</v>
      </c>
      <c r="K412" s="94" t="str">
        <f t="shared" si="6"/>
        <v>Спир</v>
      </c>
    </row>
    <row r="413" spans="1:11">
      <c r="A413" s="178">
        <v>5106028</v>
      </c>
      <c r="B413" s="178" t="s">
        <v>3117</v>
      </c>
      <c r="C413" s="179" t="s">
        <v>1757</v>
      </c>
      <c r="D413" s="178" t="s">
        <v>1758</v>
      </c>
      <c r="E413" s="178">
        <v>45285</v>
      </c>
      <c r="F413" s="178" t="s">
        <v>1708</v>
      </c>
      <c r="G413" s="180">
        <v>1000</v>
      </c>
      <c r="H413" s="180">
        <v>1624099</v>
      </c>
      <c r="I413" s="180">
        <v>162409900</v>
      </c>
      <c r="K413" s="94" t="str">
        <f t="shared" si="6"/>
        <v>Спир</v>
      </c>
    </row>
    <row r="414" spans="1:11">
      <c r="A414" s="178">
        <v>5106673</v>
      </c>
      <c r="B414" s="178" t="s">
        <v>3117</v>
      </c>
      <c r="C414" s="179" t="s">
        <v>1826</v>
      </c>
      <c r="D414" s="178" t="s">
        <v>1827</v>
      </c>
      <c r="E414" s="178">
        <v>45285</v>
      </c>
      <c r="F414" s="178" t="s">
        <v>1708</v>
      </c>
      <c r="G414" s="180">
        <v>1520</v>
      </c>
      <c r="H414" s="180">
        <v>1624177</v>
      </c>
      <c r="I414" s="180">
        <v>246874904</v>
      </c>
      <c r="K414" s="94" t="str">
        <f t="shared" si="6"/>
        <v>Спир</v>
      </c>
    </row>
    <row r="415" spans="1:11">
      <c r="A415" s="178">
        <v>5106675</v>
      </c>
      <c r="B415" s="178" t="s">
        <v>3117</v>
      </c>
      <c r="C415" s="179" t="s">
        <v>3118</v>
      </c>
      <c r="D415" s="178" t="s">
        <v>3119</v>
      </c>
      <c r="E415" s="178">
        <v>45285</v>
      </c>
      <c r="F415" s="178" t="s">
        <v>1708</v>
      </c>
      <c r="G415" s="180">
        <v>100</v>
      </c>
      <c r="H415" s="180">
        <v>1624105</v>
      </c>
      <c r="I415" s="180">
        <v>16241050</v>
      </c>
      <c r="K415" s="94" t="str">
        <f t="shared" si="6"/>
        <v>Спир</v>
      </c>
    </row>
    <row r="416" spans="1:11">
      <c r="A416" s="178">
        <v>5106676</v>
      </c>
      <c r="B416" s="178" t="s">
        <v>3117</v>
      </c>
      <c r="C416" s="179" t="s">
        <v>1814</v>
      </c>
      <c r="D416" s="178" t="s">
        <v>1815</v>
      </c>
      <c r="E416" s="178">
        <v>45285</v>
      </c>
      <c r="F416" s="178" t="s">
        <v>1708</v>
      </c>
      <c r="G416" s="180">
        <v>3100</v>
      </c>
      <c r="H416" s="180">
        <v>1624101</v>
      </c>
      <c r="I416" s="180">
        <v>503471310</v>
      </c>
      <c r="K416" s="94" t="str">
        <f t="shared" si="6"/>
        <v>Спир</v>
      </c>
    </row>
    <row r="417" spans="1:11">
      <c r="A417" s="178">
        <v>5106677</v>
      </c>
      <c r="B417" s="178" t="s">
        <v>3117</v>
      </c>
      <c r="C417" s="179" t="s">
        <v>1742</v>
      </c>
      <c r="D417" s="178" t="s">
        <v>1743</v>
      </c>
      <c r="E417" s="178">
        <v>45285</v>
      </c>
      <c r="F417" s="178" t="s">
        <v>1708</v>
      </c>
      <c r="G417" s="180">
        <v>60</v>
      </c>
      <c r="H417" s="180">
        <v>1624100</v>
      </c>
      <c r="I417" s="180">
        <v>9744600</v>
      </c>
      <c r="K417" s="94" t="str">
        <f t="shared" si="6"/>
        <v>Спир</v>
      </c>
    </row>
    <row r="418" spans="1:11">
      <c r="A418" s="178">
        <v>5107564</v>
      </c>
      <c r="B418" s="178" t="s">
        <v>3120</v>
      </c>
      <c r="C418" s="179" t="s">
        <v>3121</v>
      </c>
      <c r="D418" s="178" t="s">
        <v>3122</v>
      </c>
      <c r="E418" s="178">
        <v>45285</v>
      </c>
      <c r="F418" s="178" t="s">
        <v>1708</v>
      </c>
      <c r="G418" s="180">
        <v>100</v>
      </c>
      <c r="H418" s="180">
        <v>1625089</v>
      </c>
      <c r="I418" s="180">
        <v>16250890</v>
      </c>
      <c r="K418" s="94" t="str">
        <f t="shared" si="6"/>
        <v>Спир</v>
      </c>
    </row>
    <row r="419" spans="1:11">
      <c r="A419" s="178">
        <v>5107565</v>
      </c>
      <c r="B419" s="178" t="s">
        <v>3120</v>
      </c>
      <c r="C419" s="179" t="s">
        <v>3085</v>
      </c>
      <c r="D419" s="178" t="s">
        <v>3086</v>
      </c>
      <c r="E419" s="178">
        <v>45285</v>
      </c>
      <c r="F419" s="178" t="s">
        <v>1708</v>
      </c>
      <c r="G419" s="180">
        <v>10</v>
      </c>
      <c r="H419" s="180">
        <v>1624877</v>
      </c>
      <c r="I419" s="180">
        <v>1624877</v>
      </c>
      <c r="K419" s="94" t="str">
        <f t="shared" si="6"/>
        <v>Спир</v>
      </c>
    </row>
    <row r="420" spans="1:11">
      <c r="A420" s="178">
        <v>5107566</v>
      </c>
      <c r="B420" s="178" t="s">
        <v>3120</v>
      </c>
      <c r="C420" s="179" t="s">
        <v>1757</v>
      </c>
      <c r="D420" s="178" t="s">
        <v>1758</v>
      </c>
      <c r="E420" s="178">
        <v>45285</v>
      </c>
      <c r="F420" s="178" t="s">
        <v>1708</v>
      </c>
      <c r="G420" s="180">
        <v>50</v>
      </c>
      <c r="H420" s="180">
        <v>1624205</v>
      </c>
      <c r="I420" s="180">
        <v>8121025</v>
      </c>
      <c r="K420" s="94" t="str">
        <f t="shared" si="6"/>
        <v>Спир</v>
      </c>
    </row>
    <row r="421" spans="1:11">
      <c r="A421" s="178">
        <v>5108247</v>
      </c>
      <c r="B421" s="178" t="s">
        <v>3120</v>
      </c>
      <c r="C421" s="179" t="s">
        <v>1788</v>
      </c>
      <c r="D421" s="178" t="s">
        <v>1789</v>
      </c>
      <c r="E421" s="178">
        <v>45285</v>
      </c>
      <c r="F421" s="178" t="s">
        <v>1708</v>
      </c>
      <c r="G421" s="180">
        <v>240</v>
      </c>
      <c r="H421" s="180">
        <v>1624378</v>
      </c>
      <c r="I421" s="180">
        <v>38985072</v>
      </c>
      <c r="K421" s="94" t="str">
        <f t="shared" si="6"/>
        <v>Спир</v>
      </c>
    </row>
    <row r="422" spans="1:11" ht="30">
      <c r="A422" s="178">
        <v>5108248</v>
      </c>
      <c r="B422" s="178" t="s">
        <v>3120</v>
      </c>
      <c r="C422" s="179" t="s">
        <v>3123</v>
      </c>
      <c r="D422" s="178" t="s">
        <v>3124</v>
      </c>
      <c r="E422" s="178">
        <v>45285</v>
      </c>
      <c r="F422" s="178" t="s">
        <v>1708</v>
      </c>
      <c r="G422" s="180">
        <v>3340</v>
      </c>
      <c r="H422" s="180">
        <v>1624377</v>
      </c>
      <c r="I422" s="180">
        <v>542541918</v>
      </c>
      <c r="K422" s="94" t="str">
        <f t="shared" si="6"/>
        <v>Спир</v>
      </c>
    </row>
    <row r="423" spans="1:11">
      <c r="A423" s="178">
        <v>5108249</v>
      </c>
      <c r="B423" s="178" t="s">
        <v>3120</v>
      </c>
      <c r="C423" s="179" t="s">
        <v>1811</v>
      </c>
      <c r="D423" s="178" t="s">
        <v>1812</v>
      </c>
      <c r="E423" s="178">
        <v>45285</v>
      </c>
      <c r="F423" s="178" t="s">
        <v>1708</v>
      </c>
      <c r="G423" s="180">
        <v>350</v>
      </c>
      <c r="H423" s="180">
        <v>1624211</v>
      </c>
      <c r="I423" s="180">
        <v>56847385</v>
      </c>
      <c r="K423" s="94" t="str">
        <f t="shared" si="6"/>
        <v>Спир</v>
      </c>
    </row>
    <row r="424" spans="1:11">
      <c r="A424" s="178">
        <v>5108250</v>
      </c>
      <c r="B424" s="178" t="s">
        <v>3120</v>
      </c>
      <c r="C424" s="179" t="s">
        <v>3125</v>
      </c>
      <c r="D424" s="178" t="s">
        <v>3126</v>
      </c>
      <c r="E424" s="178">
        <v>45285</v>
      </c>
      <c r="F424" s="178" t="s">
        <v>1708</v>
      </c>
      <c r="G424" s="180">
        <v>400</v>
      </c>
      <c r="H424" s="180">
        <v>1624178</v>
      </c>
      <c r="I424" s="180">
        <v>64967120</v>
      </c>
      <c r="K424" s="94" t="str">
        <f t="shared" si="6"/>
        <v>Спир</v>
      </c>
    </row>
    <row r="425" spans="1:11">
      <c r="A425" s="178">
        <v>5108251</v>
      </c>
      <c r="B425" s="178" t="s">
        <v>3120</v>
      </c>
      <c r="C425" s="179" t="s">
        <v>3118</v>
      </c>
      <c r="D425" s="178" t="s">
        <v>3119</v>
      </c>
      <c r="E425" s="178">
        <v>45285</v>
      </c>
      <c r="F425" s="178" t="s">
        <v>1708</v>
      </c>
      <c r="G425" s="180">
        <v>100</v>
      </c>
      <c r="H425" s="180">
        <v>1624120</v>
      </c>
      <c r="I425" s="180">
        <v>16241200</v>
      </c>
      <c r="K425" s="94" t="str">
        <f t="shared" si="6"/>
        <v>Спир</v>
      </c>
    </row>
    <row r="426" spans="1:11">
      <c r="A426" s="178">
        <v>5108252</v>
      </c>
      <c r="B426" s="178" t="s">
        <v>3120</v>
      </c>
      <c r="C426" s="179" t="s">
        <v>1755</v>
      </c>
      <c r="D426" s="178" t="s">
        <v>1756</v>
      </c>
      <c r="E426" s="178">
        <v>45285</v>
      </c>
      <c r="F426" s="178" t="s">
        <v>1708</v>
      </c>
      <c r="G426" s="180">
        <v>100</v>
      </c>
      <c r="H426" s="180">
        <v>1624107</v>
      </c>
      <c r="I426" s="180">
        <v>16241070</v>
      </c>
      <c r="K426" s="94" t="str">
        <f t="shared" si="6"/>
        <v>Спир</v>
      </c>
    </row>
    <row r="427" spans="1:11">
      <c r="A427" s="178">
        <v>5108253</v>
      </c>
      <c r="B427" s="178" t="s">
        <v>3120</v>
      </c>
      <c r="C427" s="179" t="s">
        <v>1764</v>
      </c>
      <c r="D427" s="178" t="s">
        <v>1765</v>
      </c>
      <c r="E427" s="178">
        <v>45285</v>
      </c>
      <c r="F427" s="178" t="s">
        <v>1708</v>
      </c>
      <c r="G427" s="180">
        <v>500</v>
      </c>
      <c r="H427" s="180">
        <v>1624101</v>
      </c>
      <c r="I427" s="180">
        <v>81205050</v>
      </c>
      <c r="K427" s="94" t="str">
        <f t="shared" si="6"/>
        <v>Спир</v>
      </c>
    </row>
    <row r="428" spans="1:11">
      <c r="A428" s="178">
        <v>5108254</v>
      </c>
      <c r="B428" s="178" t="s">
        <v>3120</v>
      </c>
      <c r="C428" s="179" t="s">
        <v>3127</v>
      </c>
      <c r="D428" s="178" t="s">
        <v>3128</v>
      </c>
      <c r="E428" s="178">
        <v>45285</v>
      </c>
      <c r="F428" s="178" t="s">
        <v>1708</v>
      </c>
      <c r="G428" s="180">
        <v>400</v>
      </c>
      <c r="H428" s="180">
        <v>1624100</v>
      </c>
      <c r="I428" s="180">
        <v>64964000</v>
      </c>
      <c r="K428" s="94" t="str">
        <f t="shared" si="6"/>
        <v>Спир</v>
      </c>
    </row>
    <row r="429" spans="1:11">
      <c r="A429" s="178">
        <v>5109269</v>
      </c>
      <c r="B429" s="178" t="s">
        <v>3129</v>
      </c>
      <c r="C429" s="179" t="s">
        <v>1803</v>
      </c>
      <c r="D429" s="178" t="s">
        <v>1804</v>
      </c>
      <c r="E429" s="178">
        <v>45433</v>
      </c>
      <c r="F429" s="178" t="s">
        <v>1711</v>
      </c>
      <c r="G429" s="180">
        <v>50</v>
      </c>
      <c r="H429" s="180">
        <v>1602377</v>
      </c>
      <c r="I429" s="180">
        <v>8011885</v>
      </c>
      <c r="K429" s="94" t="str">
        <f t="shared" si="6"/>
        <v>Спир</v>
      </c>
    </row>
    <row r="430" spans="1:11">
      <c r="A430" s="178">
        <v>5109270</v>
      </c>
      <c r="B430" s="178" t="s">
        <v>3129</v>
      </c>
      <c r="C430" s="179" t="s">
        <v>1766</v>
      </c>
      <c r="D430" s="178" t="s">
        <v>1767</v>
      </c>
      <c r="E430" s="178">
        <v>45433</v>
      </c>
      <c r="F430" s="178" t="s">
        <v>1711</v>
      </c>
      <c r="G430" s="180">
        <v>100</v>
      </c>
      <c r="H430" s="180">
        <v>1601177</v>
      </c>
      <c r="I430" s="180">
        <v>16011770</v>
      </c>
      <c r="K430" s="94" t="str">
        <f t="shared" si="6"/>
        <v>Спир</v>
      </c>
    </row>
    <row r="431" spans="1:11">
      <c r="A431" s="178">
        <v>5109279</v>
      </c>
      <c r="B431" s="178" t="s">
        <v>3129</v>
      </c>
      <c r="C431" s="179" t="s">
        <v>3130</v>
      </c>
      <c r="D431" s="178" t="s">
        <v>3131</v>
      </c>
      <c r="E431" s="178">
        <v>45285</v>
      </c>
      <c r="F431" s="178" t="s">
        <v>1708</v>
      </c>
      <c r="G431" s="180">
        <v>60</v>
      </c>
      <c r="H431" s="180">
        <v>1624277</v>
      </c>
      <c r="I431" s="180">
        <v>9745662</v>
      </c>
      <c r="K431" s="94" t="str">
        <f t="shared" si="6"/>
        <v>Спир</v>
      </c>
    </row>
    <row r="432" spans="1:11" ht="30">
      <c r="A432" s="178">
        <v>5109280</v>
      </c>
      <c r="B432" s="178" t="s">
        <v>3129</v>
      </c>
      <c r="C432" s="179" t="s">
        <v>1779</v>
      </c>
      <c r="D432" s="178" t="s">
        <v>1780</v>
      </c>
      <c r="E432" s="178">
        <v>45285</v>
      </c>
      <c r="F432" s="178" t="s">
        <v>1708</v>
      </c>
      <c r="G432" s="180">
        <v>100</v>
      </c>
      <c r="H432" s="180">
        <v>1624100</v>
      </c>
      <c r="I432" s="180">
        <v>16241000</v>
      </c>
      <c r="K432" s="94" t="str">
        <f t="shared" si="6"/>
        <v>Спир</v>
      </c>
    </row>
    <row r="433" spans="1:11">
      <c r="A433" s="178">
        <v>5109961</v>
      </c>
      <c r="B433" s="178" t="s">
        <v>3129</v>
      </c>
      <c r="C433" s="179" t="s">
        <v>1826</v>
      </c>
      <c r="D433" s="178" t="s">
        <v>1827</v>
      </c>
      <c r="E433" s="178">
        <v>45285</v>
      </c>
      <c r="F433" s="178" t="s">
        <v>1708</v>
      </c>
      <c r="G433" s="180">
        <v>1520</v>
      </c>
      <c r="H433" s="180">
        <v>1624118</v>
      </c>
      <c r="I433" s="180">
        <v>246865936</v>
      </c>
      <c r="K433" s="94" t="str">
        <f t="shared" si="6"/>
        <v>Спир</v>
      </c>
    </row>
    <row r="434" spans="1:11">
      <c r="A434" s="178">
        <v>5109962</v>
      </c>
      <c r="B434" s="178" t="s">
        <v>3129</v>
      </c>
      <c r="C434" s="179" t="s">
        <v>1826</v>
      </c>
      <c r="D434" s="178" t="s">
        <v>1827</v>
      </c>
      <c r="E434" s="178">
        <v>45285</v>
      </c>
      <c r="F434" s="178" t="s">
        <v>1708</v>
      </c>
      <c r="G434" s="180">
        <v>4320</v>
      </c>
      <c r="H434" s="180">
        <v>1624117</v>
      </c>
      <c r="I434" s="180">
        <v>701618544</v>
      </c>
      <c r="K434" s="94" t="str">
        <f t="shared" si="6"/>
        <v>Спир</v>
      </c>
    </row>
    <row r="435" spans="1:11">
      <c r="A435" s="178">
        <v>5109963</v>
      </c>
      <c r="B435" s="178" t="s">
        <v>3129</v>
      </c>
      <c r="C435" s="179" t="s">
        <v>1816</v>
      </c>
      <c r="D435" s="178" t="s">
        <v>1817</v>
      </c>
      <c r="E435" s="178">
        <v>45285</v>
      </c>
      <c r="F435" s="178" t="s">
        <v>1708</v>
      </c>
      <c r="G435" s="180">
        <v>3600</v>
      </c>
      <c r="H435" s="180">
        <v>1624110</v>
      </c>
      <c r="I435" s="180">
        <v>584679600</v>
      </c>
      <c r="K435" s="94" t="str">
        <f t="shared" si="6"/>
        <v>Спир</v>
      </c>
    </row>
    <row r="436" spans="1:11">
      <c r="A436" s="178">
        <v>5110897</v>
      </c>
      <c r="B436" s="178" t="s">
        <v>3132</v>
      </c>
      <c r="C436" s="179" t="s">
        <v>3133</v>
      </c>
      <c r="D436" s="178" t="s">
        <v>3134</v>
      </c>
      <c r="E436" s="178">
        <v>45433</v>
      </c>
      <c r="F436" s="178" t="s">
        <v>1711</v>
      </c>
      <c r="G436" s="180">
        <v>200</v>
      </c>
      <c r="H436" s="180">
        <v>1603788</v>
      </c>
      <c r="I436" s="180">
        <v>32075760</v>
      </c>
      <c r="K436" s="94" t="str">
        <f t="shared" si="6"/>
        <v>Спир</v>
      </c>
    </row>
    <row r="437" spans="1:11">
      <c r="A437" s="178">
        <v>5111564</v>
      </c>
      <c r="B437" s="178" t="s">
        <v>3132</v>
      </c>
      <c r="C437" s="179" t="s">
        <v>1757</v>
      </c>
      <c r="D437" s="178" t="s">
        <v>1758</v>
      </c>
      <c r="E437" s="178">
        <v>45285</v>
      </c>
      <c r="F437" s="178" t="s">
        <v>1708</v>
      </c>
      <c r="G437" s="180">
        <v>1000</v>
      </c>
      <c r="H437" s="180">
        <v>1624200</v>
      </c>
      <c r="I437" s="180">
        <v>162420000</v>
      </c>
      <c r="K437" s="94" t="str">
        <f t="shared" si="6"/>
        <v>Спир</v>
      </c>
    </row>
    <row r="438" spans="1:11">
      <c r="A438" s="178">
        <v>5111566</v>
      </c>
      <c r="B438" s="178" t="s">
        <v>3132</v>
      </c>
      <c r="C438" s="179" t="s">
        <v>3135</v>
      </c>
      <c r="D438" s="178" t="s">
        <v>3136</v>
      </c>
      <c r="E438" s="178">
        <v>45285</v>
      </c>
      <c r="F438" s="178" t="s">
        <v>1708</v>
      </c>
      <c r="G438" s="180">
        <v>200</v>
      </c>
      <c r="H438" s="180">
        <v>1624178</v>
      </c>
      <c r="I438" s="180">
        <v>32483560</v>
      </c>
      <c r="K438" s="94" t="str">
        <f t="shared" si="6"/>
        <v>Спир</v>
      </c>
    </row>
    <row r="439" spans="1:11">
      <c r="A439" s="178">
        <v>5111567</v>
      </c>
      <c r="B439" s="178" t="s">
        <v>3132</v>
      </c>
      <c r="C439" s="179" t="s">
        <v>1788</v>
      </c>
      <c r="D439" s="178" t="s">
        <v>1789</v>
      </c>
      <c r="E439" s="178">
        <v>45285</v>
      </c>
      <c r="F439" s="178" t="s">
        <v>1708</v>
      </c>
      <c r="G439" s="180">
        <v>240</v>
      </c>
      <c r="H439" s="180">
        <v>1624177</v>
      </c>
      <c r="I439" s="180">
        <v>38980248</v>
      </c>
      <c r="K439" s="94" t="str">
        <f t="shared" si="6"/>
        <v>Спир</v>
      </c>
    </row>
    <row r="440" spans="1:11" ht="30">
      <c r="A440" s="178">
        <v>5112482</v>
      </c>
      <c r="B440" s="178" t="s">
        <v>3137</v>
      </c>
      <c r="C440" s="179" t="s">
        <v>3138</v>
      </c>
      <c r="D440" s="178" t="s">
        <v>3139</v>
      </c>
      <c r="E440" s="178">
        <v>45433</v>
      </c>
      <c r="F440" s="178" t="s">
        <v>1711</v>
      </c>
      <c r="G440" s="180">
        <v>40</v>
      </c>
      <c r="H440" s="180">
        <v>1604000</v>
      </c>
      <c r="I440" s="180">
        <v>6416000</v>
      </c>
      <c r="K440" s="94" t="str">
        <f t="shared" si="6"/>
        <v>Спир</v>
      </c>
    </row>
    <row r="441" spans="1:11">
      <c r="A441" s="178">
        <v>5112483</v>
      </c>
      <c r="B441" s="178" t="s">
        <v>3137</v>
      </c>
      <c r="C441" s="179" t="s">
        <v>3140</v>
      </c>
      <c r="D441" s="178" t="s">
        <v>3141</v>
      </c>
      <c r="E441" s="178">
        <v>45433</v>
      </c>
      <c r="F441" s="178" t="s">
        <v>1711</v>
      </c>
      <c r="G441" s="180">
        <v>80</v>
      </c>
      <c r="H441" s="180">
        <v>1601188</v>
      </c>
      <c r="I441" s="180">
        <v>12809504</v>
      </c>
      <c r="K441" s="94" t="str">
        <f t="shared" si="6"/>
        <v>Спир</v>
      </c>
    </row>
    <row r="442" spans="1:11">
      <c r="A442" s="178">
        <v>5112484</v>
      </c>
      <c r="B442" s="178" t="s">
        <v>3137</v>
      </c>
      <c r="C442" s="179" t="s">
        <v>3142</v>
      </c>
      <c r="D442" s="178" t="s">
        <v>3143</v>
      </c>
      <c r="E442" s="178">
        <v>45433</v>
      </c>
      <c r="F442" s="178" t="s">
        <v>1711</v>
      </c>
      <c r="G442" s="180">
        <v>40</v>
      </c>
      <c r="H442" s="180">
        <v>1601177</v>
      </c>
      <c r="I442" s="180">
        <v>6404708</v>
      </c>
      <c r="K442" s="94" t="str">
        <f t="shared" si="6"/>
        <v>Спир</v>
      </c>
    </row>
    <row r="443" spans="1:11">
      <c r="A443" s="178">
        <v>5112490</v>
      </c>
      <c r="B443" s="178" t="s">
        <v>3137</v>
      </c>
      <c r="C443" s="179" t="s">
        <v>1752</v>
      </c>
      <c r="D443" s="178" t="s">
        <v>1753</v>
      </c>
      <c r="E443" s="178">
        <v>45285</v>
      </c>
      <c r="F443" s="178" t="s">
        <v>1708</v>
      </c>
      <c r="G443" s="180">
        <v>1160</v>
      </c>
      <c r="H443" s="180">
        <v>1625000.99</v>
      </c>
      <c r="I443" s="180">
        <v>188500114.84</v>
      </c>
      <c r="K443" s="94" t="str">
        <f t="shared" si="6"/>
        <v>Спир</v>
      </c>
    </row>
    <row r="444" spans="1:11">
      <c r="A444" s="178">
        <v>5112491</v>
      </c>
      <c r="B444" s="178" t="s">
        <v>3137</v>
      </c>
      <c r="C444" s="179" t="s">
        <v>3144</v>
      </c>
      <c r="D444" s="178" t="s">
        <v>3145</v>
      </c>
      <c r="E444" s="178">
        <v>45285</v>
      </c>
      <c r="F444" s="178" t="s">
        <v>1708</v>
      </c>
      <c r="G444" s="180">
        <v>250</v>
      </c>
      <c r="H444" s="180">
        <v>1624177</v>
      </c>
      <c r="I444" s="180">
        <v>40604425</v>
      </c>
      <c r="K444" s="94" t="str">
        <f t="shared" si="6"/>
        <v>Спир</v>
      </c>
    </row>
    <row r="445" spans="1:11">
      <c r="A445" s="178">
        <v>5113140</v>
      </c>
      <c r="B445" s="178" t="s">
        <v>3137</v>
      </c>
      <c r="C445" s="179" t="s">
        <v>1816</v>
      </c>
      <c r="D445" s="178" t="s">
        <v>1817</v>
      </c>
      <c r="E445" s="178">
        <v>45285</v>
      </c>
      <c r="F445" s="178" t="s">
        <v>1708</v>
      </c>
      <c r="G445" s="180">
        <v>3600</v>
      </c>
      <c r="H445" s="180">
        <v>1625005</v>
      </c>
      <c r="I445" s="180">
        <v>585001800</v>
      </c>
      <c r="K445" s="94" t="str">
        <f t="shared" si="6"/>
        <v>Спир</v>
      </c>
    </row>
    <row r="446" spans="1:11" ht="30">
      <c r="A446" s="178">
        <v>5113998</v>
      </c>
      <c r="B446" s="178" t="s">
        <v>3146</v>
      </c>
      <c r="C446" s="179" t="s">
        <v>3138</v>
      </c>
      <c r="D446" s="178" t="s">
        <v>3139</v>
      </c>
      <c r="E446" s="178">
        <v>45433</v>
      </c>
      <c r="F446" s="178" t="s">
        <v>1711</v>
      </c>
      <c r="G446" s="180">
        <v>40</v>
      </c>
      <c r="H446" s="180">
        <v>1604000</v>
      </c>
      <c r="I446" s="180">
        <v>6416000</v>
      </c>
      <c r="K446" s="94" t="str">
        <f t="shared" si="6"/>
        <v>Спир</v>
      </c>
    </row>
    <row r="447" spans="1:11" ht="30">
      <c r="A447" s="178">
        <v>5114006</v>
      </c>
      <c r="B447" s="178" t="s">
        <v>3146</v>
      </c>
      <c r="C447" s="179" t="s">
        <v>1750</v>
      </c>
      <c r="D447" s="178" t="s">
        <v>1751</v>
      </c>
      <c r="E447" s="178">
        <v>45285</v>
      </c>
      <c r="F447" s="178" t="s">
        <v>1708</v>
      </c>
      <c r="G447" s="180">
        <v>3070</v>
      </c>
      <c r="H447" s="180">
        <v>1624389</v>
      </c>
      <c r="I447" s="180">
        <v>498687423</v>
      </c>
      <c r="K447" s="94" t="str">
        <f t="shared" si="6"/>
        <v>Спир</v>
      </c>
    </row>
    <row r="448" spans="1:11">
      <c r="A448" s="178">
        <v>5114007</v>
      </c>
      <c r="B448" s="178" t="s">
        <v>3146</v>
      </c>
      <c r="C448" s="179" t="s">
        <v>1706</v>
      </c>
      <c r="D448" s="178" t="s">
        <v>1707</v>
      </c>
      <c r="E448" s="178">
        <v>45285</v>
      </c>
      <c r="F448" s="178" t="s">
        <v>1708</v>
      </c>
      <c r="G448" s="180">
        <v>250</v>
      </c>
      <c r="H448" s="180">
        <v>1624277</v>
      </c>
      <c r="I448" s="180">
        <v>40606925</v>
      </c>
      <c r="K448" s="94" t="str">
        <f t="shared" si="6"/>
        <v>Спир</v>
      </c>
    </row>
    <row r="449" spans="1:11">
      <c r="A449" s="178">
        <v>5114594</v>
      </c>
      <c r="B449" s="178" t="s">
        <v>3146</v>
      </c>
      <c r="C449" s="179" t="s">
        <v>1824</v>
      </c>
      <c r="D449" s="178" t="s">
        <v>1825</v>
      </c>
      <c r="E449" s="178">
        <v>45433</v>
      </c>
      <c r="F449" s="178" t="s">
        <v>1711</v>
      </c>
      <c r="G449" s="180">
        <v>200</v>
      </c>
      <c r="H449" s="180">
        <v>1604000</v>
      </c>
      <c r="I449" s="180">
        <v>32080000</v>
      </c>
      <c r="K449" s="94" t="str">
        <f t="shared" si="6"/>
        <v>Спир</v>
      </c>
    </row>
    <row r="450" spans="1:11">
      <c r="A450" s="178">
        <v>5114596</v>
      </c>
      <c r="B450" s="178" t="s">
        <v>3146</v>
      </c>
      <c r="C450" s="179" t="s">
        <v>1826</v>
      </c>
      <c r="D450" s="178" t="s">
        <v>1827</v>
      </c>
      <c r="E450" s="178">
        <v>45285</v>
      </c>
      <c r="F450" s="178" t="s">
        <v>1708</v>
      </c>
      <c r="G450" s="180">
        <v>1520</v>
      </c>
      <c r="H450" s="180">
        <v>1624279</v>
      </c>
      <c r="I450" s="180">
        <v>246890408</v>
      </c>
      <c r="K450" s="94" t="str">
        <f t="shared" si="6"/>
        <v>Спир</v>
      </c>
    </row>
    <row r="451" spans="1:11">
      <c r="A451" s="178">
        <v>5114597</v>
      </c>
      <c r="B451" s="178" t="s">
        <v>3146</v>
      </c>
      <c r="C451" s="179" t="s">
        <v>1788</v>
      </c>
      <c r="D451" s="178" t="s">
        <v>1789</v>
      </c>
      <c r="E451" s="178">
        <v>45285</v>
      </c>
      <c r="F451" s="178" t="s">
        <v>1708</v>
      </c>
      <c r="G451" s="180">
        <v>240</v>
      </c>
      <c r="H451" s="180">
        <v>1624178</v>
      </c>
      <c r="I451" s="180">
        <v>38980272</v>
      </c>
      <c r="K451" s="94" t="str">
        <f t="shared" si="6"/>
        <v>Спир</v>
      </c>
    </row>
    <row r="452" spans="1:11" ht="30">
      <c r="A452" s="178">
        <v>5114598</v>
      </c>
      <c r="B452" s="178" t="s">
        <v>3146</v>
      </c>
      <c r="C452" s="179" t="s">
        <v>1836</v>
      </c>
      <c r="D452" s="178" t="s">
        <v>1837</v>
      </c>
      <c r="E452" s="178">
        <v>45285</v>
      </c>
      <c r="F452" s="178" t="s">
        <v>1708</v>
      </c>
      <c r="G452" s="180">
        <v>100</v>
      </c>
      <c r="H452" s="180">
        <v>1624118</v>
      </c>
      <c r="I452" s="180">
        <v>16241180</v>
      </c>
      <c r="K452" s="94" t="str">
        <f t="shared" si="6"/>
        <v>Спир</v>
      </c>
    </row>
    <row r="453" spans="1:11">
      <c r="A453" s="178">
        <v>5115385</v>
      </c>
      <c r="B453" s="178" t="s">
        <v>3147</v>
      </c>
      <c r="C453" s="179" t="s">
        <v>3148</v>
      </c>
      <c r="D453" s="178" t="s">
        <v>3149</v>
      </c>
      <c r="E453" s="178">
        <v>45433</v>
      </c>
      <c r="F453" s="178" t="s">
        <v>1711</v>
      </c>
      <c r="G453" s="180">
        <v>50</v>
      </c>
      <c r="H453" s="180">
        <v>1606999</v>
      </c>
      <c r="I453" s="180">
        <v>8034995</v>
      </c>
      <c r="K453" s="94" t="str">
        <f t="shared" ref="K453:K516" si="7">LEFT(F453,4)</f>
        <v>Спир</v>
      </c>
    </row>
    <row r="454" spans="1:11">
      <c r="A454" s="178">
        <v>5115387</v>
      </c>
      <c r="B454" s="178" t="s">
        <v>3147</v>
      </c>
      <c r="C454" s="179" t="s">
        <v>3150</v>
      </c>
      <c r="D454" s="178" t="s">
        <v>3151</v>
      </c>
      <c r="E454" s="178">
        <v>45285</v>
      </c>
      <c r="F454" s="178" t="s">
        <v>1708</v>
      </c>
      <c r="G454" s="180">
        <v>1680</v>
      </c>
      <c r="H454" s="180">
        <v>1625000</v>
      </c>
      <c r="I454" s="180">
        <v>273000000</v>
      </c>
      <c r="K454" s="94" t="str">
        <f t="shared" si="7"/>
        <v>Спир</v>
      </c>
    </row>
    <row r="455" spans="1:11" ht="30">
      <c r="A455" s="178">
        <v>5115388</v>
      </c>
      <c r="B455" s="178" t="s">
        <v>3147</v>
      </c>
      <c r="C455" s="179" t="s">
        <v>1797</v>
      </c>
      <c r="D455" s="178" t="s">
        <v>1798</v>
      </c>
      <c r="E455" s="178">
        <v>45285</v>
      </c>
      <c r="F455" s="178" t="s">
        <v>1708</v>
      </c>
      <c r="G455" s="180">
        <v>1000</v>
      </c>
      <c r="H455" s="180">
        <v>1624098</v>
      </c>
      <c r="I455" s="180">
        <v>162409800</v>
      </c>
      <c r="K455" s="94" t="str">
        <f t="shared" si="7"/>
        <v>Спир</v>
      </c>
    </row>
    <row r="456" spans="1:11">
      <c r="A456" s="178">
        <v>5115932</v>
      </c>
      <c r="B456" s="178" t="s">
        <v>3147</v>
      </c>
      <c r="C456" s="179" t="s">
        <v>1824</v>
      </c>
      <c r="D456" s="178" t="s">
        <v>1825</v>
      </c>
      <c r="E456" s="178">
        <v>45433</v>
      </c>
      <c r="F456" s="178" t="s">
        <v>1711</v>
      </c>
      <c r="G456" s="180">
        <v>150</v>
      </c>
      <c r="H456" s="180">
        <v>1605000</v>
      </c>
      <c r="I456" s="180">
        <v>24075000</v>
      </c>
      <c r="K456" s="94" t="str">
        <f t="shared" si="7"/>
        <v>Спир</v>
      </c>
    </row>
    <row r="457" spans="1:11">
      <c r="A457" s="178">
        <v>5116594</v>
      </c>
      <c r="B457" s="178" t="s">
        <v>3029</v>
      </c>
      <c r="C457" s="179" t="s">
        <v>3133</v>
      </c>
      <c r="D457" s="178" t="s">
        <v>3134</v>
      </c>
      <c r="E457" s="178">
        <v>45433</v>
      </c>
      <c r="F457" s="178" t="s">
        <v>1711</v>
      </c>
      <c r="G457" s="180">
        <v>100</v>
      </c>
      <c r="H457" s="180">
        <v>1602889</v>
      </c>
      <c r="I457" s="180">
        <v>16028890</v>
      </c>
      <c r="K457" s="94" t="str">
        <f t="shared" si="7"/>
        <v>Спир</v>
      </c>
    </row>
    <row r="458" spans="1:11" ht="30">
      <c r="A458" s="178">
        <v>5116598</v>
      </c>
      <c r="B458" s="178" t="s">
        <v>3029</v>
      </c>
      <c r="C458" s="179" t="s">
        <v>1779</v>
      </c>
      <c r="D458" s="178" t="s">
        <v>1780</v>
      </c>
      <c r="E458" s="178">
        <v>45285</v>
      </c>
      <c r="F458" s="178" t="s">
        <v>1708</v>
      </c>
      <c r="G458" s="180">
        <v>200</v>
      </c>
      <c r="H458" s="180">
        <v>1624500</v>
      </c>
      <c r="I458" s="180">
        <v>32490000</v>
      </c>
      <c r="K458" s="94" t="str">
        <f t="shared" si="7"/>
        <v>Спир</v>
      </c>
    </row>
    <row r="459" spans="1:11">
      <c r="A459" s="178">
        <v>5116599</v>
      </c>
      <c r="B459" s="178" t="s">
        <v>3029</v>
      </c>
      <c r="C459" s="179" t="s">
        <v>1786</v>
      </c>
      <c r="D459" s="178" t="s">
        <v>1787</v>
      </c>
      <c r="E459" s="178">
        <v>45285</v>
      </c>
      <c r="F459" s="178" t="s">
        <v>1708</v>
      </c>
      <c r="G459" s="180">
        <v>300</v>
      </c>
      <c r="H459" s="180">
        <v>1624277</v>
      </c>
      <c r="I459" s="180">
        <v>48728310</v>
      </c>
      <c r="K459" s="94" t="str">
        <f t="shared" si="7"/>
        <v>Спир</v>
      </c>
    </row>
    <row r="460" spans="1:11">
      <c r="A460" s="178">
        <v>5116600</v>
      </c>
      <c r="B460" s="178" t="s">
        <v>3029</v>
      </c>
      <c r="C460" s="179" t="s">
        <v>3089</v>
      </c>
      <c r="D460" s="178" t="s">
        <v>3090</v>
      </c>
      <c r="E460" s="178">
        <v>45285</v>
      </c>
      <c r="F460" s="178" t="s">
        <v>1708</v>
      </c>
      <c r="G460" s="180">
        <v>1000</v>
      </c>
      <c r="H460" s="180">
        <v>1624098</v>
      </c>
      <c r="I460" s="180">
        <v>162409800</v>
      </c>
      <c r="K460" s="94" t="str">
        <f t="shared" si="7"/>
        <v>Спир</v>
      </c>
    </row>
    <row r="461" spans="1:11">
      <c r="A461" s="178">
        <v>5116682</v>
      </c>
      <c r="B461" s="178" t="s">
        <v>3029</v>
      </c>
      <c r="C461" s="179" t="s">
        <v>377</v>
      </c>
      <c r="D461" s="178" t="s">
        <v>378</v>
      </c>
      <c r="E461" s="178">
        <v>18521</v>
      </c>
      <c r="F461" s="178" t="s">
        <v>214</v>
      </c>
      <c r="G461" s="180">
        <v>100</v>
      </c>
      <c r="H461" s="180">
        <v>4747000</v>
      </c>
      <c r="I461" s="180">
        <v>4747000</v>
      </c>
      <c r="K461" s="94" t="str">
        <f t="shared" si="7"/>
        <v>Бард</v>
      </c>
    </row>
    <row r="462" spans="1:11">
      <c r="A462" s="178">
        <v>5116683</v>
      </c>
      <c r="B462" s="178" t="s">
        <v>3029</v>
      </c>
      <c r="C462" s="179" t="s">
        <v>375</v>
      </c>
      <c r="D462" s="178" t="s">
        <v>376</v>
      </c>
      <c r="E462" s="178">
        <v>18521</v>
      </c>
      <c r="F462" s="178" t="s">
        <v>214</v>
      </c>
      <c r="G462" s="180">
        <v>100</v>
      </c>
      <c r="H462" s="180">
        <v>4707999</v>
      </c>
      <c r="I462" s="180">
        <v>4707999</v>
      </c>
      <c r="K462" s="94" t="str">
        <f t="shared" si="7"/>
        <v>Бард</v>
      </c>
    </row>
    <row r="463" spans="1:11">
      <c r="A463" s="178">
        <v>5116684</v>
      </c>
      <c r="B463" s="178" t="s">
        <v>3029</v>
      </c>
      <c r="C463" s="179" t="s">
        <v>535</v>
      </c>
      <c r="D463" s="178" t="s">
        <v>536</v>
      </c>
      <c r="E463" s="178">
        <v>18521</v>
      </c>
      <c r="F463" s="178" t="s">
        <v>214</v>
      </c>
      <c r="G463" s="180">
        <v>100</v>
      </c>
      <c r="H463" s="180">
        <v>4600000</v>
      </c>
      <c r="I463" s="180">
        <v>4600000</v>
      </c>
      <c r="K463" s="94" t="str">
        <f t="shared" si="7"/>
        <v>Бард</v>
      </c>
    </row>
    <row r="464" spans="1:11">
      <c r="A464" s="178">
        <v>5116685</v>
      </c>
      <c r="B464" s="178" t="s">
        <v>3029</v>
      </c>
      <c r="C464" s="179" t="s">
        <v>212</v>
      </c>
      <c r="D464" s="178" t="s">
        <v>213</v>
      </c>
      <c r="E464" s="178">
        <v>18521</v>
      </c>
      <c r="F464" s="178" t="s">
        <v>214</v>
      </c>
      <c r="G464" s="180">
        <v>200</v>
      </c>
      <c r="H464" s="180">
        <v>4425777</v>
      </c>
      <c r="I464" s="180">
        <v>8851554</v>
      </c>
      <c r="K464" s="94" t="str">
        <f t="shared" si="7"/>
        <v>Бард</v>
      </c>
    </row>
    <row r="465" spans="1:11">
      <c r="A465" s="178">
        <v>5116686</v>
      </c>
      <c r="B465" s="178" t="s">
        <v>3029</v>
      </c>
      <c r="C465" s="179" t="s">
        <v>212</v>
      </c>
      <c r="D465" s="178" t="s">
        <v>213</v>
      </c>
      <c r="E465" s="178">
        <v>18521</v>
      </c>
      <c r="F465" s="178" t="s">
        <v>214</v>
      </c>
      <c r="G465" s="180">
        <v>100</v>
      </c>
      <c r="H465" s="180">
        <v>4405777</v>
      </c>
      <c r="I465" s="180">
        <v>4405777</v>
      </c>
      <c r="K465" s="94" t="str">
        <f t="shared" si="7"/>
        <v>Бард</v>
      </c>
    </row>
    <row r="466" spans="1:11" ht="30">
      <c r="A466" s="178">
        <v>5116687</v>
      </c>
      <c r="B466" s="178" t="s">
        <v>3029</v>
      </c>
      <c r="C466" s="179" t="s">
        <v>532</v>
      </c>
      <c r="D466" s="178" t="s">
        <v>533</v>
      </c>
      <c r="E466" s="178">
        <v>18521</v>
      </c>
      <c r="F466" s="178" t="s">
        <v>214</v>
      </c>
      <c r="G466" s="180">
        <v>300</v>
      </c>
      <c r="H466" s="180">
        <v>4400888</v>
      </c>
      <c r="I466" s="180">
        <v>13202664</v>
      </c>
      <c r="K466" s="94" t="str">
        <f t="shared" si="7"/>
        <v>Бард</v>
      </c>
    </row>
    <row r="467" spans="1:11">
      <c r="A467" s="178">
        <v>5116688</v>
      </c>
      <c r="B467" s="178" t="s">
        <v>3029</v>
      </c>
      <c r="C467" s="179" t="s">
        <v>215</v>
      </c>
      <c r="D467" s="178" t="s">
        <v>216</v>
      </c>
      <c r="E467" s="178">
        <v>18521</v>
      </c>
      <c r="F467" s="178" t="s">
        <v>214</v>
      </c>
      <c r="G467" s="180">
        <v>200</v>
      </c>
      <c r="H467" s="180">
        <v>4400000</v>
      </c>
      <c r="I467" s="180">
        <v>8800000</v>
      </c>
      <c r="K467" s="94" t="str">
        <f t="shared" si="7"/>
        <v>Бард</v>
      </c>
    </row>
    <row r="468" spans="1:11">
      <c r="A468" s="178">
        <v>5117195</v>
      </c>
      <c r="B468" s="178" t="s">
        <v>3029</v>
      </c>
      <c r="C468" s="179" t="s">
        <v>1824</v>
      </c>
      <c r="D468" s="178" t="s">
        <v>1825</v>
      </c>
      <c r="E468" s="178">
        <v>45433</v>
      </c>
      <c r="F468" s="178" t="s">
        <v>1711</v>
      </c>
      <c r="G468" s="180">
        <v>50</v>
      </c>
      <c r="H468" s="180">
        <v>1603000</v>
      </c>
      <c r="I468" s="180">
        <v>8015000</v>
      </c>
      <c r="K468" s="94" t="str">
        <f t="shared" si="7"/>
        <v>Спир</v>
      </c>
    </row>
    <row r="469" spans="1:11" ht="45">
      <c r="A469" s="178">
        <v>5117198</v>
      </c>
      <c r="B469" s="178" t="s">
        <v>3029</v>
      </c>
      <c r="C469" s="179" t="s">
        <v>1822</v>
      </c>
      <c r="D469" s="178" t="s">
        <v>1823</v>
      </c>
      <c r="E469" s="178">
        <v>45285</v>
      </c>
      <c r="F469" s="178" t="s">
        <v>1708</v>
      </c>
      <c r="G469" s="180">
        <v>350</v>
      </c>
      <c r="H469" s="180">
        <v>1624177</v>
      </c>
      <c r="I469" s="180">
        <v>56846195</v>
      </c>
      <c r="K469" s="94" t="str">
        <f t="shared" si="7"/>
        <v>Спир</v>
      </c>
    </row>
    <row r="470" spans="1:11" ht="30">
      <c r="A470" s="178">
        <v>5117260</v>
      </c>
      <c r="B470" s="178" t="s">
        <v>3029</v>
      </c>
      <c r="C470" s="179" t="s">
        <v>530</v>
      </c>
      <c r="D470" s="178" t="s">
        <v>531</v>
      </c>
      <c r="E470" s="178">
        <v>18521</v>
      </c>
      <c r="F470" s="178" t="s">
        <v>214</v>
      </c>
      <c r="G470" s="180">
        <v>100</v>
      </c>
      <c r="H470" s="180">
        <v>4480999</v>
      </c>
      <c r="I470" s="180">
        <v>4480999</v>
      </c>
      <c r="K470" s="94" t="str">
        <f t="shared" si="7"/>
        <v>Бард</v>
      </c>
    </row>
    <row r="471" spans="1:11">
      <c r="A471" s="178">
        <v>5117261</v>
      </c>
      <c r="B471" s="178" t="s">
        <v>3029</v>
      </c>
      <c r="C471" s="179" t="s">
        <v>315</v>
      </c>
      <c r="D471" s="178" t="s">
        <v>316</v>
      </c>
      <c r="E471" s="178">
        <v>18521</v>
      </c>
      <c r="F471" s="178" t="s">
        <v>214</v>
      </c>
      <c r="G471" s="180">
        <v>400</v>
      </c>
      <c r="H471" s="180">
        <v>4400999</v>
      </c>
      <c r="I471" s="180">
        <v>17603996</v>
      </c>
      <c r="K471" s="94" t="str">
        <f t="shared" si="7"/>
        <v>Бард</v>
      </c>
    </row>
    <row r="472" spans="1:11">
      <c r="A472" s="178">
        <v>5117262</v>
      </c>
      <c r="B472" s="178" t="s">
        <v>3029</v>
      </c>
      <c r="C472" s="179" t="s">
        <v>215</v>
      </c>
      <c r="D472" s="178" t="s">
        <v>216</v>
      </c>
      <c r="E472" s="178">
        <v>18521</v>
      </c>
      <c r="F472" s="178" t="s">
        <v>214</v>
      </c>
      <c r="G472" s="180">
        <v>500</v>
      </c>
      <c r="H472" s="180">
        <v>4400000</v>
      </c>
      <c r="I472" s="180">
        <v>22000000</v>
      </c>
      <c r="K472" s="94" t="str">
        <f t="shared" si="7"/>
        <v>Бард</v>
      </c>
    </row>
    <row r="473" spans="1:11">
      <c r="A473" s="178">
        <v>5118328</v>
      </c>
      <c r="B473" s="178" t="s">
        <v>3152</v>
      </c>
      <c r="C473" s="179" t="s">
        <v>1816</v>
      </c>
      <c r="D473" s="178" t="s">
        <v>1817</v>
      </c>
      <c r="E473" s="178">
        <v>45285</v>
      </c>
      <c r="F473" s="178" t="s">
        <v>1708</v>
      </c>
      <c r="G473" s="180">
        <v>3600</v>
      </c>
      <c r="H473" s="180">
        <v>1624700</v>
      </c>
      <c r="I473" s="180">
        <v>584892000</v>
      </c>
      <c r="K473" s="94" t="str">
        <f t="shared" si="7"/>
        <v>Спир</v>
      </c>
    </row>
    <row r="474" spans="1:11">
      <c r="A474" s="178">
        <v>5118329</v>
      </c>
      <c r="B474" s="178" t="s">
        <v>3152</v>
      </c>
      <c r="C474" s="179" t="s">
        <v>1788</v>
      </c>
      <c r="D474" s="178" t="s">
        <v>1789</v>
      </c>
      <c r="E474" s="178">
        <v>45285</v>
      </c>
      <c r="F474" s="178" t="s">
        <v>1708</v>
      </c>
      <c r="G474" s="180">
        <v>240</v>
      </c>
      <c r="H474" s="180">
        <v>1624388</v>
      </c>
      <c r="I474" s="180">
        <v>38985312</v>
      </c>
      <c r="K474" s="94" t="str">
        <f t="shared" si="7"/>
        <v>Спир</v>
      </c>
    </row>
    <row r="475" spans="1:11">
      <c r="A475" s="178">
        <v>5118330</v>
      </c>
      <c r="B475" s="178" t="s">
        <v>3152</v>
      </c>
      <c r="C475" s="179" t="s">
        <v>1712</v>
      </c>
      <c r="D475" s="178" t="s">
        <v>1713</v>
      </c>
      <c r="E475" s="178">
        <v>45285</v>
      </c>
      <c r="F475" s="178" t="s">
        <v>1708</v>
      </c>
      <c r="G475" s="180">
        <v>1160</v>
      </c>
      <c r="H475" s="180">
        <v>1624379</v>
      </c>
      <c r="I475" s="180">
        <v>188427964</v>
      </c>
      <c r="K475" s="94" t="str">
        <f t="shared" si="7"/>
        <v>Спир</v>
      </c>
    </row>
    <row r="476" spans="1:11">
      <c r="A476" s="178">
        <v>5118424</v>
      </c>
      <c r="B476" s="178" t="s">
        <v>3152</v>
      </c>
      <c r="C476" s="179" t="s">
        <v>215</v>
      </c>
      <c r="D476" s="178" t="s">
        <v>216</v>
      </c>
      <c r="E476" s="178">
        <v>18521</v>
      </c>
      <c r="F476" s="178" t="s">
        <v>214</v>
      </c>
      <c r="G476" s="180">
        <v>600</v>
      </c>
      <c r="H476" s="180">
        <v>4400000</v>
      </c>
      <c r="I476" s="180">
        <v>26400000</v>
      </c>
      <c r="K476" s="94" t="str">
        <f t="shared" si="7"/>
        <v>Бард</v>
      </c>
    </row>
    <row r="477" spans="1:11">
      <c r="A477" s="178">
        <v>5118986</v>
      </c>
      <c r="B477" s="178" t="s">
        <v>3152</v>
      </c>
      <c r="C477" s="179" t="s">
        <v>3153</v>
      </c>
      <c r="D477" s="178" t="s">
        <v>3154</v>
      </c>
      <c r="E477" s="178">
        <v>45433</v>
      </c>
      <c r="F477" s="178" t="s">
        <v>1711</v>
      </c>
      <c r="G477" s="180">
        <v>200</v>
      </c>
      <c r="H477" s="180">
        <v>1603000</v>
      </c>
      <c r="I477" s="180">
        <v>32060000</v>
      </c>
      <c r="K477" s="94" t="str">
        <f t="shared" si="7"/>
        <v>Спир</v>
      </c>
    </row>
    <row r="478" spans="1:11" ht="75">
      <c r="A478" s="178">
        <v>5118989</v>
      </c>
      <c r="B478" s="178" t="s">
        <v>3152</v>
      </c>
      <c r="C478" s="179" t="s">
        <v>3155</v>
      </c>
      <c r="D478" s="178" t="s">
        <v>3156</v>
      </c>
      <c r="E478" s="178">
        <v>45285</v>
      </c>
      <c r="F478" s="178" t="s">
        <v>1708</v>
      </c>
      <c r="G478" s="180">
        <v>40</v>
      </c>
      <c r="H478" s="180">
        <v>1624178</v>
      </c>
      <c r="I478" s="180">
        <v>6496712</v>
      </c>
      <c r="K478" s="94" t="str">
        <f t="shared" si="7"/>
        <v>Спир</v>
      </c>
    </row>
    <row r="479" spans="1:11">
      <c r="A479" s="178">
        <v>5118990</v>
      </c>
      <c r="B479" s="178" t="s">
        <v>3152</v>
      </c>
      <c r="C479" s="179" t="s">
        <v>1712</v>
      </c>
      <c r="D479" s="178" t="s">
        <v>1713</v>
      </c>
      <c r="E479" s="178">
        <v>45285</v>
      </c>
      <c r="F479" s="178" t="s">
        <v>1708</v>
      </c>
      <c r="G479" s="180">
        <v>20</v>
      </c>
      <c r="H479" s="180">
        <v>1624177</v>
      </c>
      <c r="I479" s="180">
        <v>3248354</v>
      </c>
      <c r="K479" s="94" t="str">
        <f t="shared" si="7"/>
        <v>Спир</v>
      </c>
    </row>
    <row r="480" spans="1:11">
      <c r="A480" s="178">
        <v>5118991</v>
      </c>
      <c r="B480" s="178" t="s">
        <v>3152</v>
      </c>
      <c r="C480" s="179" t="s">
        <v>3157</v>
      </c>
      <c r="D480" s="178" t="s">
        <v>3158</v>
      </c>
      <c r="E480" s="178">
        <v>45285</v>
      </c>
      <c r="F480" s="178" t="s">
        <v>1708</v>
      </c>
      <c r="G480" s="180">
        <v>3200</v>
      </c>
      <c r="H480" s="180">
        <v>1624177</v>
      </c>
      <c r="I480" s="180">
        <v>519736640</v>
      </c>
      <c r="K480" s="94" t="str">
        <f t="shared" si="7"/>
        <v>Спир</v>
      </c>
    </row>
    <row r="481" spans="1:11">
      <c r="A481" s="178">
        <v>5118992</v>
      </c>
      <c r="B481" s="178" t="s">
        <v>3152</v>
      </c>
      <c r="C481" s="179" t="s">
        <v>1828</v>
      </c>
      <c r="D481" s="178" t="s">
        <v>1829</v>
      </c>
      <c r="E481" s="178">
        <v>45285</v>
      </c>
      <c r="F481" s="178" t="s">
        <v>1708</v>
      </c>
      <c r="G481" s="180">
        <v>500</v>
      </c>
      <c r="H481" s="180">
        <v>1624176</v>
      </c>
      <c r="I481" s="180">
        <v>81208800</v>
      </c>
      <c r="K481" s="94" t="str">
        <f t="shared" si="7"/>
        <v>Спир</v>
      </c>
    </row>
    <row r="482" spans="1:11">
      <c r="A482" s="178">
        <v>5118993</v>
      </c>
      <c r="B482" s="178" t="s">
        <v>3152</v>
      </c>
      <c r="C482" s="179" t="s">
        <v>3159</v>
      </c>
      <c r="D482" s="178" t="s">
        <v>3160</v>
      </c>
      <c r="E482" s="178">
        <v>45285</v>
      </c>
      <c r="F482" s="178" t="s">
        <v>1708</v>
      </c>
      <c r="G482" s="180">
        <v>200</v>
      </c>
      <c r="H482" s="180">
        <v>1624103</v>
      </c>
      <c r="I482" s="180">
        <v>32482060</v>
      </c>
      <c r="K482" s="94" t="str">
        <f t="shared" si="7"/>
        <v>Спир</v>
      </c>
    </row>
    <row r="483" spans="1:11">
      <c r="A483" s="178">
        <v>5118994</v>
      </c>
      <c r="B483" s="178" t="s">
        <v>3152</v>
      </c>
      <c r="C483" s="179" t="s">
        <v>3109</v>
      </c>
      <c r="D483" s="178" t="s">
        <v>3110</v>
      </c>
      <c r="E483" s="178">
        <v>45285</v>
      </c>
      <c r="F483" s="178" t="s">
        <v>1708</v>
      </c>
      <c r="G483" s="180">
        <v>200</v>
      </c>
      <c r="H483" s="180">
        <v>1624102</v>
      </c>
      <c r="I483" s="180">
        <v>32482040</v>
      </c>
      <c r="K483" s="94" t="str">
        <f t="shared" si="7"/>
        <v>Спир</v>
      </c>
    </row>
    <row r="484" spans="1:11">
      <c r="A484" s="178">
        <v>5118995</v>
      </c>
      <c r="B484" s="178" t="s">
        <v>3152</v>
      </c>
      <c r="C484" s="179" t="s">
        <v>1788</v>
      </c>
      <c r="D484" s="178" t="s">
        <v>1789</v>
      </c>
      <c r="E484" s="178">
        <v>45285</v>
      </c>
      <c r="F484" s="178" t="s">
        <v>1708</v>
      </c>
      <c r="G484" s="180">
        <v>240</v>
      </c>
      <c r="H484" s="180">
        <v>1624101</v>
      </c>
      <c r="I484" s="180">
        <v>38978424</v>
      </c>
      <c r="K484" s="94" t="str">
        <f t="shared" si="7"/>
        <v>Спир</v>
      </c>
    </row>
    <row r="485" spans="1:11">
      <c r="A485" s="178">
        <v>5118996</v>
      </c>
      <c r="B485" s="178" t="s">
        <v>3152</v>
      </c>
      <c r="C485" s="179" t="s">
        <v>3094</v>
      </c>
      <c r="D485" s="178" t="s">
        <v>3095</v>
      </c>
      <c r="E485" s="178">
        <v>45285</v>
      </c>
      <c r="F485" s="178" t="s">
        <v>1708</v>
      </c>
      <c r="G485" s="180">
        <v>12800</v>
      </c>
      <c r="H485" s="180">
        <v>1624098</v>
      </c>
      <c r="I485" s="180">
        <v>2078845440</v>
      </c>
      <c r="K485" s="94" t="str">
        <f t="shared" si="7"/>
        <v>Спир</v>
      </c>
    </row>
    <row r="486" spans="1:11" ht="30">
      <c r="A486" s="178">
        <v>5120073</v>
      </c>
      <c r="B486" s="178" t="s">
        <v>3161</v>
      </c>
      <c r="C486" s="179" t="s">
        <v>3162</v>
      </c>
      <c r="D486" s="178" t="s">
        <v>3163</v>
      </c>
      <c r="E486" s="178">
        <v>45433</v>
      </c>
      <c r="F486" s="178" t="s">
        <v>1711</v>
      </c>
      <c r="G486" s="180">
        <v>200</v>
      </c>
      <c r="H486" s="180">
        <v>1610000</v>
      </c>
      <c r="I486" s="180">
        <v>32200000</v>
      </c>
      <c r="K486" s="94" t="str">
        <f t="shared" si="7"/>
        <v>Спир</v>
      </c>
    </row>
    <row r="487" spans="1:11">
      <c r="A487" s="178">
        <v>5120078</v>
      </c>
      <c r="B487" s="178" t="s">
        <v>3161</v>
      </c>
      <c r="C487" s="179" t="s">
        <v>3164</v>
      </c>
      <c r="D487" s="178" t="s">
        <v>3165</v>
      </c>
      <c r="E487" s="178">
        <v>45285</v>
      </c>
      <c r="F487" s="178" t="s">
        <v>1708</v>
      </c>
      <c r="G487" s="180">
        <v>100</v>
      </c>
      <c r="H487" s="180">
        <v>1626000</v>
      </c>
      <c r="I487" s="180">
        <v>16260000</v>
      </c>
      <c r="K487" s="94" t="str">
        <f t="shared" si="7"/>
        <v>Спир</v>
      </c>
    </row>
    <row r="488" spans="1:11">
      <c r="A488" s="178">
        <v>5120079</v>
      </c>
      <c r="B488" s="178" t="s">
        <v>3161</v>
      </c>
      <c r="C488" s="179" t="s">
        <v>3166</v>
      </c>
      <c r="D488" s="178" t="s">
        <v>3167</v>
      </c>
      <c r="E488" s="178">
        <v>45285</v>
      </c>
      <c r="F488" s="178" t="s">
        <v>1708</v>
      </c>
      <c r="G488" s="180">
        <v>20</v>
      </c>
      <c r="H488" s="180">
        <v>1625555</v>
      </c>
      <c r="I488" s="180">
        <v>3251110</v>
      </c>
      <c r="K488" s="94" t="str">
        <f t="shared" si="7"/>
        <v>Спир</v>
      </c>
    </row>
    <row r="489" spans="1:11">
      <c r="A489" s="178">
        <v>5120080</v>
      </c>
      <c r="B489" s="178" t="s">
        <v>3161</v>
      </c>
      <c r="C489" s="179" t="s">
        <v>1814</v>
      </c>
      <c r="D489" s="178" t="s">
        <v>1815</v>
      </c>
      <c r="E489" s="178">
        <v>45285</v>
      </c>
      <c r="F489" s="178" t="s">
        <v>1708</v>
      </c>
      <c r="G489" s="180">
        <v>3100</v>
      </c>
      <c r="H489" s="180">
        <v>1624105</v>
      </c>
      <c r="I489" s="180">
        <v>503472550</v>
      </c>
      <c r="K489" s="94" t="str">
        <f t="shared" si="7"/>
        <v>Спир</v>
      </c>
    </row>
    <row r="490" spans="1:11">
      <c r="A490" s="178">
        <v>5120085</v>
      </c>
      <c r="B490" s="178" t="s">
        <v>3161</v>
      </c>
      <c r="C490" s="179" t="s">
        <v>3157</v>
      </c>
      <c r="D490" s="178" t="s">
        <v>3158</v>
      </c>
      <c r="E490" s="178">
        <v>45284</v>
      </c>
      <c r="F490" s="178" t="s">
        <v>1704</v>
      </c>
      <c r="G490" s="180">
        <v>3200</v>
      </c>
      <c r="H490" s="180">
        <v>1628477</v>
      </c>
      <c r="I490" s="180">
        <v>521112640</v>
      </c>
      <c r="K490" s="94" t="str">
        <f t="shared" si="7"/>
        <v>Спир</v>
      </c>
    </row>
    <row r="491" spans="1:11">
      <c r="A491" s="178">
        <v>5120225</v>
      </c>
      <c r="B491" s="178" t="s">
        <v>3161</v>
      </c>
      <c r="C491" s="179" t="s">
        <v>215</v>
      </c>
      <c r="D491" s="178" t="s">
        <v>216</v>
      </c>
      <c r="E491" s="178">
        <v>18521</v>
      </c>
      <c r="F491" s="178" t="s">
        <v>214</v>
      </c>
      <c r="G491" s="180">
        <v>800</v>
      </c>
      <c r="H491" s="180">
        <v>4400000</v>
      </c>
      <c r="I491" s="180">
        <v>35200000</v>
      </c>
      <c r="K491" s="94" t="str">
        <f t="shared" si="7"/>
        <v>Бард</v>
      </c>
    </row>
    <row r="492" spans="1:11">
      <c r="A492" s="178">
        <v>5120660</v>
      </c>
      <c r="B492" s="178" t="s">
        <v>3161</v>
      </c>
      <c r="C492" s="179" t="s">
        <v>3168</v>
      </c>
      <c r="D492" s="178" t="s">
        <v>3169</v>
      </c>
      <c r="E492" s="178">
        <v>45433</v>
      </c>
      <c r="F492" s="178" t="s">
        <v>1711</v>
      </c>
      <c r="G492" s="180">
        <v>100</v>
      </c>
      <c r="H492" s="180">
        <v>1603777</v>
      </c>
      <c r="I492" s="180">
        <v>16037770</v>
      </c>
      <c r="K492" s="94" t="str">
        <f t="shared" si="7"/>
        <v>Спир</v>
      </c>
    </row>
    <row r="493" spans="1:11" ht="45">
      <c r="A493" s="178">
        <v>5120661</v>
      </c>
      <c r="B493" s="178" t="s">
        <v>3161</v>
      </c>
      <c r="C493" s="179" t="s">
        <v>1822</v>
      </c>
      <c r="D493" s="178" t="s">
        <v>1823</v>
      </c>
      <c r="E493" s="178">
        <v>45285</v>
      </c>
      <c r="F493" s="178" t="s">
        <v>1708</v>
      </c>
      <c r="G493" s="180">
        <v>500</v>
      </c>
      <c r="H493" s="180">
        <v>1624111</v>
      </c>
      <c r="I493" s="180">
        <v>81205550</v>
      </c>
      <c r="K493" s="94" t="str">
        <f t="shared" si="7"/>
        <v>Спир</v>
      </c>
    </row>
    <row r="494" spans="1:11">
      <c r="A494" s="178">
        <v>5120662</v>
      </c>
      <c r="B494" s="178" t="s">
        <v>3161</v>
      </c>
      <c r="C494" s="179" t="s">
        <v>1740</v>
      </c>
      <c r="D494" s="178" t="s">
        <v>1741</v>
      </c>
      <c r="E494" s="178">
        <v>45285</v>
      </c>
      <c r="F494" s="178" t="s">
        <v>1708</v>
      </c>
      <c r="G494" s="180">
        <v>200</v>
      </c>
      <c r="H494" s="180">
        <v>1624110</v>
      </c>
      <c r="I494" s="180">
        <v>32482200</v>
      </c>
      <c r="K494" s="94" t="str">
        <f t="shared" si="7"/>
        <v>Спир</v>
      </c>
    </row>
    <row r="495" spans="1:11">
      <c r="A495" s="178">
        <v>5121647</v>
      </c>
      <c r="B495" s="178" t="s">
        <v>3170</v>
      </c>
      <c r="C495" s="179" t="s">
        <v>1766</v>
      </c>
      <c r="D495" s="178" t="s">
        <v>1767</v>
      </c>
      <c r="E495" s="178">
        <v>45433</v>
      </c>
      <c r="F495" s="178" t="s">
        <v>1711</v>
      </c>
      <c r="G495" s="180">
        <v>200</v>
      </c>
      <c r="H495" s="180">
        <v>1601899</v>
      </c>
      <c r="I495" s="180">
        <v>32037980</v>
      </c>
      <c r="K495" s="94" t="str">
        <f t="shared" si="7"/>
        <v>Спир</v>
      </c>
    </row>
    <row r="496" spans="1:11">
      <c r="A496" s="178">
        <v>5121651</v>
      </c>
      <c r="B496" s="178" t="s">
        <v>3170</v>
      </c>
      <c r="C496" s="179" t="s">
        <v>1816</v>
      </c>
      <c r="D496" s="178" t="s">
        <v>1817</v>
      </c>
      <c r="E496" s="178">
        <v>45285</v>
      </c>
      <c r="F496" s="178" t="s">
        <v>1708</v>
      </c>
      <c r="G496" s="180">
        <v>3600</v>
      </c>
      <c r="H496" s="180">
        <v>1626777</v>
      </c>
      <c r="I496" s="180">
        <v>585639720</v>
      </c>
      <c r="K496" s="94" t="str">
        <f t="shared" si="7"/>
        <v>Спир</v>
      </c>
    </row>
    <row r="497" spans="1:11">
      <c r="A497" s="178">
        <v>5121652</v>
      </c>
      <c r="B497" s="178" t="s">
        <v>3170</v>
      </c>
      <c r="C497" s="179" t="s">
        <v>3166</v>
      </c>
      <c r="D497" s="178" t="s">
        <v>3167</v>
      </c>
      <c r="E497" s="178">
        <v>45285</v>
      </c>
      <c r="F497" s="178" t="s">
        <v>1708</v>
      </c>
      <c r="G497" s="180">
        <v>180</v>
      </c>
      <c r="H497" s="180">
        <v>1625555</v>
      </c>
      <c r="I497" s="180">
        <v>29259990</v>
      </c>
      <c r="K497" s="94" t="str">
        <f t="shared" si="7"/>
        <v>Спир</v>
      </c>
    </row>
    <row r="498" spans="1:11">
      <c r="A498" s="178">
        <v>5121653</v>
      </c>
      <c r="B498" s="178" t="s">
        <v>3170</v>
      </c>
      <c r="C498" s="179" t="s">
        <v>1788</v>
      </c>
      <c r="D498" s="178" t="s">
        <v>1789</v>
      </c>
      <c r="E498" s="178">
        <v>45285</v>
      </c>
      <c r="F498" s="178" t="s">
        <v>1708</v>
      </c>
      <c r="G498" s="180">
        <v>220</v>
      </c>
      <c r="H498" s="180">
        <v>1624101</v>
      </c>
      <c r="I498" s="180">
        <v>35730222</v>
      </c>
      <c r="K498" s="94" t="str">
        <f t="shared" si="7"/>
        <v>Спир</v>
      </c>
    </row>
    <row r="499" spans="1:11">
      <c r="A499" s="178">
        <v>5121788</v>
      </c>
      <c r="B499" s="178" t="s">
        <v>3170</v>
      </c>
      <c r="C499" s="179" t="s">
        <v>215</v>
      </c>
      <c r="D499" s="178" t="s">
        <v>216</v>
      </c>
      <c r="E499" s="178">
        <v>18521</v>
      </c>
      <c r="F499" s="178" t="s">
        <v>214</v>
      </c>
      <c r="G499" s="180">
        <v>600</v>
      </c>
      <c r="H499" s="180">
        <v>4400000</v>
      </c>
      <c r="I499" s="180">
        <v>26400000</v>
      </c>
      <c r="K499" s="94" t="str">
        <f t="shared" si="7"/>
        <v>Бард</v>
      </c>
    </row>
    <row r="500" spans="1:11">
      <c r="A500" s="178">
        <v>5122285</v>
      </c>
      <c r="B500" s="178" t="s">
        <v>3170</v>
      </c>
      <c r="C500" s="179" t="s">
        <v>3171</v>
      </c>
      <c r="D500" s="178" t="s">
        <v>3172</v>
      </c>
      <c r="E500" s="178">
        <v>45285</v>
      </c>
      <c r="F500" s="178" t="s">
        <v>1708</v>
      </c>
      <c r="G500" s="180">
        <v>60</v>
      </c>
      <c r="H500" s="180">
        <v>1625000</v>
      </c>
      <c r="I500" s="180">
        <v>9750000</v>
      </c>
      <c r="K500" s="94" t="str">
        <f t="shared" si="7"/>
        <v>Спир</v>
      </c>
    </row>
    <row r="501" spans="1:11">
      <c r="A501" s="178">
        <v>5122286</v>
      </c>
      <c r="B501" s="178" t="s">
        <v>3170</v>
      </c>
      <c r="C501" s="179" t="s">
        <v>1717</v>
      </c>
      <c r="D501" s="178" t="s">
        <v>1718</v>
      </c>
      <c r="E501" s="178">
        <v>45285</v>
      </c>
      <c r="F501" s="178" t="s">
        <v>1708</v>
      </c>
      <c r="G501" s="180">
        <v>100</v>
      </c>
      <c r="H501" s="180">
        <v>1624500</v>
      </c>
      <c r="I501" s="180">
        <v>16245000</v>
      </c>
      <c r="K501" s="94" t="str">
        <f t="shared" si="7"/>
        <v>Спир</v>
      </c>
    </row>
    <row r="502" spans="1:11">
      <c r="A502" s="178">
        <v>5122287</v>
      </c>
      <c r="B502" s="178" t="s">
        <v>3170</v>
      </c>
      <c r="C502" s="179" t="s">
        <v>1826</v>
      </c>
      <c r="D502" s="178" t="s">
        <v>1827</v>
      </c>
      <c r="E502" s="178">
        <v>45285</v>
      </c>
      <c r="F502" s="178" t="s">
        <v>1708</v>
      </c>
      <c r="G502" s="180">
        <v>4300</v>
      </c>
      <c r="H502" s="180">
        <v>1624288</v>
      </c>
      <c r="I502" s="180">
        <v>698443840</v>
      </c>
      <c r="K502" s="94" t="str">
        <f t="shared" si="7"/>
        <v>Спир</v>
      </c>
    </row>
    <row r="503" spans="1:11">
      <c r="A503" s="178">
        <v>5122288</v>
      </c>
      <c r="B503" s="178" t="s">
        <v>3170</v>
      </c>
      <c r="C503" s="179" t="s">
        <v>3173</v>
      </c>
      <c r="D503" s="178" t="s">
        <v>3174</v>
      </c>
      <c r="E503" s="178">
        <v>45285</v>
      </c>
      <c r="F503" s="178" t="s">
        <v>1708</v>
      </c>
      <c r="G503" s="180">
        <v>300</v>
      </c>
      <c r="H503" s="180">
        <v>1624222</v>
      </c>
      <c r="I503" s="180">
        <v>48726660</v>
      </c>
      <c r="K503" s="94" t="str">
        <f t="shared" si="7"/>
        <v>Спир</v>
      </c>
    </row>
    <row r="504" spans="1:11">
      <c r="A504" s="178">
        <v>5122289</v>
      </c>
      <c r="B504" s="178" t="s">
        <v>3170</v>
      </c>
      <c r="C504" s="179" t="s">
        <v>1790</v>
      </c>
      <c r="D504" s="178" t="s">
        <v>1791</v>
      </c>
      <c r="E504" s="178">
        <v>45285</v>
      </c>
      <c r="F504" s="178" t="s">
        <v>1708</v>
      </c>
      <c r="G504" s="180">
        <v>1200</v>
      </c>
      <c r="H504" s="180">
        <v>1624222</v>
      </c>
      <c r="I504" s="180">
        <v>194906640</v>
      </c>
      <c r="K504" s="94" t="str">
        <f t="shared" si="7"/>
        <v>Спир</v>
      </c>
    </row>
    <row r="505" spans="1:11">
      <c r="A505" s="178">
        <v>5122290</v>
      </c>
      <c r="B505" s="178" t="s">
        <v>3170</v>
      </c>
      <c r="C505" s="179" t="s">
        <v>3121</v>
      </c>
      <c r="D505" s="178" t="s">
        <v>3122</v>
      </c>
      <c r="E505" s="178">
        <v>45285</v>
      </c>
      <c r="F505" s="178" t="s">
        <v>1708</v>
      </c>
      <c r="G505" s="180">
        <v>100</v>
      </c>
      <c r="H505" s="180">
        <v>1624178</v>
      </c>
      <c r="I505" s="180">
        <v>16241780</v>
      </c>
      <c r="K505" s="94" t="str">
        <f t="shared" si="7"/>
        <v>Спир</v>
      </c>
    </row>
    <row r="506" spans="1:11">
      <c r="A506" s="178">
        <v>5122291</v>
      </c>
      <c r="B506" s="178" t="s">
        <v>3170</v>
      </c>
      <c r="C506" s="179" t="s">
        <v>1788</v>
      </c>
      <c r="D506" s="178" t="s">
        <v>1789</v>
      </c>
      <c r="E506" s="178">
        <v>45285</v>
      </c>
      <c r="F506" s="178" t="s">
        <v>1708</v>
      </c>
      <c r="G506" s="180">
        <v>20</v>
      </c>
      <c r="H506" s="180">
        <v>1624177</v>
      </c>
      <c r="I506" s="180">
        <v>3248354</v>
      </c>
      <c r="K506" s="94" t="str">
        <f t="shared" si="7"/>
        <v>Спир</v>
      </c>
    </row>
    <row r="507" spans="1:11">
      <c r="A507" s="178">
        <v>5122296</v>
      </c>
      <c r="B507" s="178" t="s">
        <v>3170</v>
      </c>
      <c r="C507" s="179" t="s">
        <v>3175</v>
      </c>
      <c r="D507" s="178" t="s">
        <v>3176</v>
      </c>
      <c r="E507" s="178">
        <v>45284</v>
      </c>
      <c r="F507" s="178" t="s">
        <v>1704</v>
      </c>
      <c r="G507" s="180">
        <v>1600</v>
      </c>
      <c r="H507" s="180">
        <v>1628512</v>
      </c>
      <c r="I507" s="180">
        <v>260561920</v>
      </c>
      <c r="K507" s="94" t="str">
        <f t="shared" si="7"/>
        <v>Спир</v>
      </c>
    </row>
    <row r="508" spans="1:11">
      <c r="A508" s="178">
        <v>5123271</v>
      </c>
      <c r="B508" s="178" t="s">
        <v>3177</v>
      </c>
      <c r="C508" s="179" t="s">
        <v>3178</v>
      </c>
      <c r="D508" s="178" t="s">
        <v>3179</v>
      </c>
      <c r="E508" s="178">
        <v>45433</v>
      </c>
      <c r="F508" s="178" t="s">
        <v>1711</v>
      </c>
      <c r="G508" s="180">
        <v>100</v>
      </c>
      <c r="H508" s="180">
        <v>1601888</v>
      </c>
      <c r="I508" s="180">
        <v>16018880</v>
      </c>
      <c r="K508" s="94" t="str">
        <f t="shared" si="7"/>
        <v>Спир</v>
      </c>
    </row>
    <row r="509" spans="1:11">
      <c r="A509" s="178">
        <v>5123272</v>
      </c>
      <c r="B509" s="178" t="s">
        <v>3177</v>
      </c>
      <c r="C509" s="179" t="s">
        <v>1803</v>
      </c>
      <c r="D509" s="178" t="s">
        <v>1804</v>
      </c>
      <c r="E509" s="178">
        <v>45433</v>
      </c>
      <c r="F509" s="178" t="s">
        <v>1711</v>
      </c>
      <c r="G509" s="180">
        <v>50</v>
      </c>
      <c r="H509" s="180">
        <v>1601777</v>
      </c>
      <c r="I509" s="180">
        <v>8008885</v>
      </c>
      <c r="K509" s="94" t="str">
        <f t="shared" si="7"/>
        <v>Спир</v>
      </c>
    </row>
    <row r="510" spans="1:11">
      <c r="A510" s="178">
        <v>5123275</v>
      </c>
      <c r="B510" s="178" t="s">
        <v>3177</v>
      </c>
      <c r="C510" s="179" t="s">
        <v>1752</v>
      </c>
      <c r="D510" s="178" t="s">
        <v>1753</v>
      </c>
      <c r="E510" s="178">
        <v>45285</v>
      </c>
      <c r="F510" s="178" t="s">
        <v>1708</v>
      </c>
      <c r="G510" s="180">
        <v>1160</v>
      </c>
      <c r="H510" s="180">
        <v>1630999.99</v>
      </c>
      <c r="I510" s="180">
        <v>189195998.84</v>
      </c>
      <c r="K510" s="94" t="str">
        <f t="shared" si="7"/>
        <v>Спир</v>
      </c>
    </row>
    <row r="511" spans="1:11">
      <c r="A511" s="178">
        <v>5123276</v>
      </c>
      <c r="B511" s="178" t="s">
        <v>3177</v>
      </c>
      <c r="C511" s="179" t="s">
        <v>1814</v>
      </c>
      <c r="D511" s="178" t="s">
        <v>1815</v>
      </c>
      <c r="E511" s="178">
        <v>45285</v>
      </c>
      <c r="F511" s="178" t="s">
        <v>1708</v>
      </c>
      <c r="G511" s="180">
        <v>2840</v>
      </c>
      <c r="H511" s="180">
        <v>1624200</v>
      </c>
      <c r="I511" s="180">
        <v>461272800</v>
      </c>
      <c r="K511" s="94" t="str">
        <f t="shared" si="7"/>
        <v>Спир</v>
      </c>
    </row>
    <row r="512" spans="1:11">
      <c r="A512" s="178">
        <v>5123395</v>
      </c>
      <c r="B512" s="178" t="s">
        <v>3177</v>
      </c>
      <c r="C512" s="179" t="s">
        <v>535</v>
      </c>
      <c r="D512" s="178" t="s">
        <v>536</v>
      </c>
      <c r="E512" s="178">
        <v>18521</v>
      </c>
      <c r="F512" s="178" t="s">
        <v>214</v>
      </c>
      <c r="G512" s="180">
        <v>100</v>
      </c>
      <c r="H512" s="180">
        <v>4450000</v>
      </c>
      <c r="I512" s="180">
        <v>4450000</v>
      </c>
      <c r="K512" s="94" t="str">
        <f t="shared" si="7"/>
        <v>Бард</v>
      </c>
    </row>
    <row r="513" spans="1:11">
      <c r="A513" s="178">
        <v>5123396</v>
      </c>
      <c r="B513" s="178" t="s">
        <v>3177</v>
      </c>
      <c r="C513" s="179" t="s">
        <v>212</v>
      </c>
      <c r="D513" s="178" t="s">
        <v>213</v>
      </c>
      <c r="E513" s="178">
        <v>18521</v>
      </c>
      <c r="F513" s="178" t="s">
        <v>214</v>
      </c>
      <c r="G513" s="180">
        <v>200</v>
      </c>
      <c r="H513" s="180">
        <v>4405777</v>
      </c>
      <c r="I513" s="180">
        <v>8811554</v>
      </c>
      <c r="K513" s="94" t="str">
        <f t="shared" si="7"/>
        <v>Бард</v>
      </c>
    </row>
    <row r="514" spans="1:11">
      <c r="A514" s="178">
        <v>5123397</v>
      </c>
      <c r="B514" s="178" t="s">
        <v>3177</v>
      </c>
      <c r="C514" s="179" t="s">
        <v>3180</v>
      </c>
      <c r="D514" s="178" t="s">
        <v>3181</v>
      </c>
      <c r="E514" s="178">
        <v>18521</v>
      </c>
      <c r="F514" s="178" t="s">
        <v>214</v>
      </c>
      <c r="G514" s="180">
        <v>200</v>
      </c>
      <c r="H514" s="180">
        <v>4404999</v>
      </c>
      <c r="I514" s="180">
        <v>8809998</v>
      </c>
      <c r="K514" s="94" t="str">
        <f t="shared" si="7"/>
        <v>Бард</v>
      </c>
    </row>
    <row r="515" spans="1:11">
      <c r="A515" s="178">
        <v>5123398</v>
      </c>
      <c r="B515" s="178" t="s">
        <v>3177</v>
      </c>
      <c r="C515" s="179" t="s">
        <v>215</v>
      </c>
      <c r="D515" s="178" t="s">
        <v>216</v>
      </c>
      <c r="E515" s="178">
        <v>18521</v>
      </c>
      <c r="F515" s="178" t="s">
        <v>214</v>
      </c>
      <c r="G515" s="180">
        <v>300</v>
      </c>
      <c r="H515" s="180">
        <v>4400000</v>
      </c>
      <c r="I515" s="180">
        <v>13200000</v>
      </c>
      <c r="K515" s="94" t="str">
        <f t="shared" si="7"/>
        <v>Бард</v>
      </c>
    </row>
    <row r="516" spans="1:11">
      <c r="A516" s="178">
        <v>5123978</v>
      </c>
      <c r="B516" s="178" t="s">
        <v>3177</v>
      </c>
      <c r="C516" s="179" t="s">
        <v>3182</v>
      </c>
      <c r="D516" s="178" t="s">
        <v>3183</v>
      </c>
      <c r="E516" s="178">
        <v>45433</v>
      </c>
      <c r="F516" s="178" t="s">
        <v>1711</v>
      </c>
      <c r="G516" s="180">
        <v>50</v>
      </c>
      <c r="H516" s="180">
        <v>1606000</v>
      </c>
      <c r="I516" s="180">
        <v>8030000</v>
      </c>
      <c r="K516" s="94" t="str">
        <f t="shared" si="7"/>
        <v>Спир</v>
      </c>
    </row>
    <row r="517" spans="1:11" ht="30">
      <c r="A517" s="178">
        <v>5123979</v>
      </c>
      <c r="B517" s="178" t="s">
        <v>3177</v>
      </c>
      <c r="C517" s="179" t="s">
        <v>3184</v>
      </c>
      <c r="D517" s="178" t="s">
        <v>3185</v>
      </c>
      <c r="E517" s="178">
        <v>45433</v>
      </c>
      <c r="F517" s="178" t="s">
        <v>1711</v>
      </c>
      <c r="G517" s="180">
        <v>100</v>
      </c>
      <c r="H517" s="180">
        <v>1605999</v>
      </c>
      <c r="I517" s="180">
        <v>16059990</v>
      </c>
      <c r="K517" s="94" t="str">
        <f t="shared" ref="K517:K580" si="8">LEFT(F517,4)</f>
        <v>Спир</v>
      </c>
    </row>
    <row r="518" spans="1:11" ht="30">
      <c r="A518" s="178">
        <v>5124891</v>
      </c>
      <c r="B518" s="178" t="s">
        <v>3186</v>
      </c>
      <c r="C518" s="179" t="s">
        <v>3187</v>
      </c>
      <c r="D518" s="178" t="s">
        <v>3188</v>
      </c>
      <c r="E518" s="178">
        <v>45433</v>
      </c>
      <c r="F518" s="178" t="s">
        <v>1711</v>
      </c>
      <c r="G518" s="180">
        <v>100</v>
      </c>
      <c r="H518" s="180">
        <v>1601889</v>
      </c>
      <c r="I518" s="180">
        <v>16018890</v>
      </c>
      <c r="K518" s="94" t="str">
        <f t="shared" si="8"/>
        <v>Спир</v>
      </c>
    </row>
    <row r="519" spans="1:11">
      <c r="A519" s="178">
        <v>5124892</v>
      </c>
      <c r="B519" s="178" t="s">
        <v>3186</v>
      </c>
      <c r="C519" s="179" t="s">
        <v>3189</v>
      </c>
      <c r="D519" s="178" t="s">
        <v>3190</v>
      </c>
      <c r="E519" s="178">
        <v>45433</v>
      </c>
      <c r="F519" s="178" t="s">
        <v>1711</v>
      </c>
      <c r="G519" s="180">
        <v>200</v>
      </c>
      <c r="H519" s="180">
        <v>1601789</v>
      </c>
      <c r="I519" s="180">
        <v>32035780</v>
      </c>
      <c r="K519" s="94" t="str">
        <f t="shared" si="8"/>
        <v>Спир</v>
      </c>
    </row>
    <row r="520" spans="1:11">
      <c r="A520" s="178">
        <v>5124896</v>
      </c>
      <c r="B520" s="178" t="s">
        <v>3186</v>
      </c>
      <c r="C520" s="179" t="s">
        <v>1757</v>
      </c>
      <c r="D520" s="178" t="s">
        <v>1758</v>
      </c>
      <c r="E520" s="178">
        <v>45285</v>
      </c>
      <c r="F520" s="178" t="s">
        <v>1708</v>
      </c>
      <c r="G520" s="180">
        <v>1000</v>
      </c>
      <c r="H520" s="180">
        <v>1626888</v>
      </c>
      <c r="I520" s="180">
        <v>162688800</v>
      </c>
      <c r="K520" s="94" t="str">
        <f t="shared" si="8"/>
        <v>Спир</v>
      </c>
    </row>
    <row r="521" spans="1:11">
      <c r="A521" s="178">
        <v>5124897</v>
      </c>
      <c r="B521" s="178" t="s">
        <v>3186</v>
      </c>
      <c r="C521" s="179" t="s">
        <v>1788</v>
      </c>
      <c r="D521" s="178" t="s">
        <v>1789</v>
      </c>
      <c r="E521" s="178">
        <v>45285</v>
      </c>
      <c r="F521" s="178" t="s">
        <v>1708</v>
      </c>
      <c r="G521" s="180">
        <v>240</v>
      </c>
      <c r="H521" s="180">
        <v>1625177</v>
      </c>
      <c r="I521" s="180">
        <v>39004248</v>
      </c>
      <c r="K521" s="94" t="str">
        <f t="shared" si="8"/>
        <v>Спир</v>
      </c>
    </row>
    <row r="522" spans="1:11">
      <c r="A522" s="178">
        <v>5124898</v>
      </c>
      <c r="B522" s="178" t="s">
        <v>3186</v>
      </c>
      <c r="C522" s="179" t="s">
        <v>3164</v>
      </c>
      <c r="D522" s="178" t="s">
        <v>3165</v>
      </c>
      <c r="E522" s="178">
        <v>45285</v>
      </c>
      <c r="F522" s="178" t="s">
        <v>1708</v>
      </c>
      <c r="G522" s="180">
        <v>100</v>
      </c>
      <c r="H522" s="180">
        <v>1625000</v>
      </c>
      <c r="I522" s="180">
        <v>16250000</v>
      </c>
      <c r="K522" s="94" t="str">
        <f t="shared" si="8"/>
        <v>Спир</v>
      </c>
    </row>
    <row r="523" spans="1:11">
      <c r="A523" s="178">
        <v>5124899</v>
      </c>
      <c r="B523" s="178" t="s">
        <v>3186</v>
      </c>
      <c r="C523" s="179" t="s">
        <v>3109</v>
      </c>
      <c r="D523" s="178" t="s">
        <v>3110</v>
      </c>
      <c r="E523" s="178">
        <v>45285</v>
      </c>
      <c r="F523" s="178" t="s">
        <v>1708</v>
      </c>
      <c r="G523" s="180">
        <v>200</v>
      </c>
      <c r="H523" s="180">
        <v>1624577</v>
      </c>
      <c r="I523" s="180">
        <v>32491540</v>
      </c>
      <c r="K523" s="94" t="str">
        <f t="shared" si="8"/>
        <v>Спир</v>
      </c>
    </row>
    <row r="524" spans="1:11">
      <c r="A524" s="178">
        <v>5124900</v>
      </c>
      <c r="B524" s="178" t="s">
        <v>3186</v>
      </c>
      <c r="C524" s="179" t="s">
        <v>1814</v>
      </c>
      <c r="D524" s="178" t="s">
        <v>1815</v>
      </c>
      <c r="E524" s="178">
        <v>45285</v>
      </c>
      <c r="F524" s="178" t="s">
        <v>1708</v>
      </c>
      <c r="G524" s="180">
        <v>260</v>
      </c>
      <c r="H524" s="180">
        <v>1624200</v>
      </c>
      <c r="I524" s="180">
        <v>42229200</v>
      </c>
      <c r="K524" s="94" t="str">
        <f t="shared" si="8"/>
        <v>Спир</v>
      </c>
    </row>
    <row r="525" spans="1:11">
      <c r="A525" s="178">
        <v>5125012</v>
      </c>
      <c r="B525" s="178" t="s">
        <v>3186</v>
      </c>
      <c r="C525" s="179" t="s">
        <v>377</v>
      </c>
      <c r="D525" s="178" t="s">
        <v>378</v>
      </c>
      <c r="E525" s="178">
        <v>18521</v>
      </c>
      <c r="F525" s="178" t="s">
        <v>214</v>
      </c>
      <c r="G525" s="180">
        <v>100</v>
      </c>
      <c r="H525" s="180">
        <v>4402000</v>
      </c>
      <c r="I525" s="180">
        <v>4402000</v>
      </c>
      <c r="K525" s="94" t="str">
        <f t="shared" si="8"/>
        <v>Бард</v>
      </c>
    </row>
    <row r="526" spans="1:11">
      <c r="A526" s="178">
        <v>5125013</v>
      </c>
      <c r="B526" s="178" t="s">
        <v>3186</v>
      </c>
      <c r="C526" s="179" t="s">
        <v>215</v>
      </c>
      <c r="D526" s="178" t="s">
        <v>216</v>
      </c>
      <c r="E526" s="178">
        <v>18521</v>
      </c>
      <c r="F526" s="178" t="s">
        <v>214</v>
      </c>
      <c r="G526" s="180">
        <v>700</v>
      </c>
      <c r="H526" s="180">
        <v>4400000</v>
      </c>
      <c r="I526" s="180">
        <v>30800000</v>
      </c>
      <c r="K526" s="94" t="str">
        <f t="shared" si="8"/>
        <v>Бард</v>
      </c>
    </row>
    <row r="527" spans="1:11">
      <c r="A527" s="178">
        <v>5125562</v>
      </c>
      <c r="B527" s="178" t="s">
        <v>3186</v>
      </c>
      <c r="C527" s="179" t="s">
        <v>1788</v>
      </c>
      <c r="D527" s="178" t="s">
        <v>1789</v>
      </c>
      <c r="E527" s="178">
        <v>45285</v>
      </c>
      <c r="F527" s="178" t="s">
        <v>1708</v>
      </c>
      <c r="G527" s="180">
        <v>240</v>
      </c>
      <c r="H527" s="180">
        <v>1624211</v>
      </c>
      <c r="I527" s="180">
        <v>38981064</v>
      </c>
      <c r="K527" s="94" t="str">
        <f t="shared" si="8"/>
        <v>Спир</v>
      </c>
    </row>
    <row r="528" spans="1:11">
      <c r="A528" s="178">
        <v>5125563</v>
      </c>
      <c r="B528" s="178" t="s">
        <v>3186</v>
      </c>
      <c r="C528" s="179" t="s">
        <v>3085</v>
      </c>
      <c r="D528" s="178" t="s">
        <v>3086</v>
      </c>
      <c r="E528" s="178">
        <v>45285</v>
      </c>
      <c r="F528" s="178" t="s">
        <v>1708</v>
      </c>
      <c r="G528" s="180">
        <v>10</v>
      </c>
      <c r="H528" s="180">
        <v>1624178</v>
      </c>
      <c r="I528" s="180">
        <v>1624178</v>
      </c>
      <c r="K528" s="94" t="str">
        <f t="shared" si="8"/>
        <v>Спир</v>
      </c>
    </row>
    <row r="529" spans="1:11">
      <c r="A529" s="178">
        <v>5125564</v>
      </c>
      <c r="B529" s="178" t="s">
        <v>3186</v>
      </c>
      <c r="C529" s="179" t="s">
        <v>1742</v>
      </c>
      <c r="D529" s="178" t="s">
        <v>1743</v>
      </c>
      <c r="E529" s="178">
        <v>45285</v>
      </c>
      <c r="F529" s="178" t="s">
        <v>1708</v>
      </c>
      <c r="G529" s="180">
        <v>100</v>
      </c>
      <c r="H529" s="180">
        <v>1624177</v>
      </c>
      <c r="I529" s="180">
        <v>16241770</v>
      </c>
      <c r="K529" s="94" t="str">
        <f t="shared" si="8"/>
        <v>Спир</v>
      </c>
    </row>
    <row r="530" spans="1:11" ht="30">
      <c r="A530" s="178">
        <v>5126417</v>
      </c>
      <c r="B530" s="178" t="s">
        <v>3033</v>
      </c>
      <c r="C530" s="179" t="s">
        <v>3184</v>
      </c>
      <c r="D530" s="178" t="s">
        <v>3185</v>
      </c>
      <c r="E530" s="178">
        <v>45433</v>
      </c>
      <c r="F530" s="178" t="s">
        <v>1711</v>
      </c>
      <c r="G530" s="180">
        <v>100</v>
      </c>
      <c r="H530" s="180">
        <v>1605999</v>
      </c>
      <c r="I530" s="180">
        <v>16059990</v>
      </c>
      <c r="K530" s="94" t="str">
        <f t="shared" si="8"/>
        <v>Спир</v>
      </c>
    </row>
    <row r="531" spans="1:11">
      <c r="A531" s="178">
        <v>5126418</v>
      </c>
      <c r="B531" s="178" t="s">
        <v>3033</v>
      </c>
      <c r="C531" s="179" t="s">
        <v>1788</v>
      </c>
      <c r="D531" s="178" t="s">
        <v>1789</v>
      </c>
      <c r="E531" s="178">
        <v>45285</v>
      </c>
      <c r="F531" s="178" t="s">
        <v>1708</v>
      </c>
      <c r="G531" s="180">
        <v>240</v>
      </c>
      <c r="H531" s="180">
        <v>1624202</v>
      </c>
      <c r="I531" s="180">
        <v>38980848</v>
      </c>
      <c r="K531" s="94" t="str">
        <f t="shared" si="8"/>
        <v>Спир</v>
      </c>
    </row>
    <row r="532" spans="1:11">
      <c r="A532" s="178">
        <v>5126419</v>
      </c>
      <c r="B532" s="178" t="s">
        <v>3033</v>
      </c>
      <c r="C532" s="179" t="s">
        <v>3135</v>
      </c>
      <c r="D532" s="178" t="s">
        <v>3136</v>
      </c>
      <c r="E532" s="178">
        <v>45285</v>
      </c>
      <c r="F532" s="178" t="s">
        <v>1708</v>
      </c>
      <c r="G532" s="180">
        <v>200</v>
      </c>
      <c r="H532" s="180">
        <v>1624201</v>
      </c>
      <c r="I532" s="180">
        <v>32484020</v>
      </c>
      <c r="K532" s="94" t="str">
        <f t="shared" si="8"/>
        <v>Спир</v>
      </c>
    </row>
    <row r="533" spans="1:11">
      <c r="A533" s="178">
        <v>5126420</v>
      </c>
      <c r="B533" s="178" t="s">
        <v>3033</v>
      </c>
      <c r="C533" s="179" t="s">
        <v>1814</v>
      </c>
      <c r="D533" s="178" t="s">
        <v>1815</v>
      </c>
      <c r="E533" s="178">
        <v>45285</v>
      </c>
      <c r="F533" s="178" t="s">
        <v>1708</v>
      </c>
      <c r="G533" s="180">
        <v>3100</v>
      </c>
      <c r="H533" s="180">
        <v>1624200</v>
      </c>
      <c r="I533" s="180">
        <v>503502000</v>
      </c>
      <c r="K533" s="94" t="str">
        <f t="shared" si="8"/>
        <v>Спир</v>
      </c>
    </row>
    <row r="534" spans="1:11">
      <c r="A534" s="178">
        <v>5126520</v>
      </c>
      <c r="B534" s="178" t="s">
        <v>3033</v>
      </c>
      <c r="C534" s="179" t="s">
        <v>215</v>
      </c>
      <c r="D534" s="178" t="s">
        <v>216</v>
      </c>
      <c r="E534" s="178">
        <v>18521</v>
      </c>
      <c r="F534" s="178" t="s">
        <v>214</v>
      </c>
      <c r="G534" s="180">
        <v>1000</v>
      </c>
      <c r="H534" s="180">
        <v>4400000</v>
      </c>
      <c r="I534" s="180">
        <v>44000000</v>
      </c>
      <c r="K534" s="94" t="str">
        <f t="shared" si="8"/>
        <v>Бард</v>
      </c>
    </row>
    <row r="535" spans="1:11">
      <c r="A535" s="178">
        <v>5127116</v>
      </c>
      <c r="B535" s="178" t="s">
        <v>3033</v>
      </c>
      <c r="C535" s="179" t="s">
        <v>215</v>
      </c>
      <c r="D535" s="178" t="s">
        <v>216</v>
      </c>
      <c r="E535" s="178">
        <v>18521</v>
      </c>
      <c r="F535" s="178" t="s">
        <v>214</v>
      </c>
      <c r="G535" s="180">
        <v>1000</v>
      </c>
      <c r="H535" s="180">
        <v>4400000</v>
      </c>
      <c r="I535" s="180">
        <v>44000000</v>
      </c>
      <c r="K535" s="94" t="str">
        <f t="shared" si="8"/>
        <v>Бард</v>
      </c>
    </row>
    <row r="536" spans="1:11">
      <c r="A536" s="178">
        <v>5127850</v>
      </c>
      <c r="B536" s="178" t="s">
        <v>3191</v>
      </c>
      <c r="C536" s="179" t="s">
        <v>3192</v>
      </c>
      <c r="D536" s="178" t="s">
        <v>3193</v>
      </c>
      <c r="E536" s="178">
        <v>45433</v>
      </c>
      <c r="F536" s="178" t="s">
        <v>1711</v>
      </c>
      <c r="G536" s="180">
        <v>100</v>
      </c>
      <c r="H536" s="180">
        <v>1605999</v>
      </c>
      <c r="I536" s="180">
        <v>16059990</v>
      </c>
      <c r="K536" s="94" t="str">
        <f t="shared" si="8"/>
        <v>Спир</v>
      </c>
    </row>
    <row r="537" spans="1:11">
      <c r="A537" s="178">
        <v>5127864</v>
      </c>
      <c r="B537" s="178" t="s">
        <v>3191</v>
      </c>
      <c r="C537" s="179" t="s">
        <v>1788</v>
      </c>
      <c r="D537" s="178" t="s">
        <v>1789</v>
      </c>
      <c r="E537" s="178">
        <v>45285</v>
      </c>
      <c r="F537" s="178" t="s">
        <v>1708</v>
      </c>
      <c r="G537" s="180">
        <v>240</v>
      </c>
      <c r="H537" s="180">
        <v>1624277</v>
      </c>
      <c r="I537" s="180">
        <v>38982648</v>
      </c>
      <c r="K537" s="94" t="str">
        <f t="shared" si="8"/>
        <v>Спир</v>
      </c>
    </row>
    <row r="538" spans="1:11" ht="30">
      <c r="A538" s="178">
        <v>5127865</v>
      </c>
      <c r="B538" s="178" t="s">
        <v>3191</v>
      </c>
      <c r="C538" s="179" t="s">
        <v>3107</v>
      </c>
      <c r="D538" s="178" t="s">
        <v>3108</v>
      </c>
      <c r="E538" s="178">
        <v>45285</v>
      </c>
      <c r="F538" s="178" t="s">
        <v>1708</v>
      </c>
      <c r="G538" s="180">
        <v>3000</v>
      </c>
      <c r="H538" s="180">
        <v>1624200</v>
      </c>
      <c r="I538" s="180">
        <v>487260000</v>
      </c>
      <c r="K538" s="94" t="str">
        <f t="shared" si="8"/>
        <v>Спир</v>
      </c>
    </row>
    <row r="539" spans="1:11" ht="30">
      <c r="A539" s="178">
        <v>5127866</v>
      </c>
      <c r="B539" s="178" t="s">
        <v>3191</v>
      </c>
      <c r="C539" s="179" t="s">
        <v>1797</v>
      </c>
      <c r="D539" s="178" t="s">
        <v>1798</v>
      </c>
      <c r="E539" s="178">
        <v>45285</v>
      </c>
      <c r="F539" s="178" t="s">
        <v>1708</v>
      </c>
      <c r="G539" s="180">
        <v>1000</v>
      </c>
      <c r="H539" s="180">
        <v>1624098</v>
      </c>
      <c r="I539" s="180">
        <v>162409800</v>
      </c>
      <c r="K539" s="94" t="str">
        <f t="shared" si="8"/>
        <v>Спир</v>
      </c>
    </row>
    <row r="540" spans="1:11" ht="30">
      <c r="A540" s="178">
        <v>5127970</v>
      </c>
      <c r="B540" s="178" t="s">
        <v>3191</v>
      </c>
      <c r="C540" s="179" t="s">
        <v>530</v>
      </c>
      <c r="D540" s="178" t="s">
        <v>531</v>
      </c>
      <c r="E540" s="178">
        <v>18521</v>
      </c>
      <c r="F540" s="178" t="s">
        <v>214</v>
      </c>
      <c r="G540" s="180">
        <v>100</v>
      </c>
      <c r="H540" s="180">
        <v>4500000</v>
      </c>
      <c r="I540" s="180">
        <v>4500000</v>
      </c>
      <c r="K540" s="94" t="str">
        <f t="shared" si="8"/>
        <v>Бард</v>
      </c>
    </row>
    <row r="541" spans="1:11">
      <c r="A541" s="178">
        <v>5129404</v>
      </c>
      <c r="B541" s="178" t="s">
        <v>3194</v>
      </c>
      <c r="C541" s="179" t="s">
        <v>3195</v>
      </c>
      <c r="D541" s="178" t="s">
        <v>3196</v>
      </c>
      <c r="E541" s="178">
        <v>45433</v>
      </c>
      <c r="F541" s="178" t="s">
        <v>1711</v>
      </c>
      <c r="G541" s="180">
        <v>140</v>
      </c>
      <c r="H541" s="180">
        <v>1601777</v>
      </c>
      <c r="I541" s="180">
        <v>22424878</v>
      </c>
      <c r="K541" s="94" t="str">
        <f t="shared" si="8"/>
        <v>Спир</v>
      </c>
    </row>
    <row r="542" spans="1:11">
      <c r="A542" s="178">
        <v>5129405</v>
      </c>
      <c r="B542" s="178" t="s">
        <v>3194</v>
      </c>
      <c r="C542" s="179" t="s">
        <v>3073</v>
      </c>
      <c r="D542" s="178" t="s">
        <v>3074</v>
      </c>
      <c r="E542" s="178">
        <v>45433</v>
      </c>
      <c r="F542" s="178" t="s">
        <v>1711</v>
      </c>
      <c r="G542" s="180">
        <v>50</v>
      </c>
      <c r="H542" s="180">
        <v>1601777</v>
      </c>
      <c r="I542" s="180">
        <v>8008885</v>
      </c>
      <c r="K542" s="94" t="str">
        <f t="shared" si="8"/>
        <v>Спир</v>
      </c>
    </row>
    <row r="543" spans="1:11" ht="30">
      <c r="A543" s="178">
        <v>5129412</v>
      </c>
      <c r="B543" s="178" t="s">
        <v>3194</v>
      </c>
      <c r="C543" s="179" t="s">
        <v>3197</v>
      </c>
      <c r="D543" s="178" t="s">
        <v>3198</v>
      </c>
      <c r="E543" s="178">
        <v>45285</v>
      </c>
      <c r="F543" s="178" t="s">
        <v>1708</v>
      </c>
      <c r="G543" s="180">
        <v>200</v>
      </c>
      <c r="H543" s="180">
        <v>1624777</v>
      </c>
      <c r="I543" s="180">
        <v>32495540</v>
      </c>
      <c r="K543" s="94" t="str">
        <f t="shared" si="8"/>
        <v>Спир</v>
      </c>
    </row>
    <row r="544" spans="1:11">
      <c r="A544" s="178">
        <v>5129413</v>
      </c>
      <c r="B544" s="178" t="s">
        <v>3194</v>
      </c>
      <c r="C544" s="179" t="s">
        <v>1712</v>
      </c>
      <c r="D544" s="178" t="s">
        <v>1713</v>
      </c>
      <c r="E544" s="178">
        <v>45285</v>
      </c>
      <c r="F544" s="178" t="s">
        <v>1708</v>
      </c>
      <c r="G544" s="180">
        <v>1200</v>
      </c>
      <c r="H544" s="180">
        <v>1624289</v>
      </c>
      <c r="I544" s="180">
        <v>194914680</v>
      </c>
      <c r="K544" s="94" t="str">
        <f t="shared" si="8"/>
        <v>Спир</v>
      </c>
    </row>
    <row r="545" spans="1:11">
      <c r="A545" s="178">
        <v>5129414</v>
      </c>
      <c r="B545" s="178" t="s">
        <v>3194</v>
      </c>
      <c r="C545" s="179" t="s">
        <v>3199</v>
      </c>
      <c r="D545" s="178" t="s">
        <v>3200</v>
      </c>
      <c r="E545" s="178">
        <v>45285</v>
      </c>
      <c r="F545" s="178" t="s">
        <v>1708</v>
      </c>
      <c r="G545" s="180">
        <v>150</v>
      </c>
      <c r="H545" s="180">
        <v>1624288</v>
      </c>
      <c r="I545" s="180">
        <v>24364320</v>
      </c>
      <c r="K545" s="94" t="str">
        <f t="shared" si="8"/>
        <v>Спир</v>
      </c>
    </row>
    <row r="546" spans="1:11">
      <c r="A546" s="178">
        <v>5129415</v>
      </c>
      <c r="B546" s="178" t="s">
        <v>3194</v>
      </c>
      <c r="C546" s="179" t="s">
        <v>1717</v>
      </c>
      <c r="D546" s="178" t="s">
        <v>1718</v>
      </c>
      <c r="E546" s="178">
        <v>45285</v>
      </c>
      <c r="F546" s="178" t="s">
        <v>1708</v>
      </c>
      <c r="G546" s="180">
        <v>50</v>
      </c>
      <c r="H546" s="180">
        <v>1624200</v>
      </c>
      <c r="I546" s="180">
        <v>8121000</v>
      </c>
      <c r="K546" s="94" t="str">
        <f t="shared" si="8"/>
        <v>Спир</v>
      </c>
    </row>
    <row r="547" spans="1:11">
      <c r="A547" s="178">
        <v>5129416</v>
      </c>
      <c r="B547" s="178" t="s">
        <v>3194</v>
      </c>
      <c r="C547" s="179" t="s">
        <v>3094</v>
      </c>
      <c r="D547" s="178" t="s">
        <v>3095</v>
      </c>
      <c r="E547" s="178">
        <v>45285</v>
      </c>
      <c r="F547" s="178" t="s">
        <v>1708</v>
      </c>
      <c r="G547" s="180">
        <v>12800</v>
      </c>
      <c r="H547" s="180">
        <v>1624098</v>
      </c>
      <c r="I547" s="180">
        <v>2078845440</v>
      </c>
      <c r="K547" s="94" t="str">
        <f t="shared" si="8"/>
        <v>Спир</v>
      </c>
    </row>
    <row r="548" spans="1:11" ht="30">
      <c r="A548" s="178">
        <v>5129417</v>
      </c>
      <c r="B548" s="178" t="s">
        <v>3194</v>
      </c>
      <c r="C548" s="179" t="s">
        <v>1797</v>
      </c>
      <c r="D548" s="178" t="s">
        <v>1798</v>
      </c>
      <c r="E548" s="178">
        <v>45285</v>
      </c>
      <c r="F548" s="178" t="s">
        <v>1708</v>
      </c>
      <c r="G548" s="180">
        <v>50</v>
      </c>
      <c r="H548" s="180">
        <v>1624098</v>
      </c>
      <c r="I548" s="180">
        <v>8120490</v>
      </c>
      <c r="K548" s="94" t="str">
        <f t="shared" si="8"/>
        <v>Спир</v>
      </c>
    </row>
    <row r="549" spans="1:11" ht="30">
      <c r="A549" s="178">
        <v>5129497</v>
      </c>
      <c r="B549" s="178" t="s">
        <v>3194</v>
      </c>
      <c r="C549" s="179" t="s">
        <v>532</v>
      </c>
      <c r="D549" s="178" t="s">
        <v>533</v>
      </c>
      <c r="E549" s="178">
        <v>18521</v>
      </c>
      <c r="F549" s="178" t="s">
        <v>214</v>
      </c>
      <c r="G549" s="180">
        <v>300</v>
      </c>
      <c r="H549" s="180">
        <v>5278505</v>
      </c>
      <c r="I549" s="180">
        <v>15835515</v>
      </c>
      <c r="K549" s="94" t="str">
        <f t="shared" si="8"/>
        <v>Бард</v>
      </c>
    </row>
    <row r="550" spans="1:11">
      <c r="A550" s="178">
        <v>5129969</v>
      </c>
      <c r="B550" s="178" t="s">
        <v>3194</v>
      </c>
      <c r="C550" s="179" t="s">
        <v>3201</v>
      </c>
      <c r="D550" s="178" t="s">
        <v>3202</v>
      </c>
      <c r="E550" s="178">
        <v>45285</v>
      </c>
      <c r="F550" s="178" t="s">
        <v>1708</v>
      </c>
      <c r="G550" s="180">
        <v>100</v>
      </c>
      <c r="H550" s="180">
        <v>1625009</v>
      </c>
      <c r="I550" s="180">
        <v>16250090</v>
      </c>
      <c r="K550" s="94" t="str">
        <f t="shared" si="8"/>
        <v>Спир</v>
      </c>
    </row>
    <row r="551" spans="1:11">
      <c r="A551" s="178">
        <v>5129970</v>
      </c>
      <c r="B551" s="178" t="s">
        <v>3194</v>
      </c>
      <c r="C551" s="179" t="s">
        <v>3075</v>
      </c>
      <c r="D551" s="178" t="s">
        <v>3076</v>
      </c>
      <c r="E551" s="178">
        <v>45285</v>
      </c>
      <c r="F551" s="178" t="s">
        <v>1708</v>
      </c>
      <c r="G551" s="180">
        <v>2900</v>
      </c>
      <c r="H551" s="180">
        <v>1624277</v>
      </c>
      <c r="I551" s="180">
        <v>471040330</v>
      </c>
      <c r="K551" s="94" t="str">
        <f t="shared" si="8"/>
        <v>Спир</v>
      </c>
    </row>
    <row r="552" spans="1:11">
      <c r="A552" s="178">
        <v>5130073</v>
      </c>
      <c r="B552" s="178" t="s">
        <v>3194</v>
      </c>
      <c r="C552" s="179" t="s">
        <v>375</v>
      </c>
      <c r="D552" s="178" t="s">
        <v>376</v>
      </c>
      <c r="E552" s="178">
        <v>18521</v>
      </c>
      <c r="F552" s="178" t="s">
        <v>214</v>
      </c>
      <c r="G552" s="180">
        <v>100</v>
      </c>
      <c r="H552" s="180">
        <v>5350999</v>
      </c>
      <c r="I552" s="180">
        <v>5350999</v>
      </c>
      <c r="K552" s="94" t="str">
        <f t="shared" si="8"/>
        <v>Бард</v>
      </c>
    </row>
    <row r="553" spans="1:11">
      <c r="A553" s="178">
        <v>5130074</v>
      </c>
      <c r="B553" s="178" t="s">
        <v>3194</v>
      </c>
      <c r="C553" s="179" t="s">
        <v>215</v>
      </c>
      <c r="D553" s="178" t="s">
        <v>216</v>
      </c>
      <c r="E553" s="178">
        <v>18521</v>
      </c>
      <c r="F553" s="178" t="s">
        <v>214</v>
      </c>
      <c r="G553" s="180">
        <v>200</v>
      </c>
      <c r="H553" s="180">
        <v>5278500</v>
      </c>
      <c r="I553" s="180">
        <v>10557000</v>
      </c>
      <c r="K553" s="94" t="str">
        <f t="shared" si="8"/>
        <v>Бард</v>
      </c>
    </row>
    <row r="554" spans="1:11">
      <c r="A554" s="178">
        <v>5130870</v>
      </c>
      <c r="B554" s="178" t="s">
        <v>3203</v>
      </c>
      <c r="C554" s="179" t="s">
        <v>3204</v>
      </c>
      <c r="D554" s="178" t="s">
        <v>3205</v>
      </c>
      <c r="E554" s="178">
        <v>45285</v>
      </c>
      <c r="F554" s="178" t="s">
        <v>1708</v>
      </c>
      <c r="G554" s="180">
        <v>200</v>
      </c>
      <c r="H554" s="180">
        <v>1624999</v>
      </c>
      <c r="I554" s="180">
        <v>32499980</v>
      </c>
      <c r="K554" s="94" t="str">
        <f t="shared" si="8"/>
        <v>Спир</v>
      </c>
    </row>
    <row r="555" spans="1:11">
      <c r="A555" s="178">
        <v>5130871</v>
      </c>
      <c r="B555" s="178" t="s">
        <v>3203</v>
      </c>
      <c r="C555" s="179" t="s">
        <v>3206</v>
      </c>
      <c r="D555" s="178" t="s">
        <v>3207</v>
      </c>
      <c r="E555" s="178">
        <v>45285</v>
      </c>
      <c r="F555" s="178" t="s">
        <v>1708</v>
      </c>
      <c r="G555" s="180">
        <v>250</v>
      </c>
      <c r="H555" s="180">
        <v>1624600</v>
      </c>
      <c r="I555" s="180">
        <v>40615000</v>
      </c>
      <c r="K555" s="94" t="str">
        <f t="shared" si="8"/>
        <v>Спир</v>
      </c>
    </row>
    <row r="556" spans="1:11">
      <c r="A556" s="178">
        <v>5130872</v>
      </c>
      <c r="B556" s="178" t="s">
        <v>3203</v>
      </c>
      <c r="C556" s="179" t="s">
        <v>1757</v>
      </c>
      <c r="D556" s="178" t="s">
        <v>1758</v>
      </c>
      <c r="E556" s="178">
        <v>45285</v>
      </c>
      <c r="F556" s="178" t="s">
        <v>1708</v>
      </c>
      <c r="G556" s="180">
        <v>60</v>
      </c>
      <c r="H556" s="180">
        <v>1624600</v>
      </c>
      <c r="I556" s="180">
        <v>9747600</v>
      </c>
      <c r="K556" s="94" t="str">
        <f t="shared" si="8"/>
        <v>Спир</v>
      </c>
    </row>
    <row r="557" spans="1:11">
      <c r="A557" s="178">
        <v>5130873</v>
      </c>
      <c r="B557" s="178" t="s">
        <v>3203</v>
      </c>
      <c r="C557" s="179" t="s">
        <v>1828</v>
      </c>
      <c r="D557" s="178" t="s">
        <v>1829</v>
      </c>
      <c r="E557" s="178">
        <v>45285</v>
      </c>
      <c r="F557" s="178" t="s">
        <v>1708</v>
      </c>
      <c r="G557" s="180">
        <v>500</v>
      </c>
      <c r="H557" s="180">
        <v>1624378</v>
      </c>
      <c r="I557" s="180">
        <v>81218900</v>
      </c>
      <c r="K557" s="94" t="str">
        <f t="shared" si="8"/>
        <v>Спир</v>
      </c>
    </row>
    <row r="558" spans="1:11">
      <c r="A558" s="178">
        <v>5130874</v>
      </c>
      <c r="B558" s="178" t="s">
        <v>3203</v>
      </c>
      <c r="C558" s="179" t="s">
        <v>1712</v>
      </c>
      <c r="D558" s="178" t="s">
        <v>1713</v>
      </c>
      <c r="E558" s="178">
        <v>45285</v>
      </c>
      <c r="F558" s="178" t="s">
        <v>1708</v>
      </c>
      <c r="G558" s="180">
        <v>1200</v>
      </c>
      <c r="H558" s="180">
        <v>1624333</v>
      </c>
      <c r="I558" s="180">
        <v>194919960</v>
      </c>
      <c r="K558" s="94" t="str">
        <f t="shared" si="8"/>
        <v>Спир</v>
      </c>
    </row>
    <row r="559" spans="1:11">
      <c r="A559" s="178">
        <v>5130875</v>
      </c>
      <c r="B559" s="178" t="s">
        <v>3203</v>
      </c>
      <c r="C559" s="179" t="s">
        <v>3075</v>
      </c>
      <c r="D559" s="178" t="s">
        <v>3076</v>
      </c>
      <c r="E559" s="178">
        <v>45285</v>
      </c>
      <c r="F559" s="178" t="s">
        <v>1708</v>
      </c>
      <c r="G559" s="180">
        <v>300</v>
      </c>
      <c r="H559" s="180">
        <v>1624312</v>
      </c>
      <c r="I559" s="180">
        <v>48729360</v>
      </c>
      <c r="K559" s="94" t="str">
        <f t="shared" si="8"/>
        <v>Спир</v>
      </c>
    </row>
    <row r="560" spans="1:11">
      <c r="A560" s="178">
        <v>5130876</v>
      </c>
      <c r="B560" s="178" t="s">
        <v>3203</v>
      </c>
      <c r="C560" s="179" t="s">
        <v>3092</v>
      </c>
      <c r="D560" s="178" t="s">
        <v>3093</v>
      </c>
      <c r="E560" s="178">
        <v>45285</v>
      </c>
      <c r="F560" s="178" t="s">
        <v>1708</v>
      </c>
      <c r="G560" s="180">
        <v>500</v>
      </c>
      <c r="H560" s="180">
        <v>1624311</v>
      </c>
      <c r="I560" s="180">
        <v>81215550</v>
      </c>
      <c r="K560" s="94" t="str">
        <f t="shared" si="8"/>
        <v>Спир</v>
      </c>
    </row>
    <row r="561" spans="1:11">
      <c r="A561" s="178">
        <v>5130877</v>
      </c>
      <c r="B561" s="178" t="s">
        <v>3203</v>
      </c>
      <c r="C561" s="179" t="s">
        <v>1706</v>
      </c>
      <c r="D561" s="178" t="s">
        <v>1707</v>
      </c>
      <c r="E561" s="178">
        <v>45285</v>
      </c>
      <c r="F561" s="178" t="s">
        <v>1708</v>
      </c>
      <c r="G561" s="180">
        <v>250</v>
      </c>
      <c r="H561" s="180">
        <v>1624311</v>
      </c>
      <c r="I561" s="180">
        <v>40607775</v>
      </c>
      <c r="K561" s="94" t="str">
        <f t="shared" si="8"/>
        <v>Спир</v>
      </c>
    </row>
    <row r="562" spans="1:11">
      <c r="A562" s="178">
        <v>5130878</v>
      </c>
      <c r="B562" s="178" t="s">
        <v>3203</v>
      </c>
      <c r="C562" s="179" t="s">
        <v>1788</v>
      </c>
      <c r="D562" s="178" t="s">
        <v>1789</v>
      </c>
      <c r="E562" s="178">
        <v>45285</v>
      </c>
      <c r="F562" s="178" t="s">
        <v>1708</v>
      </c>
      <c r="G562" s="180">
        <v>240</v>
      </c>
      <c r="H562" s="180">
        <v>1624311</v>
      </c>
      <c r="I562" s="180">
        <v>38983464</v>
      </c>
      <c r="K562" s="94" t="str">
        <f t="shared" si="8"/>
        <v>Спир</v>
      </c>
    </row>
    <row r="563" spans="1:11">
      <c r="A563" s="178">
        <v>5130994</v>
      </c>
      <c r="B563" s="178" t="s">
        <v>3203</v>
      </c>
      <c r="C563" s="179" t="s">
        <v>212</v>
      </c>
      <c r="D563" s="178" t="s">
        <v>213</v>
      </c>
      <c r="E563" s="178">
        <v>18521</v>
      </c>
      <c r="F563" s="178" t="s">
        <v>214</v>
      </c>
      <c r="G563" s="180">
        <v>200</v>
      </c>
      <c r="H563" s="180">
        <v>5278515</v>
      </c>
      <c r="I563" s="180">
        <v>10557030</v>
      </c>
      <c r="K563" s="94" t="str">
        <f t="shared" si="8"/>
        <v>Бард</v>
      </c>
    </row>
    <row r="564" spans="1:11">
      <c r="A564" s="178">
        <v>5130995</v>
      </c>
      <c r="B564" s="178" t="s">
        <v>3203</v>
      </c>
      <c r="C564" s="179" t="s">
        <v>215</v>
      </c>
      <c r="D564" s="178" t="s">
        <v>216</v>
      </c>
      <c r="E564" s="178">
        <v>18521</v>
      </c>
      <c r="F564" s="178" t="s">
        <v>214</v>
      </c>
      <c r="G564" s="180">
        <v>600</v>
      </c>
      <c r="H564" s="180">
        <v>5278500</v>
      </c>
      <c r="I564" s="180">
        <v>31671000</v>
      </c>
      <c r="K564" s="94" t="str">
        <f t="shared" si="8"/>
        <v>Бард</v>
      </c>
    </row>
    <row r="565" spans="1:11">
      <c r="A565" s="178">
        <v>5131498</v>
      </c>
      <c r="B565" s="178" t="s">
        <v>3203</v>
      </c>
      <c r="C565" s="179" t="s">
        <v>1841</v>
      </c>
      <c r="D565" s="178" t="s">
        <v>1842</v>
      </c>
      <c r="E565" s="178">
        <v>45433</v>
      </c>
      <c r="F565" s="178" t="s">
        <v>1711</v>
      </c>
      <c r="G565" s="180">
        <v>100</v>
      </c>
      <c r="H565" s="180">
        <v>1600899</v>
      </c>
      <c r="I565" s="180">
        <v>16008990</v>
      </c>
      <c r="K565" s="94" t="str">
        <f t="shared" si="8"/>
        <v>Спир</v>
      </c>
    </row>
    <row r="566" spans="1:11">
      <c r="A566" s="178">
        <v>5131499</v>
      </c>
      <c r="B566" s="178" t="s">
        <v>3203</v>
      </c>
      <c r="C566" s="179" t="s">
        <v>3178</v>
      </c>
      <c r="D566" s="178" t="s">
        <v>3179</v>
      </c>
      <c r="E566" s="178">
        <v>45433</v>
      </c>
      <c r="F566" s="178" t="s">
        <v>1711</v>
      </c>
      <c r="G566" s="180">
        <v>100</v>
      </c>
      <c r="H566" s="180">
        <v>1600789</v>
      </c>
      <c r="I566" s="180">
        <v>16007890</v>
      </c>
      <c r="K566" s="94" t="str">
        <f t="shared" si="8"/>
        <v>Спир</v>
      </c>
    </row>
    <row r="567" spans="1:11">
      <c r="A567" s="178">
        <v>5131500</v>
      </c>
      <c r="B567" s="178" t="s">
        <v>3203</v>
      </c>
      <c r="C567" s="179" t="s">
        <v>1764</v>
      </c>
      <c r="D567" s="178" t="s">
        <v>1765</v>
      </c>
      <c r="E567" s="178">
        <v>45285</v>
      </c>
      <c r="F567" s="178" t="s">
        <v>1708</v>
      </c>
      <c r="G567" s="180">
        <v>500</v>
      </c>
      <c r="H567" s="180">
        <v>1624600</v>
      </c>
      <c r="I567" s="180">
        <v>81230000</v>
      </c>
      <c r="K567" s="94" t="str">
        <f t="shared" si="8"/>
        <v>Спир</v>
      </c>
    </row>
    <row r="568" spans="1:11" ht="30">
      <c r="A568" s="178">
        <v>5131501</v>
      </c>
      <c r="B568" s="178" t="s">
        <v>3203</v>
      </c>
      <c r="C568" s="179" t="s">
        <v>1836</v>
      </c>
      <c r="D568" s="178" t="s">
        <v>1837</v>
      </c>
      <c r="E568" s="178">
        <v>45285</v>
      </c>
      <c r="F568" s="178" t="s">
        <v>1708</v>
      </c>
      <c r="G568" s="180">
        <v>100</v>
      </c>
      <c r="H568" s="180">
        <v>1624388</v>
      </c>
      <c r="I568" s="180">
        <v>16243880</v>
      </c>
      <c r="K568" s="94" t="str">
        <f t="shared" si="8"/>
        <v>Спир</v>
      </c>
    </row>
    <row r="569" spans="1:11" ht="30">
      <c r="A569" s="178">
        <v>5131502</v>
      </c>
      <c r="B569" s="178" t="s">
        <v>3203</v>
      </c>
      <c r="C569" s="179" t="s">
        <v>3208</v>
      </c>
      <c r="D569" s="178" t="s">
        <v>3209</v>
      </c>
      <c r="E569" s="178">
        <v>45285</v>
      </c>
      <c r="F569" s="178" t="s">
        <v>1708</v>
      </c>
      <c r="G569" s="180">
        <v>100</v>
      </c>
      <c r="H569" s="180">
        <v>1624378</v>
      </c>
      <c r="I569" s="180">
        <v>16243780</v>
      </c>
      <c r="K569" s="94" t="str">
        <f t="shared" si="8"/>
        <v>Спир</v>
      </c>
    </row>
    <row r="570" spans="1:11" ht="30">
      <c r="A570" s="178">
        <v>5131503</v>
      </c>
      <c r="B570" s="178" t="s">
        <v>3203</v>
      </c>
      <c r="C570" s="179" t="s">
        <v>3107</v>
      </c>
      <c r="D570" s="178" t="s">
        <v>3108</v>
      </c>
      <c r="E570" s="178">
        <v>45285</v>
      </c>
      <c r="F570" s="178" t="s">
        <v>1708</v>
      </c>
      <c r="G570" s="180">
        <v>2300</v>
      </c>
      <c r="H570" s="180">
        <v>1624207</v>
      </c>
      <c r="I570" s="180">
        <v>373567610</v>
      </c>
      <c r="K570" s="94" t="str">
        <f t="shared" si="8"/>
        <v>Спир</v>
      </c>
    </row>
    <row r="571" spans="1:11">
      <c r="A571" s="178">
        <v>5132405</v>
      </c>
      <c r="B571" s="178" t="s">
        <v>3210</v>
      </c>
      <c r="C571" s="179" t="s">
        <v>1752</v>
      </c>
      <c r="D571" s="178" t="s">
        <v>1753</v>
      </c>
      <c r="E571" s="178">
        <v>45285</v>
      </c>
      <c r="F571" s="178" t="s">
        <v>1708</v>
      </c>
      <c r="G571" s="180">
        <v>1160</v>
      </c>
      <c r="H571" s="180">
        <v>1626077.99</v>
      </c>
      <c r="I571" s="180">
        <v>188625046.84</v>
      </c>
      <c r="K571" s="94" t="str">
        <f t="shared" si="8"/>
        <v>Спир</v>
      </c>
    </row>
    <row r="572" spans="1:11">
      <c r="A572" s="178">
        <v>5132407</v>
      </c>
      <c r="B572" s="178" t="s">
        <v>3210</v>
      </c>
      <c r="C572" s="179" t="s">
        <v>3211</v>
      </c>
      <c r="D572" s="178" t="s">
        <v>3212</v>
      </c>
      <c r="E572" s="178">
        <v>45285</v>
      </c>
      <c r="F572" s="178" t="s">
        <v>1708</v>
      </c>
      <c r="G572" s="180">
        <v>3100</v>
      </c>
      <c r="H572" s="180">
        <v>1624778</v>
      </c>
      <c r="I572" s="180">
        <v>503681180</v>
      </c>
      <c r="K572" s="94" t="str">
        <f t="shared" si="8"/>
        <v>Спир</v>
      </c>
    </row>
    <row r="573" spans="1:11">
      <c r="A573" s="178">
        <v>5132408</v>
      </c>
      <c r="B573" s="178" t="s">
        <v>3210</v>
      </c>
      <c r="C573" s="179" t="s">
        <v>3103</v>
      </c>
      <c r="D573" s="178" t="s">
        <v>3104</v>
      </c>
      <c r="E573" s="178">
        <v>45285</v>
      </c>
      <c r="F573" s="178" t="s">
        <v>1708</v>
      </c>
      <c r="G573" s="180">
        <v>200</v>
      </c>
      <c r="H573" s="180">
        <v>1624601</v>
      </c>
      <c r="I573" s="180">
        <v>32492020</v>
      </c>
      <c r="K573" s="94" t="str">
        <f t="shared" si="8"/>
        <v>Спир</v>
      </c>
    </row>
    <row r="574" spans="1:11">
      <c r="A574" s="178">
        <v>5132409</v>
      </c>
      <c r="B574" s="178" t="s">
        <v>3210</v>
      </c>
      <c r="C574" s="179" t="s">
        <v>1818</v>
      </c>
      <c r="D574" s="178" t="s">
        <v>1819</v>
      </c>
      <c r="E574" s="178">
        <v>45285</v>
      </c>
      <c r="F574" s="178" t="s">
        <v>1708</v>
      </c>
      <c r="G574" s="180">
        <v>440</v>
      </c>
      <c r="H574" s="180">
        <v>1624600</v>
      </c>
      <c r="I574" s="180">
        <v>71482400</v>
      </c>
      <c r="K574" s="94" t="str">
        <f t="shared" si="8"/>
        <v>Спир</v>
      </c>
    </row>
    <row r="575" spans="1:11" ht="30">
      <c r="A575" s="178">
        <v>5132500</v>
      </c>
      <c r="B575" s="178" t="s">
        <v>3210</v>
      </c>
      <c r="C575" s="179" t="s">
        <v>530</v>
      </c>
      <c r="D575" s="178" t="s">
        <v>531</v>
      </c>
      <c r="E575" s="178">
        <v>18521</v>
      </c>
      <c r="F575" s="178" t="s">
        <v>214</v>
      </c>
      <c r="G575" s="180">
        <v>100</v>
      </c>
      <c r="H575" s="180">
        <v>5278555</v>
      </c>
      <c r="I575" s="180">
        <v>5278555</v>
      </c>
      <c r="K575" s="94" t="str">
        <f t="shared" si="8"/>
        <v>Бард</v>
      </c>
    </row>
    <row r="576" spans="1:11">
      <c r="A576" s="178">
        <v>5132501</v>
      </c>
      <c r="B576" s="178" t="s">
        <v>3210</v>
      </c>
      <c r="C576" s="179" t="s">
        <v>215</v>
      </c>
      <c r="D576" s="178" t="s">
        <v>216</v>
      </c>
      <c r="E576" s="178">
        <v>18521</v>
      </c>
      <c r="F576" s="178" t="s">
        <v>214</v>
      </c>
      <c r="G576" s="180">
        <v>300</v>
      </c>
      <c r="H576" s="180">
        <v>5278500</v>
      </c>
      <c r="I576" s="180">
        <v>15835500</v>
      </c>
      <c r="K576" s="94" t="str">
        <f t="shared" si="8"/>
        <v>Бард</v>
      </c>
    </row>
    <row r="577" spans="1:11">
      <c r="A577" s="178">
        <v>5132950</v>
      </c>
      <c r="B577" s="178" t="s">
        <v>3210</v>
      </c>
      <c r="C577" s="179" t="s">
        <v>3091</v>
      </c>
      <c r="D577" s="178" t="s">
        <v>1808</v>
      </c>
      <c r="E577" s="178">
        <v>45433</v>
      </c>
      <c r="F577" s="178" t="s">
        <v>1711</v>
      </c>
      <c r="G577" s="180">
        <v>100</v>
      </c>
      <c r="H577" s="180">
        <v>1601000</v>
      </c>
      <c r="I577" s="180">
        <v>16010000</v>
      </c>
      <c r="K577" s="94" t="str">
        <f t="shared" si="8"/>
        <v>Спир</v>
      </c>
    </row>
    <row r="578" spans="1:11">
      <c r="A578" s="178">
        <v>5132954</v>
      </c>
      <c r="B578" s="178" t="s">
        <v>3210</v>
      </c>
      <c r="C578" s="179" t="s">
        <v>1818</v>
      </c>
      <c r="D578" s="178" t="s">
        <v>1819</v>
      </c>
      <c r="E578" s="178">
        <v>45285</v>
      </c>
      <c r="F578" s="178" t="s">
        <v>1708</v>
      </c>
      <c r="G578" s="180">
        <v>60</v>
      </c>
      <c r="H578" s="180">
        <v>1625000</v>
      </c>
      <c r="I578" s="180">
        <v>9750000</v>
      </c>
      <c r="K578" s="94" t="str">
        <f t="shared" si="8"/>
        <v>Спир</v>
      </c>
    </row>
    <row r="579" spans="1:11">
      <c r="A579" s="178">
        <v>5132955</v>
      </c>
      <c r="B579" s="178" t="s">
        <v>3210</v>
      </c>
      <c r="C579" s="179" t="s">
        <v>1712</v>
      </c>
      <c r="D579" s="178" t="s">
        <v>1713</v>
      </c>
      <c r="E579" s="178">
        <v>45285</v>
      </c>
      <c r="F579" s="178" t="s">
        <v>1708</v>
      </c>
      <c r="G579" s="180">
        <v>1180</v>
      </c>
      <c r="H579" s="180">
        <v>1624888</v>
      </c>
      <c r="I579" s="180">
        <v>191736784</v>
      </c>
      <c r="K579" s="94" t="str">
        <f t="shared" si="8"/>
        <v>Спир</v>
      </c>
    </row>
    <row r="580" spans="1:11" ht="30">
      <c r="A580" s="178">
        <v>5132956</v>
      </c>
      <c r="B580" s="178" t="s">
        <v>3210</v>
      </c>
      <c r="C580" s="179" t="s">
        <v>3107</v>
      </c>
      <c r="D580" s="178" t="s">
        <v>3108</v>
      </c>
      <c r="E580" s="178">
        <v>45285</v>
      </c>
      <c r="F580" s="178" t="s">
        <v>1708</v>
      </c>
      <c r="G580" s="180">
        <v>700</v>
      </c>
      <c r="H580" s="180">
        <v>1624609</v>
      </c>
      <c r="I580" s="180">
        <v>113722630</v>
      </c>
      <c r="K580" s="94" t="str">
        <f t="shared" si="8"/>
        <v>Спир</v>
      </c>
    </row>
    <row r="581" spans="1:11">
      <c r="A581" s="178">
        <v>5133775</v>
      </c>
      <c r="B581" s="178" t="s">
        <v>3036</v>
      </c>
      <c r="C581" s="179" t="s">
        <v>3091</v>
      </c>
      <c r="D581" s="178" t="s">
        <v>1808</v>
      </c>
      <c r="E581" s="178">
        <v>45433</v>
      </c>
      <c r="F581" s="178" t="s">
        <v>1711</v>
      </c>
      <c r="G581" s="180">
        <v>100</v>
      </c>
      <c r="H581" s="180">
        <v>1600800</v>
      </c>
      <c r="I581" s="180">
        <v>16008000</v>
      </c>
      <c r="K581" s="94" t="str">
        <f t="shared" ref="K581:K644" si="9">LEFT(F581,4)</f>
        <v>Спир</v>
      </c>
    </row>
    <row r="582" spans="1:11">
      <c r="A582" s="178">
        <v>5133776</v>
      </c>
      <c r="B582" s="178" t="s">
        <v>3036</v>
      </c>
      <c r="C582" s="179" t="s">
        <v>3075</v>
      </c>
      <c r="D582" s="178" t="s">
        <v>3076</v>
      </c>
      <c r="E582" s="178">
        <v>45285</v>
      </c>
      <c r="F582" s="178" t="s">
        <v>1708</v>
      </c>
      <c r="G582" s="180">
        <v>50</v>
      </c>
      <c r="H582" s="180">
        <v>1624889</v>
      </c>
      <c r="I582" s="180">
        <v>8124445</v>
      </c>
      <c r="K582" s="94" t="str">
        <f t="shared" si="9"/>
        <v>Спир</v>
      </c>
    </row>
    <row r="583" spans="1:11">
      <c r="A583" s="178">
        <v>5133777</v>
      </c>
      <c r="B583" s="178" t="s">
        <v>3036</v>
      </c>
      <c r="C583" s="179" t="s">
        <v>1786</v>
      </c>
      <c r="D583" s="178" t="s">
        <v>1787</v>
      </c>
      <c r="E583" s="178">
        <v>45285</v>
      </c>
      <c r="F583" s="178" t="s">
        <v>1708</v>
      </c>
      <c r="G583" s="180">
        <v>300</v>
      </c>
      <c r="H583" s="180">
        <v>1624811</v>
      </c>
      <c r="I583" s="180">
        <v>48744330</v>
      </c>
      <c r="K583" s="94" t="str">
        <f t="shared" si="9"/>
        <v>Спир</v>
      </c>
    </row>
    <row r="584" spans="1:11">
      <c r="A584" s="178">
        <v>5133778</v>
      </c>
      <c r="B584" s="178" t="s">
        <v>3036</v>
      </c>
      <c r="C584" s="179" t="s">
        <v>1712</v>
      </c>
      <c r="D584" s="178" t="s">
        <v>1713</v>
      </c>
      <c r="E584" s="178">
        <v>45285</v>
      </c>
      <c r="F584" s="178" t="s">
        <v>1708</v>
      </c>
      <c r="G584" s="180">
        <v>1180</v>
      </c>
      <c r="H584" s="180">
        <v>1624688</v>
      </c>
      <c r="I584" s="180">
        <v>191713184</v>
      </c>
      <c r="K584" s="94" t="str">
        <f t="shared" si="9"/>
        <v>Спир</v>
      </c>
    </row>
    <row r="585" spans="1:11">
      <c r="A585" s="178">
        <v>5133785</v>
      </c>
      <c r="B585" s="178" t="s">
        <v>3036</v>
      </c>
      <c r="C585" s="179" t="s">
        <v>1845</v>
      </c>
      <c r="D585" s="178" t="s">
        <v>1846</v>
      </c>
      <c r="E585" s="178">
        <v>45284</v>
      </c>
      <c r="F585" s="178" t="s">
        <v>1704</v>
      </c>
      <c r="G585" s="180">
        <v>800</v>
      </c>
      <c r="H585" s="180">
        <v>1628501</v>
      </c>
      <c r="I585" s="180">
        <v>130280080</v>
      </c>
      <c r="K585" s="94" t="str">
        <f t="shared" si="9"/>
        <v>Спир</v>
      </c>
    </row>
    <row r="586" spans="1:11">
      <c r="A586" s="178">
        <v>5133899</v>
      </c>
      <c r="B586" s="178" t="s">
        <v>3036</v>
      </c>
      <c r="C586" s="179" t="s">
        <v>215</v>
      </c>
      <c r="D586" s="178" t="s">
        <v>216</v>
      </c>
      <c r="E586" s="178">
        <v>18521</v>
      </c>
      <c r="F586" s="178" t="s">
        <v>214</v>
      </c>
      <c r="G586" s="180">
        <v>400</v>
      </c>
      <c r="H586" s="180">
        <v>5278500</v>
      </c>
      <c r="I586" s="180">
        <v>21114000</v>
      </c>
      <c r="K586" s="94" t="str">
        <f t="shared" si="9"/>
        <v>Бард</v>
      </c>
    </row>
    <row r="587" spans="1:11" ht="30">
      <c r="A587" s="178">
        <v>5134400</v>
      </c>
      <c r="B587" s="178" t="s">
        <v>3036</v>
      </c>
      <c r="C587" s="179" t="s">
        <v>3115</v>
      </c>
      <c r="D587" s="178" t="s">
        <v>3116</v>
      </c>
      <c r="E587" s="178">
        <v>45433</v>
      </c>
      <c r="F587" s="178" t="s">
        <v>1711</v>
      </c>
      <c r="G587" s="180">
        <v>100</v>
      </c>
      <c r="H587" s="180">
        <v>1611000</v>
      </c>
      <c r="I587" s="180">
        <v>16110000</v>
      </c>
      <c r="K587" s="94" t="str">
        <f t="shared" si="9"/>
        <v>Спир</v>
      </c>
    </row>
    <row r="588" spans="1:11">
      <c r="A588" s="178">
        <v>5134403</v>
      </c>
      <c r="B588" s="178" t="s">
        <v>3036</v>
      </c>
      <c r="C588" s="179" t="s">
        <v>3213</v>
      </c>
      <c r="D588" s="178" t="s">
        <v>3214</v>
      </c>
      <c r="E588" s="178">
        <v>45285</v>
      </c>
      <c r="F588" s="178" t="s">
        <v>1708</v>
      </c>
      <c r="G588" s="180">
        <v>100</v>
      </c>
      <c r="H588" s="180">
        <v>1625009</v>
      </c>
      <c r="I588" s="180">
        <v>16250090</v>
      </c>
      <c r="K588" s="94" t="str">
        <f t="shared" si="9"/>
        <v>Спир</v>
      </c>
    </row>
    <row r="589" spans="1:11">
      <c r="A589" s="178">
        <v>5134404</v>
      </c>
      <c r="B589" s="178" t="s">
        <v>3036</v>
      </c>
      <c r="C589" s="179" t="s">
        <v>3215</v>
      </c>
      <c r="D589" s="178" t="s">
        <v>3216</v>
      </c>
      <c r="E589" s="178">
        <v>45285</v>
      </c>
      <c r="F589" s="178" t="s">
        <v>1708</v>
      </c>
      <c r="G589" s="180">
        <v>100</v>
      </c>
      <c r="H589" s="180">
        <v>1625009</v>
      </c>
      <c r="I589" s="180">
        <v>16250090</v>
      </c>
      <c r="K589" s="94" t="str">
        <f t="shared" si="9"/>
        <v>Спир</v>
      </c>
    </row>
    <row r="590" spans="1:11">
      <c r="A590" s="178">
        <v>5134405</v>
      </c>
      <c r="B590" s="178" t="s">
        <v>3036</v>
      </c>
      <c r="C590" s="179" t="s">
        <v>1757</v>
      </c>
      <c r="D590" s="178" t="s">
        <v>1758</v>
      </c>
      <c r="E590" s="178">
        <v>45285</v>
      </c>
      <c r="F590" s="178" t="s">
        <v>1708</v>
      </c>
      <c r="G590" s="180">
        <v>1250</v>
      </c>
      <c r="H590" s="180">
        <v>1624700</v>
      </c>
      <c r="I590" s="180">
        <v>203087500</v>
      </c>
      <c r="K590" s="94" t="str">
        <f t="shared" si="9"/>
        <v>Спир</v>
      </c>
    </row>
    <row r="591" spans="1:11">
      <c r="A591" s="178">
        <v>5134406</v>
      </c>
      <c r="B591" s="178" t="s">
        <v>3036</v>
      </c>
      <c r="C591" s="179" t="s">
        <v>3121</v>
      </c>
      <c r="D591" s="178" t="s">
        <v>3122</v>
      </c>
      <c r="E591" s="178">
        <v>45285</v>
      </c>
      <c r="F591" s="178" t="s">
        <v>1708</v>
      </c>
      <c r="G591" s="180">
        <v>100</v>
      </c>
      <c r="H591" s="180">
        <v>1624377</v>
      </c>
      <c r="I591" s="180">
        <v>16243770</v>
      </c>
      <c r="K591" s="94" t="str">
        <f t="shared" si="9"/>
        <v>Спир</v>
      </c>
    </row>
    <row r="592" spans="1:11">
      <c r="A592" s="178">
        <v>5134407</v>
      </c>
      <c r="B592" s="178" t="s">
        <v>3036</v>
      </c>
      <c r="C592" s="179" t="s">
        <v>3125</v>
      </c>
      <c r="D592" s="178" t="s">
        <v>3126</v>
      </c>
      <c r="E592" s="178">
        <v>45285</v>
      </c>
      <c r="F592" s="178" t="s">
        <v>1708</v>
      </c>
      <c r="G592" s="180">
        <v>350</v>
      </c>
      <c r="H592" s="180">
        <v>1624278</v>
      </c>
      <c r="I592" s="180">
        <v>56849730</v>
      </c>
      <c r="K592" s="94" t="str">
        <f t="shared" si="9"/>
        <v>Спир</v>
      </c>
    </row>
    <row r="593" spans="1:11">
      <c r="A593" s="178">
        <v>5135286</v>
      </c>
      <c r="B593" s="178" t="s">
        <v>3040</v>
      </c>
      <c r="C593" s="179" t="s">
        <v>3217</v>
      </c>
      <c r="D593" s="178" t="s">
        <v>3218</v>
      </c>
      <c r="E593" s="178">
        <v>45285</v>
      </c>
      <c r="F593" s="178" t="s">
        <v>1708</v>
      </c>
      <c r="G593" s="180">
        <v>1160</v>
      </c>
      <c r="H593" s="180">
        <v>1624700</v>
      </c>
      <c r="I593" s="180">
        <v>188465200</v>
      </c>
      <c r="K593" s="94" t="str">
        <f t="shared" si="9"/>
        <v>Спир</v>
      </c>
    </row>
    <row r="594" spans="1:11">
      <c r="A594" s="178">
        <v>5135287</v>
      </c>
      <c r="B594" s="178" t="s">
        <v>3040</v>
      </c>
      <c r="C594" s="179" t="s">
        <v>3219</v>
      </c>
      <c r="D594" s="178" t="s">
        <v>3220</v>
      </c>
      <c r="E594" s="178">
        <v>45285</v>
      </c>
      <c r="F594" s="178" t="s">
        <v>1708</v>
      </c>
      <c r="G594" s="180">
        <v>500</v>
      </c>
      <c r="H594" s="180">
        <v>1624378</v>
      </c>
      <c r="I594" s="180">
        <v>81218900</v>
      </c>
      <c r="K594" s="94" t="str">
        <f t="shared" si="9"/>
        <v>Спир</v>
      </c>
    </row>
    <row r="595" spans="1:11">
      <c r="A595" s="178">
        <v>5135398</v>
      </c>
      <c r="B595" s="178" t="s">
        <v>3040</v>
      </c>
      <c r="C595" s="179" t="s">
        <v>535</v>
      </c>
      <c r="D595" s="178" t="s">
        <v>536</v>
      </c>
      <c r="E595" s="178">
        <v>18521</v>
      </c>
      <c r="F595" s="178" t="s">
        <v>214</v>
      </c>
      <c r="G595" s="180">
        <v>100</v>
      </c>
      <c r="H595" s="180">
        <v>5300000</v>
      </c>
      <c r="I595" s="180">
        <v>5300000</v>
      </c>
      <c r="K595" s="94" t="str">
        <f t="shared" si="9"/>
        <v>Бард</v>
      </c>
    </row>
    <row r="596" spans="1:11">
      <c r="A596" s="178">
        <v>5135399</v>
      </c>
      <c r="B596" s="178" t="s">
        <v>3040</v>
      </c>
      <c r="C596" s="179" t="s">
        <v>315</v>
      </c>
      <c r="D596" s="178" t="s">
        <v>316</v>
      </c>
      <c r="E596" s="178">
        <v>18521</v>
      </c>
      <c r="F596" s="178" t="s">
        <v>214</v>
      </c>
      <c r="G596" s="180">
        <v>400</v>
      </c>
      <c r="H596" s="180">
        <v>5278777</v>
      </c>
      <c r="I596" s="180">
        <v>21115108</v>
      </c>
      <c r="K596" s="94" t="str">
        <f t="shared" si="9"/>
        <v>Бард</v>
      </c>
    </row>
    <row r="597" spans="1:11">
      <c r="A597" s="178">
        <v>5135400</v>
      </c>
      <c r="B597" s="178" t="s">
        <v>3040</v>
      </c>
      <c r="C597" s="179" t="s">
        <v>215</v>
      </c>
      <c r="D597" s="178" t="s">
        <v>216</v>
      </c>
      <c r="E597" s="178">
        <v>18521</v>
      </c>
      <c r="F597" s="178" t="s">
        <v>214</v>
      </c>
      <c r="G597" s="180">
        <v>100</v>
      </c>
      <c r="H597" s="180">
        <v>5278500</v>
      </c>
      <c r="I597" s="180">
        <v>5278500</v>
      </c>
      <c r="K597" s="94" t="str">
        <f t="shared" si="9"/>
        <v>Бард</v>
      </c>
    </row>
    <row r="598" spans="1:11" ht="30">
      <c r="A598" s="178">
        <v>5135850</v>
      </c>
      <c r="B598" s="178" t="s">
        <v>3040</v>
      </c>
      <c r="C598" s="179" t="s">
        <v>3184</v>
      </c>
      <c r="D598" s="178" t="s">
        <v>3185</v>
      </c>
      <c r="E598" s="178">
        <v>45433</v>
      </c>
      <c r="F598" s="178" t="s">
        <v>1711</v>
      </c>
      <c r="G598" s="180">
        <v>200</v>
      </c>
      <c r="H598" s="180">
        <v>1611000</v>
      </c>
      <c r="I598" s="180">
        <v>32220000</v>
      </c>
      <c r="K598" s="94" t="str">
        <f t="shared" si="9"/>
        <v>Спир</v>
      </c>
    </row>
    <row r="599" spans="1:11">
      <c r="A599" s="178">
        <v>5135854</v>
      </c>
      <c r="B599" s="178" t="s">
        <v>3040</v>
      </c>
      <c r="C599" s="179" t="s">
        <v>1788</v>
      </c>
      <c r="D599" s="178" t="s">
        <v>1789</v>
      </c>
      <c r="E599" s="178">
        <v>45285</v>
      </c>
      <c r="F599" s="178" t="s">
        <v>1708</v>
      </c>
      <c r="G599" s="180">
        <v>240</v>
      </c>
      <c r="H599" s="180">
        <v>1624111</v>
      </c>
      <c r="I599" s="180">
        <v>38978664</v>
      </c>
      <c r="K599" s="94" t="str">
        <f t="shared" si="9"/>
        <v>Спир</v>
      </c>
    </row>
    <row r="600" spans="1:11">
      <c r="A600" s="178">
        <v>5135855</v>
      </c>
      <c r="B600" s="178" t="s">
        <v>3040</v>
      </c>
      <c r="C600" s="179" t="s">
        <v>1788</v>
      </c>
      <c r="D600" s="178" t="s">
        <v>1789</v>
      </c>
      <c r="E600" s="178">
        <v>45285</v>
      </c>
      <c r="F600" s="178" t="s">
        <v>1708</v>
      </c>
      <c r="G600" s="180">
        <v>240</v>
      </c>
      <c r="H600" s="180">
        <v>1624111</v>
      </c>
      <c r="I600" s="180">
        <v>38978664</v>
      </c>
      <c r="K600" s="94" t="str">
        <f t="shared" si="9"/>
        <v>Спир</v>
      </c>
    </row>
    <row r="601" spans="1:11">
      <c r="A601" s="178">
        <v>5136814</v>
      </c>
      <c r="B601" s="178" t="s">
        <v>3041</v>
      </c>
      <c r="C601" s="179" t="s">
        <v>1771</v>
      </c>
      <c r="D601" s="178" t="s">
        <v>1772</v>
      </c>
      <c r="E601" s="178">
        <v>45433</v>
      </c>
      <c r="F601" s="178" t="s">
        <v>1711</v>
      </c>
      <c r="G601" s="180">
        <v>200</v>
      </c>
      <c r="H601" s="180">
        <v>1602999</v>
      </c>
      <c r="I601" s="180">
        <v>32059980</v>
      </c>
      <c r="K601" s="94" t="str">
        <f t="shared" si="9"/>
        <v>Спир</v>
      </c>
    </row>
    <row r="602" spans="1:11">
      <c r="A602" s="178">
        <v>5136819</v>
      </c>
      <c r="B602" s="178" t="s">
        <v>3041</v>
      </c>
      <c r="C602" s="179" t="s">
        <v>1814</v>
      </c>
      <c r="D602" s="178" t="s">
        <v>1815</v>
      </c>
      <c r="E602" s="178">
        <v>45285</v>
      </c>
      <c r="F602" s="178" t="s">
        <v>1708</v>
      </c>
      <c r="G602" s="180">
        <v>3100</v>
      </c>
      <c r="H602" s="180">
        <v>1624707</v>
      </c>
      <c r="I602" s="180">
        <v>503659170</v>
      </c>
      <c r="K602" s="94" t="str">
        <f t="shared" si="9"/>
        <v>Спир</v>
      </c>
    </row>
    <row r="603" spans="1:11">
      <c r="A603" s="178">
        <v>5136820</v>
      </c>
      <c r="B603" s="178" t="s">
        <v>3041</v>
      </c>
      <c r="C603" s="179" t="s">
        <v>1757</v>
      </c>
      <c r="D603" s="178" t="s">
        <v>1758</v>
      </c>
      <c r="E603" s="178">
        <v>45285</v>
      </c>
      <c r="F603" s="178" t="s">
        <v>1708</v>
      </c>
      <c r="G603" s="180">
        <v>170</v>
      </c>
      <c r="H603" s="180">
        <v>1624702</v>
      </c>
      <c r="I603" s="180">
        <v>27619934</v>
      </c>
      <c r="K603" s="94" t="str">
        <f t="shared" si="9"/>
        <v>Спир</v>
      </c>
    </row>
    <row r="604" spans="1:11" ht="30">
      <c r="A604" s="178">
        <v>5136821</v>
      </c>
      <c r="B604" s="178" t="s">
        <v>3041</v>
      </c>
      <c r="C604" s="179" t="s">
        <v>3107</v>
      </c>
      <c r="D604" s="178" t="s">
        <v>3108</v>
      </c>
      <c r="E604" s="178">
        <v>45285</v>
      </c>
      <c r="F604" s="178" t="s">
        <v>1708</v>
      </c>
      <c r="G604" s="180">
        <v>2730</v>
      </c>
      <c r="H604" s="180">
        <v>1624200</v>
      </c>
      <c r="I604" s="180">
        <v>443406600</v>
      </c>
      <c r="K604" s="94" t="str">
        <f t="shared" si="9"/>
        <v>Спир</v>
      </c>
    </row>
    <row r="605" spans="1:11">
      <c r="A605" s="178">
        <v>5136970</v>
      </c>
      <c r="B605" s="178" t="s">
        <v>3041</v>
      </c>
      <c r="C605" s="179" t="s">
        <v>212</v>
      </c>
      <c r="D605" s="178" t="s">
        <v>213</v>
      </c>
      <c r="E605" s="178">
        <v>18521</v>
      </c>
      <c r="F605" s="178" t="s">
        <v>214</v>
      </c>
      <c r="G605" s="180">
        <v>200</v>
      </c>
      <c r="H605" s="180">
        <v>5278505</v>
      </c>
      <c r="I605" s="180">
        <v>10557010</v>
      </c>
      <c r="K605" s="94" t="str">
        <f t="shared" si="9"/>
        <v>Бард</v>
      </c>
    </row>
    <row r="606" spans="1:11">
      <c r="A606" s="178">
        <v>5136971</v>
      </c>
      <c r="B606" s="178" t="s">
        <v>3041</v>
      </c>
      <c r="C606" s="179" t="s">
        <v>215</v>
      </c>
      <c r="D606" s="178" t="s">
        <v>216</v>
      </c>
      <c r="E606" s="178">
        <v>18521</v>
      </c>
      <c r="F606" s="178" t="s">
        <v>214</v>
      </c>
      <c r="G606" s="180">
        <v>400</v>
      </c>
      <c r="H606" s="180">
        <v>5278500</v>
      </c>
      <c r="I606" s="180">
        <v>21114000</v>
      </c>
      <c r="K606" s="94" t="str">
        <f t="shared" si="9"/>
        <v>Бард</v>
      </c>
    </row>
    <row r="607" spans="1:11" ht="30">
      <c r="A607" s="178">
        <v>5137605</v>
      </c>
      <c r="B607" s="178" t="s">
        <v>3041</v>
      </c>
      <c r="C607" s="179" t="s">
        <v>3107</v>
      </c>
      <c r="D607" s="178" t="s">
        <v>3108</v>
      </c>
      <c r="E607" s="178">
        <v>45285</v>
      </c>
      <c r="F607" s="178" t="s">
        <v>1708</v>
      </c>
      <c r="G607" s="180">
        <v>270</v>
      </c>
      <c r="H607" s="180">
        <v>1628200</v>
      </c>
      <c r="I607" s="180">
        <v>43961400</v>
      </c>
      <c r="K607" s="94" t="str">
        <f t="shared" si="9"/>
        <v>Спир</v>
      </c>
    </row>
    <row r="608" spans="1:11">
      <c r="A608" s="178">
        <v>5137606</v>
      </c>
      <c r="B608" s="178" t="s">
        <v>3041</v>
      </c>
      <c r="C608" s="179" t="s">
        <v>3221</v>
      </c>
      <c r="D608" s="178" t="s">
        <v>3222</v>
      </c>
      <c r="E608" s="178">
        <v>45285</v>
      </c>
      <c r="F608" s="178" t="s">
        <v>1708</v>
      </c>
      <c r="G608" s="180">
        <v>60</v>
      </c>
      <c r="H608" s="180">
        <v>1626999</v>
      </c>
      <c r="I608" s="180">
        <v>9761994</v>
      </c>
      <c r="K608" s="94" t="str">
        <f t="shared" si="9"/>
        <v>Спир</v>
      </c>
    </row>
    <row r="609" spans="1:11" ht="30">
      <c r="A609" s="178">
        <v>5137607</v>
      </c>
      <c r="B609" s="178" t="s">
        <v>3041</v>
      </c>
      <c r="C609" s="179" t="s">
        <v>3079</v>
      </c>
      <c r="D609" s="178" t="s">
        <v>3080</v>
      </c>
      <c r="E609" s="178">
        <v>45285</v>
      </c>
      <c r="F609" s="178" t="s">
        <v>1708</v>
      </c>
      <c r="G609" s="180">
        <v>170</v>
      </c>
      <c r="H609" s="180">
        <v>1625051</v>
      </c>
      <c r="I609" s="180">
        <v>27625867</v>
      </c>
      <c r="K609" s="94" t="str">
        <f t="shared" si="9"/>
        <v>Спир</v>
      </c>
    </row>
    <row r="610" spans="1:11">
      <c r="A610" s="178">
        <v>5138674</v>
      </c>
      <c r="B610" s="178" t="s">
        <v>3223</v>
      </c>
      <c r="C610" s="179" t="s">
        <v>1814</v>
      </c>
      <c r="D610" s="178" t="s">
        <v>1815</v>
      </c>
      <c r="E610" s="178">
        <v>45285</v>
      </c>
      <c r="F610" s="178" t="s">
        <v>1708</v>
      </c>
      <c r="G610" s="180">
        <v>3100</v>
      </c>
      <c r="H610" s="180">
        <v>1628222</v>
      </c>
      <c r="I610" s="180">
        <v>504748820</v>
      </c>
      <c r="K610" s="94" t="str">
        <f t="shared" si="9"/>
        <v>Спир</v>
      </c>
    </row>
    <row r="611" spans="1:11" ht="30">
      <c r="A611" s="178">
        <v>5138675</v>
      </c>
      <c r="B611" s="178" t="s">
        <v>3223</v>
      </c>
      <c r="C611" s="179" t="s">
        <v>3079</v>
      </c>
      <c r="D611" s="178" t="s">
        <v>3080</v>
      </c>
      <c r="E611" s="178">
        <v>45285</v>
      </c>
      <c r="F611" s="178" t="s">
        <v>1708</v>
      </c>
      <c r="G611" s="180">
        <v>430</v>
      </c>
      <c r="H611" s="180">
        <v>1626051</v>
      </c>
      <c r="I611" s="180">
        <v>69920193</v>
      </c>
      <c r="K611" s="94" t="str">
        <f t="shared" si="9"/>
        <v>Спир</v>
      </c>
    </row>
    <row r="612" spans="1:11" ht="30">
      <c r="A612" s="178">
        <v>5138676</v>
      </c>
      <c r="B612" s="178" t="s">
        <v>3223</v>
      </c>
      <c r="C612" s="179" t="s">
        <v>3224</v>
      </c>
      <c r="D612" s="178" t="s">
        <v>3225</v>
      </c>
      <c r="E612" s="178">
        <v>45285</v>
      </c>
      <c r="F612" s="178" t="s">
        <v>1708</v>
      </c>
      <c r="G612" s="180">
        <v>2000</v>
      </c>
      <c r="H612" s="180">
        <v>1625177</v>
      </c>
      <c r="I612" s="180">
        <v>325035400</v>
      </c>
      <c r="K612" s="94" t="str">
        <f t="shared" si="9"/>
        <v>Спир</v>
      </c>
    </row>
    <row r="613" spans="1:11">
      <c r="A613" s="178">
        <v>5138677</v>
      </c>
      <c r="B613" s="178" t="s">
        <v>3223</v>
      </c>
      <c r="C613" s="179" t="s">
        <v>3226</v>
      </c>
      <c r="D613" s="178" t="s">
        <v>3227</v>
      </c>
      <c r="E613" s="178">
        <v>45285</v>
      </c>
      <c r="F613" s="178" t="s">
        <v>1708</v>
      </c>
      <c r="G613" s="180">
        <v>470</v>
      </c>
      <c r="H613" s="180">
        <v>1625077</v>
      </c>
      <c r="I613" s="180">
        <v>76378619</v>
      </c>
      <c r="K613" s="94" t="str">
        <f t="shared" si="9"/>
        <v>Спир</v>
      </c>
    </row>
    <row r="614" spans="1:11">
      <c r="A614" s="178">
        <v>5139330</v>
      </c>
      <c r="B614" s="178" t="s">
        <v>3223</v>
      </c>
      <c r="C614" s="179" t="s">
        <v>1824</v>
      </c>
      <c r="D614" s="178" t="s">
        <v>1825</v>
      </c>
      <c r="E614" s="178">
        <v>45433</v>
      </c>
      <c r="F614" s="178" t="s">
        <v>1711</v>
      </c>
      <c r="G614" s="180">
        <v>200</v>
      </c>
      <c r="H614" s="180">
        <v>1639000</v>
      </c>
      <c r="I614" s="180">
        <v>32780000</v>
      </c>
      <c r="K614" s="94" t="str">
        <f t="shared" si="9"/>
        <v>Спир</v>
      </c>
    </row>
    <row r="615" spans="1:11">
      <c r="A615" s="178">
        <v>5139410</v>
      </c>
      <c r="B615" s="178" t="s">
        <v>3223</v>
      </c>
      <c r="C615" s="179" t="s">
        <v>215</v>
      </c>
      <c r="D615" s="178" t="s">
        <v>216</v>
      </c>
      <c r="E615" s="178">
        <v>18521</v>
      </c>
      <c r="F615" s="178" t="s">
        <v>214</v>
      </c>
      <c r="G615" s="180">
        <v>600</v>
      </c>
      <c r="H615" s="180">
        <v>5278601</v>
      </c>
      <c r="I615" s="180">
        <v>31671606</v>
      </c>
      <c r="K615" s="94" t="str">
        <f t="shared" si="9"/>
        <v>Бард</v>
      </c>
    </row>
    <row r="616" spans="1:11" ht="30">
      <c r="A616" s="178">
        <v>5140394</v>
      </c>
      <c r="B616" s="178" t="s">
        <v>3228</v>
      </c>
      <c r="C616" s="179" t="s">
        <v>3229</v>
      </c>
      <c r="D616" s="178" t="s">
        <v>3230</v>
      </c>
      <c r="E616" s="178">
        <v>45433</v>
      </c>
      <c r="F616" s="178" t="s">
        <v>1711</v>
      </c>
      <c r="G616" s="180">
        <v>20</v>
      </c>
      <c r="H616" s="180">
        <v>1680999</v>
      </c>
      <c r="I616" s="180">
        <v>3361998</v>
      </c>
      <c r="K616" s="94" t="str">
        <f t="shared" si="9"/>
        <v>Спир</v>
      </c>
    </row>
    <row r="617" spans="1:11">
      <c r="A617" s="178">
        <v>5140395</v>
      </c>
      <c r="B617" s="178" t="s">
        <v>3228</v>
      </c>
      <c r="C617" s="179" t="s">
        <v>3231</v>
      </c>
      <c r="D617" s="178" t="s">
        <v>3232</v>
      </c>
      <c r="E617" s="178">
        <v>45433</v>
      </c>
      <c r="F617" s="178" t="s">
        <v>1711</v>
      </c>
      <c r="G617" s="180">
        <v>180</v>
      </c>
      <c r="H617" s="180">
        <v>1650000</v>
      </c>
      <c r="I617" s="180">
        <v>29700000</v>
      </c>
      <c r="K617" s="94" t="str">
        <f t="shared" si="9"/>
        <v>Спир</v>
      </c>
    </row>
    <row r="618" spans="1:11">
      <c r="A618" s="178">
        <v>5140399</v>
      </c>
      <c r="B618" s="178" t="s">
        <v>3228</v>
      </c>
      <c r="C618" s="179" t="s">
        <v>3226</v>
      </c>
      <c r="D618" s="178" t="s">
        <v>3227</v>
      </c>
      <c r="E618" s="178">
        <v>45285</v>
      </c>
      <c r="F618" s="178" t="s">
        <v>1708</v>
      </c>
      <c r="G618" s="180">
        <v>3030</v>
      </c>
      <c r="H618" s="180">
        <v>1632999</v>
      </c>
      <c r="I618" s="180">
        <v>494798697</v>
      </c>
      <c r="K618" s="94" t="str">
        <f t="shared" si="9"/>
        <v>Спир</v>
      </c>
    </row>
    <row r="619" spans="1:11">
      <c r="A619" s="178">
        <v>5140400</v>
      </c>
      <c r="B619" s="178" t="s">
        <v>3228</v>
      </c>
      <c r="C619" s="179" t="s">
        <v>3089</v>
      </c>
      <c r="D619" s="178" t="s">
        <v>3090</v>
      </c>
      <c r="E619" s="178">
        <v>45285</v>
      </c>
      <c r="F619" s="178" t="s">
        <v>1708</v>
      </c>
      <c r="G619" s="180">
        <v>1600</v>
      </c>
      <c r="H619" s="180">
        <v>1631500</v>
      </c>
      <c r="I619" s="180">
        <v>261040000</v>
      </c>
      <c r="K619" s="94" t="str">
        <f t="shared" si="9"/>
        <v>Спир</v>
      </c>
    </row>
    <row r="620" spans="1:11">
      <c r="A620" s="178">
        <v>5140401</v>
      </c>
      <c r="B620" s="178" t="s">
        <v>3228</v>
      </c>
      <c r="C620" s="179" t="s">
        <v>3109</v>
      </c>
      <c r="D620" s="178" t="s">
        <v>3110</v>
      </c>
      <c r="E620" s="178">
        <v>45285</v>
      </c>
      <c r="F620" s="178" t="s">
        <v>1708</v>
      </c>
      <c r="G620" s="180">
        <v>100</v>
      </c>
      <c r="H620" s="180">
        <v>1629888</v>
      </c>
      <c r="I620" s="180">
        <v>16298880</v>
      </c>
      <c r="K620" s="94" t="str">
        <f t="shared" si="9"/>
        <v>Спир</v>
      </c>
    </row>
    <row r="621" spans="1:11">
      <c r="A621" s="178">
        <v>5140402</v>
      </c>
      <c r="B621" s="178" t="s">
        <v>3228</v>
      </c>
      <c r="C621" s="179" t="s">
        <v>1742</v>
      </c>
      <c r="D621" s="178" t="s">
        <v>1743</v>
      </c>
      <c r="E621" s="178">
        <v>45285</v>
      </c>
      <c r="F621" s="178" t="s">
        <v>1708</v>
      </c>
      <c r="G621" s="180">
        <v>380</v>
      </c>
      <c r="H621" s="180">
        <v>1628999</v>
      </c>
      <c r="I621" s="180">
        <v>61901962</v>
      </c>
      <c r="K621" s="94" t="str">
        <f t="shared" si="9"/>
        <v>Спир</v>
      </c>
    </row>
    <row r="622" spans="1:11" ht="30">
      <c r="A622" s="178">
        <v>5140403</v>
      </c>
      <c r="B622" s="178" t="s">
        <v>3228</v>
      </c>
      <c r="C622" s="179" t="s">
        <v>3123</v>
      </c>
      <c r="D622" s="178" t="s">
        <v>3124</v>
      </c>
      <c r="E622" s="178">
        <v>45285</v>
      </c>
      <c r="F622" s="178" t="s">
        <v>1708</v>
      </c>
      <c r="G622" s="180">
        <v>890</v>
      </c>
      <c r="H622" s="180">
        <v>1628888</v>
      </c>
      <c r="I622" s="180">
        <v>144971032</v>
      </c>
      <c r="K622" s="94" t="str">
        <f t="shared" si="9"/>
        <v>Спир</v>
      </c>
    </row>
    <row r="623" spans="1:11">
      <c r="A623" s="178">
        <v>5140523</v>
      </c>
      <c r="B623" s="178" t="s">
        <v>3228</v>
      </c>
      <c r="C623" s="179" t="s">
        <v>377</v>
      </c>
      <c r="D623" s="178" t="s">
        <v>378</v>
      </c>
      <c r="E623" s="178">
        <v>18521</v>
      </c>
      <c r="F623" s="178" t="s">
        <v>214</v>
      </c>
      <c r="G623" s="180">
        <v>100</v>
      </c>
      <c r="H623" s="180">
        <v>5281500</v>
      </c>
      <c r="I623" s="180">
        <v>5281500</v>
      </c>
      <c r="K623" s="94" t="str">
        <f t="shared" si="9"/>
        <v>Бард</v>
      </c>
    </row>
    <row r="624" spans="1:11">
      <c r="A624" s="178">
        <v>5140524</v>
      </c>
      <c r="B624" s="178" t="s">
        <v>3228</v>
      </c>
      <c r="C624" s="179" t="s">
        <v>215</v>
      </c>
      <c r="D624" s="178" t="s">
        <v>216</v>
      </c>
      <c r="E624" s="178">
        <v>18521</v>
      </c>
      <c r="F624" s="178" t="s">
        <v>214</v>
      </c>
      <c r="G624" s="180">
        <v>500</v>
      </c>
      <c r="H624" s="180">
        <v>5278500</v>
      </c>
      <c r="I624" s="180">
        <v>26392500</v>
      </c>
      <c r="K624" s="94" t="str">
        <f t="shared" si="9"/>
        <v>Бард</v>
      </c>
    </row>
    <row r="625" spans="1:11">
      <c r="A625" s="178">
        <v>5141062</v>
      </c>
      <c r="B625" s="178" t="s">
        <v>3228</v>
      </c>
      <c r="C625" s="179" t="s">
        <v>3233</v>
      </c>
      <c r="D625" s="178" t="s">
        <v>3234</v>
      </c>
      <c r="E625" s="178">
        <v>45433</v>
      </c>
      <c r="F625" s="178" t="s">
        <v>1711</v>
      </c>
      <c r="G625" s="180">
        <v>200</v>
      </c>
      <c r="H625" s="180">
        <v>1720999</v>
      </c>
      <c r="I625" s="180">
        <v>34419980</v>
      </c>
      <c r="K625" s="94" t="str">
        <f t="shared" si="9"/>
        <v>Спир</v>
      </c>
    </row>
    <row r="626" spans="1:11" ht="30">
      <c r="A626" s="178">
        <v>5141066</v>
      </c>
      <c r="B626" s="178" t="s">
        <v>3228</v>
      </c>
      <c r="C626" s="179" t="s">
        <v>3123</v>
      </c>
      <c r="D626" s="178" t="s">
        <v>3124</v>
      </c>
      <c r="E626" s="178">
        <v>45285</v>
      </c>
      <c r="F626" s="178" t="s">
        <v>1708</v>
      </c>
      <c r="G626" s="180">
        <v>500</v>
      </c>
      <c r="H626" s="180">
        <v>1637000</v>
      </c>
      <c r="I626" s="180">
        <v>81850000</v>
      </c>
      <c r="K626" s="94" t="str">
        <f t="shared" si="9"/>
        <v>Спир</v>
      </c>
    </row>
    <row r="627" spans="1:11" ht="30">
      <c r="A627" s="178">
        <v>5142002</v>
      </c>
      <c r="B627" s="178" t="s">
        <v>3235</v>
      </c>
      <c r="C627" s="179" t="s">
        <v>3123</v>
      </c>
      <c r="D627" s="178" t="s">
        <v>3124</v>
      </c>
      <c r="E627" s="178">
        <v>45285</v>
      </c>
      <c r="F627" s="178" t="s">
        <v>1708</v>
      </c>
      <c r="G627" s="180">
        <v>3100</v>
      </c>
      <c r="H627" s="180">
        <v>1644888</v>
      </c>
      <c r="I627" s="180">
        <v>509915280</v>
      </c>
      <c r="K627" s="94" t="str">
        <f t="shared" si="9"/>
        <v>Спир</v>
      </c>
    </row>
    <row r="628" spans="1:11">
      <c r="A628" s="178">
        <v>5142003</v>
      </c>
      <c r="B628" s="178" t="s">
        <v>3235</v>
      </c>
      <c r="C628" s="179" t="s">
        <v>1814</v>
      </c>
      <c r="D628" s="178" t="s">
        <v>1815</v>
      </c>
      <c r="E628" s="178">
        <v>45285</v>
      </c>
      <c r="F628" s="178" t="s">
        <v>1708</v>
      </c>
      <c r="G628" s="180">
        <v>2900</v>
      </c>
      <c r="H628" s="180">
        <v>1642555</v>
      </c>
      <c r="I628" s="180">
        <v>476340950</v>
      </c>
      <c r="K628" s="94" t="str">
        <f t="shared" si="9"/>
        <v>Спир</v>
      </c>
    </row>
    <row r="629" spans="1:11">
      <c r="A629" s="178">
        <v>5142129</v>
      </c>
      <c r="B629" s="178" t="s">
        <v>3235</v>
      </c>
      <c r="C629" s="179" t="s">
        <v>535</v>
      </c>
      <c r="D629" s="178" t="s">
        <v>536</v>
      </c>
      <c r="E629" s="178">
        <v>18521</v>
      </c>
      <c r="F629" s="178" t="s">
        <v>214</v>
      </c>
      <c r="G629" s="180">
        <v>100</v>
      </c>
      <c r="H629" s="180">
        <v>5278501</v>
      </c>
      <c r="I629" s="180">
        <v>5278501</v>
      </c>
      <c r="K629" s="94" t="str">
        <f t="shared" si="9"/>
        <v>Бард</v>
      </c>
    </row>
    <row r="630" spans="1:11">
      <c r="A630" s="178">
        <v>5142130</v>
      </c>
      <c r="B630" s="178" t="s">
        <v>3235</v>
      </c>
      <c r="C630" s="179" t="s">
        <v>215</v>
      </c>
      <c r="D630" s="178" t="s">
        <v>216</v>
      </c>
      <c r="E630" s="178">
        <v>18521</v>
      </c>
      <c r="F630" s="178" t="s">
        <v>214</v>
      </c>
      <c r="G630" s="180">
        <v>500</v>
      </c>
      <c r="H630" s="180">
        <v>5278500</v>
      </c>
      <c r="I630" s="180">
        <v>26392500</v>
      </c>
      <c r="K630" s="94" t="str">
        <f t="shared" si="9"/>
        <v>Бард</v>
      </c>
    </row>
    <row r="631" spans="1:11">
      <c r="A631" s="178">
        <v>5142663</v>
      </c>
      <c r="B631" s="178" t="s">
        <v>3235</v>
      </c>
      <c r="C631" s="179" t="s">
        <v>1824</v>
      </c>
      <c r="D631" s="178" t="s">
        <v>1825</v>
      </c>
      <c r="E631" s="178">
        <v>45433</v>
      </c>
      <c r="F631" s="178" t="s">
        <v>1711</v>
      </c>
      <c r="G631" s="180">
        <v>200</v>
      </c>
      <c r="H631" s="180">
        <v>1859000</v>
      </c>
      <c r="I631" s="180">
        <v>37180000</v>
      </c>
      <c r="K631" s="94" t="str">
        <f t="shared" si="9"/>
        <v>Спир</v>
      </c>
    </row>
    <row r="632" spans="1:11">
      <c r="A632" s="178">
        <v>5142664</v>
      </c>
      <c r="B632" s="178" t="s">
        <v>3235</v>
      </c>
      <c r="C632" s="179" t="s">
        <v>1803</v>
      </c>
      <c r="D632" s="178" t="s">
        <v>1804</v>
      </c>
      <c r="E632" s="178">
        <v>45433</v>
      </c>
      <c r="F632" s="178" t="s">
        <v>1711</v>
      </c>
      <c r="G632" s="180">
        <v>50</v>
      </c>
      <c r="H632" s="180">
        <v>1734788</v>
      </c>
      <c r="I632" s="180">
        <v>8673940</v>
      </c>
      <c r="K632" s="94" t="str">
        <f t="shared" si="9"/>
        <v>Спир</v>
      </c>
    </row>
    <row r="633" spans="1:11">
      <c r="A633" s="178">
        <v>5142665</v>
      </c>
      <c r="B633" s="178" t="s">
        <v>3235</v>
      </c>
      <c r="C633" s="179" t="s">
        <v>3236</v>
      </c>
      <c r="D633" s="178" t="s">
        <v>3237</v>
      </c>
      <c r="E633" s="178">
        <v>45433</v>
      </c>
      <c r="F633" s="178" t="s">
        <v>1711</v>
      </c>
      <c r="G633" s="180">
        <v>50</v>
      </c>
      <c r="H633" s="180">
        <v>1732788</v>
      </c>
      <c r="I633" s="180">
        <v>8663940</v>
      </c>
      <c r="K633" s="94" t="str">
        <f t="shared" si="9"/>
        <v>Спир</v>
      </c>
    </row>
    <row r="634" spans="1:11" ht="30">
      <c r="A634" s="178">
        <v>5142666</v>
      </c>
      <c r="B634" s="178" t="s">
        <v>3235</v>
      </c>
      <c r="C634" s="179" t="s">
        <v>3097</v>
      </c>
      <c r="D634" s="178" t="s">
        <v>3098</v>
      </c>
      <c r="E634" s="178">
        <v>45433</v>
      </c>
      <c r="F634" s="178" t="s">
        <v>1711</v>
      </c>
      <c r="G634" s="180">
        <v>100</v>
      </c>
      <c r="H634" s="180">
        <v>1732788</v>
      </c>
      <c r="I634" s="180">
        <v>17327880</v>
      </c>
      <c r="K634" s="94" t="str">
        <f t="shared" si="9"/>
        <v>Спир</v>
      </c>
    </row>
    <row r="635" spans="1:11">
      <c r="A635" s="178">
        <v>5142670</v>
      </c>
      <c r="B635" s="178" t="s">
        <v>3235</v>
      </c>
      <c r="C635" s="179" t="s">
        <v>3238</v>
      </c>
      <c r="D635" s="178" t="s">
        <v>3239</v>
      </c>
      <c r="E635" s="178">
        <v>45285</v>
      </c>
      <c r="F635" s="178" t="s">
        <v>1708</v>
      </c>
      <c r="G635" s="180">
        <v>1180</v>
      </c>
      <c r="H635" s="180">
        <v>1658788</v>
      </c>
      <c r="I635" s="180">
        <v>195736984</v>
      </c>
      <c r="K635" s="94" t="str">
        <f t="shared" si="9"/>
        <v>Спир</v>
      </c>
    </row>
    <row r="636" spans="1:11" ht="30">
      <c r="A636" s="178">
        <v>5143608</v>
      </c>
      <c r="B636" s="178" t="s">
        <v>3240</v>
      </c>
      <c r="C636" s="179" t="s">
        <v>1849</v>
      </c>
      <c r="D636" s="178" t="s">
        <v>1850</v>
      </c>
      <c r="E636" s="178">
        <v>45285</v>
      </c>
      <c r="F636" s="178" t="s">
        <v>1708</v>
      </c>
      <c r="G636" s="180">
        <v>50</v>
      </c>
      <c r="H636" s="180">
        <v>1690999</v>
      </c>
      <c r="I636" s="180">
        <v>8454995</v>
      </c>
      <c r="K636" s="94" t="str">
        <f t="shared" si="9"/>
        <v>Спир</v>
      </c>
    </row>
    <row r="637" spans="1:11">
      <c r="A637" s="178">
        <v>5143609</v>
      </c>
      <c r="B637" s="178" t="s">
        <v>3240</v>
      </c>
      <c r="C637" s="179" t="s">
        <v>1712</v>
      </c>
      <c r="D637" s="178" t="s">
        <v>1713</v>
      </c>
      <c r="E637" s="178">
        <v>45285</v>
      </c>
      <c r="F637" s="178" t="s">
        <v>1708</v>
      </c>
      <c r="G637" s="180">
        <v>1180</v>
      </c>
      <c r="H637" s="180">
        <v>1678788</v>
      </c>
      <c r="I637" s="180">
        <v>198096984</v>
      </c>
      <c r="K637" s="94" t="str">
        <f t="shared" si="9"/>
        <v>Спир</v>
      </c>
    </row>
    <row r="638" spans="1:11">
      <c r="A638" s="178">
        <v>5143610</v>
      </c>
      <c r="B638" s="178" t="s">
        <v>3240</v>
      </c>
      <c r="C638" s="179" t="s">
        <v>3241</v>
      </c>
      <c r="D638" s="178" t="s">
        <v>3242</v>
      </c>
      <c r="E638" s="178">
        <v>45285</v>
      </c>
      <c r="F638" s="178" t="s">
        <v>1708</v>
      </c>
      <c r="G638" s="180">
        <v>50</v>
      </c>
      <c r="H638" s="180">
        <v>1675999</v>
      </c>
      <c r="I638" s="180">
        <v>8379995</v>
      </c>
      <c r="K638" s="94" t="str">
        <f t="shared" si="9"/>
        <v>Спир</v>
      </c>
    </row>
    <row r="639" spans="1:11">
      <c r="A639" s="178">
        <v>5143611</v>
      </c>
      <c r="B639" s="178" t="s">
        <v>3240</v>
      </c>
      <c r="C639" s="179" t="s">
        <v>3243</v>
      </c>
      <c r="D639" s="178" t="s">
        <v>3244</v>
      </c>
      <c r="E639" s="178">
        <v>45285</v>
      </c>
      <c r="F639" s="178" t="s">
        <v>1708</v>
      </c>
      <c r="G639" s="180">
        <v>20</v>
      </c>
      <c r="H639" s="180">
        <v>1672788</v>
      </c>
      <c r="I639" s="180">
        <v>3345576</v>
      </c>
      <c r="K639" s="94" t="str">
        <f t="shared" si="9"/>
        <v>Спир</v>
      </c>
    </row>
    <row r="640" spans="1:11">
      <c r="A640" s="178">
        <v>5143612</v>
      </c>
      <c r="B640" s="178" t="s">
        <v>3240</v>
      </c>
      <c r="C640" s="179" t="s">
        <v>1814</v>
      </c>
      <c r="D640" s="178" t="s">
        <v>1815</v>
      </c>
      <c r="E640" s="178">
        <v>45285</v>
      </c>
      <c r="F640" s="178" t="s">
        <v>1708</v>
      </c>
      <c r="G640" s="180">
        <v>130</v>
      </c>
      <c r="H640" s="180">
        <v>1666505</v>
      </c>
      <c r="I640" s="180">
        <v>21664565</v>
      </c>
      <c r="K640" s="94" t="str">
        <f t="shared" si="9"/>
        <v>Спир</v>
      </c>
    </row>
    <row r="641" spans="1:11">
      <c r="A641" s="178">
        <v>5143622</v>
      </c>
      <c r="B641" s="178" t="s">
        <v>3240</v>
      </c>
      <c r="C641" s="179" t="s">
        <v>1740</v>
      </c>
      <c r="D641" s="178" t="s">
        <v>1741</v>
      </c>
      <c r="E641" s="178">
        <v>45284</v>
      </c>
      <c r="F641" s="178" t="s">
        <v>1704</v>
      </c>
      <c r="G641" s="180">
        <v>500</v>
      </c>
      <c r="H641" s="180">
        <v>1667788</v>
      </c>
      <c r="I641" s="180">
        <v>83389400</v>
      </c>
      <c r="K641" s="94" t="str">
        <f t="shared" si="9"/>
        <v>Спир</v>
      </c>
    </row>
    <row r="642" spans="1:11">
      <c r="A642" s="178">
        <v>5143623</v>
      </c>
      <c r="B642" s="178" t="s">
        <v>3240</v>
      </c>
      <c r="C642" s="179" t="s">
        <v>1788</v>
      </c>
      <c r="D642" s="178" t="s">
        <v>1789</v>
      </c>
      <c r="E642" s="178">
        <v>45284</v>
      </c>
      <c r="F642" s="178" t="s">
        <v>1704</v>
      </c>
      <c r="G642" s="180">
        <v>480</v>
      </c>
      <c r="H642" s="180">
        <v>1666788</v>
      </c>
      <c r="I642" s="180">
        <v>80005824</v>
      </c>
      <c r="K642" s="94" t="str">
        <f t="shared" si="9"/>
        <v>Спир</v>
      </c>
    </row>
    <row r="643" spans="1:11">
      <c r="A643" s="178">
        <v>5143624</v>
      </c>
      <c r="B643" s="178" t="s">
        <v>3240</v>
      </c>
      <c r="C643" s="179" t="s">
        <v>1826</v>
      </c>
      <c r="D643" s="178" t="s">
        <v>1827</v>
      </c>
      <c r="E643" s="178">
        <v>45284</v>
      </c>
      <c r="F643" s="178" t="s">
        <v>1704</v>
      </c>
      <c r="G643" s="180">
        <v>1520</v>
      </c>
      <c r="H643" s="180">
        <v>1666788</v>
      </c>
      <c r="I643" s="180">
        <v>253351776</v>
      </c>
      <c r="K643" s="94" t="str">
        <f t="shared" si="9"/>
        <v>Спир</v>
      </c>
    </row>
    <row r="644" spans="1:11">
      <c r="A644" s="178">
        <v>5143625</v>
      </c>
      <c r="B644" s="178" t="s">
        <v>3240</v>
      </c>
      <c r="C644" s="179" t="s">
        <v>3144</v>
      </c>
      <c r="D644" s="178" t="s">
        <v>3145</v>
      </c>
      <c r="E644" s="178">
        <v>45284</v>
      </c>
      <c r="F644" s="178" t="s">
        <v>1704</v>
      </c>
      <c r="G644" s="180">
        <v>250</v>
      </c>
      <c r="H644" s="180">
        <v>1648788</v>
      </c>
      <c r="I644" s="180">
        <v>41219700</v>
      </c>
      <c r="K644" s="94" t="str">
        <f t="shared" si="9"/>
        <v>Спир</v>
      </c>
    </row>
    <row r="645" spans="1:11">
      <c r="A645" s="178">
        <v>5143626</v>
      </c>
      <c r="B645" s="178" t="s">
        <v>3240</v>
      </c>
      <c r="C645" s="179" t="s">
        <v>3157</v>
      </c>
      <c r="D645" s="178" t="s">
        <v>3158</v>
      </c>
      <c r="E645" s="178">
        <v>45284</v>
      </c>
      <c r="F645" s="178" t="s">
        <v>1704</v>
      </c>
      <c r="G645" s="180">
        <v>3200</v>
      </c>
      <c r="H645" s="180">
        <v>1628577</v>
      </c>
      <c r="I645" s="180">
        <v>521144640</v>
      </c>
      <c r="K645" s="94" t="str">
        <f t="shared" ref="K645:K708" si="10">LEFT(F645,4)</f>
        <v>Спир</v>
      </c>
    </row>
    <row r="646" spans="1:11" ht="30">
      <c r="A646" s="178">
        <v>5143627</v>
      </c>
      <c r="B646" s="178" t="s">
        <v>3240</v>
      </c>
      <c r="C646" s="179" t="s">
        <v>1797</v>
      </c>
      <c r="D646" s="178" t="s">
        <v>1798</v>
      </c>
      <c r="E646" s="178">
        <v>45284</v>
      </c>
      <c r="F646" s="178" t="s">
        <v>1704</v>
      </c>
      <c r="G646" s="180">
        <v>450</v>
      </c>
      <c r="H646" s="180">
        <v>1628445</v>
      </c>
      <c r="I646" s="180">
        <v>73280025</v>
      </c>
      <c r="K646" s="94" t="str">
        <f t="shared" si="10"/>
        <v>Спир</v>
      </c>
    </row>
    <row r="647" spans="1:11" ht="30">
      <c r="A647" s="178">
        <v>5143752</v>
      </c>
      <c r="B647" s="178" t="s">
        <v>3240</v>
      </c>
      <c r="C647" s="179" t="s">
        <v>530</v>
      </c>
      <c r="D647" s="178" t="s">
        <v>531</v>
      </c>
      <c r="E647" s="178">
        <v>18521</v>
      </c>
      <c r="F647" s="178" t="s">
        <v>214</v>
      </c>
      <c r="G647" s="180">
        <v>100</v>
      </c>
      <c r="H647" s="180">
        <v>5279099</v>
      </c>
      <c r="I647" s="180">
        <v>5279099</v>
      </c>
      <c r="K647" s="94" t="str">
        <f t="shared" si="10"/>
        <v>Бард</v>
      </c>
    </row>
    <row r="648" spans="1:11">
      <c r="A648" s="178">
        <v>5143753</v>
      </c>
      <c r="B648" s="178" t="s">
        <v>3240</v>
      </c>
      <c r="C648" s="179" t="s">
        <v>212</v>
      </c>
      <c r="D648" s="178" t="s">
        <v>213</v>
      </c>
      <c r="E648" s="178">
        <v>18521</v>
      </c>
      <c r="F648" s="178" t="s">
        <v>214</v>
      </c>
      <c r="G648" s="180">
        <v>200</v>
      </c>
      <c r="H648" s="180">
        <v>5278545</v>
      </c>
      <c r="I648" s="180">
        <v>10557090</v>
      </c>
      <c r="K648" s="94" t="str">
        <f t="shared" si="10"/>
        <v>Бард</v>
      </c>
    </row>
    <row r="649" spans="1:11">
      <c r="A649" s="178">
        <v>5143754</v>
      </c>
      <c r="B649" s="178" t="s">
        <v>3240</v>
      </c>
      <c r="C649" s="179" t="s">
        <v>215</v>
      </c>
      <c r="D649" s="178" t="s">
        <v>216</v>
      </c>
      <c r="E649" s="178">
        <v>18521</v>
      </c>
      <c r="F649" s="178" t="s">
        <v>214</v>
      </c>
      <c r="G649" s="180">
        <v>100</v>
      </c>
      <c r="H649" s="180">
        <v>5278500</v>
      </c>
      <c r="I649" s="180">
        <v>5278500</v>
      </c>
      <c r="K649" s="94" t="str">
        <f t="shared" si="10"/>
        <v>Бард</v>
      </c>
    </row>
    <row r="650" spans="1:11">
      <c r="A650" s="178">
        <v>5144218</v>
      </c>
      <c r="B650" s="178" t="s">
        <v>3240</v>
      </c>
      <c r="C650" s="179" t="s">
        <v>3166</v>
      </c>
      <c r="D650" s="178" t="s">
        <v>3167</v>
      </c>
      <c r="E650" s="178">
        <v>45284</v>
      </c>
      <c r="F650" s="178" t="s">
        <v>1704</v>
      </c>
      <c r="G650" s="180">
        <v>120</v>
      </c>
      <c r="H650" s="180">
        <v>1750999</v>
      </c>
      <c r="I650" s="180">
        <v>21011988</v>
      </c>
      <c r="K650" s="94" t="str">
        <f t="shared" si="10"/>
        <v>Спир</v>
      </c>
    </row>
    <row r="651" spans="1:11">
      <c r="A651" s="178">
        <v>5144219</v>
      </c>
      <c r="B651" s="178" t="s">
        <v>3240</v>
      </c>
      <c r="C651" s="179" t="s">
        <v>3204</v>
      </c>
      <c r="D651" s="178" t="s">
        <v>3205</v>
      </c>
      <c r="E651" s="178">
        <v>45284</v>
      </c>
      <c r="F651" s="178" t="s">
        <v>1704</v>
      </c>
      <c r="G651" s="180">
        <v>190</v>
      </c>
      <c r="H651" s="180">
        <v>1699999</v>
      </c>
      <c r="I651" s="180">
        <v>32299981</v>
      </c>
      <c r="K651" s="94" t="str">
        <f t="shared" si="10"/>
        <v>Спир</v>
      </c>
    </row>
    <row r="652" spans="1:11" ht="30">
      <c r="A652" s="178">
        <v>5144220</v>
      </c>
      <c r="B652" s="178" t="s">
        <v>3240</v>
      </c>
      <c r="C652" s="179" t="s">
        <v>1797</v>
      </c>
      <c r="D652" s="178" t="s">
        <v>1798</v>
      </c>
      <c r="E652" s="178">
        <v>45284</v>
      </c>
      <c r="F652" s="178" t="s">
        <v>1704</v>
      </c>
      <c r="G652" s="180">
        <v>1050</v>
      </c>
      <c r="H652" s="180">
        <v>1629559</v>
      </c>
      <c r="I652" s="180">
        <v>171103695</v>
      </c>
      <c r="K652" s="94" t="str">
        <f t="shared" si="10"/>
        <v>Спир</v>
      </c>
    </row>
    <row r="653" spans="1:11">
      <c r="A653" s="178">
        <v>5144221</v>
      </c>
      <c r="B653" s="178" t="s">
        <v>3240</v>
      </c>
      <c r="C653" s="179" t="s">
        <v>3157</v>
      </c>
      <c r="D653" s="178" t="s">
        <v>3158</v>
      </c>
      <c r="E653" s="178">
        <v>45284</v>
      </c>
      <c r="F653" s="178" t="s">
        <v>1704</v>
      </c>
      <c r="G653" s="180">
        <v>1840</v>
      </c>
      <c r="H653" s="180">
        <v>1629177</v>
      </c>
      <c r="I653" s="180">
        <v>299768568</v>
      </c>
      <c r="K653" s="94" t="str">
        <f t="shared" si="10"/>
        <v>Спир</v>
      </c>
    </row>
    <row r="654" spans="1:11" ht="30">
      <c r="A654" s="178">
        <v>5145062</v>
      </c>
      <c r="B654" s="178" t="s">
        <v>3042</v>
      </c>
      <c r="C654" s="179" t="s">
        <v>3245</v>
      </c>
      <c r="D654" s="178" t="s">
        <v>3246</v>
      </c>
      <c r="E654" s="178">
        <v>45284</v>
      </c>
      <c r="F654" s="178" t="s">
        <v>1704</v>
      </c>
      <c r="G654" s="180">
        <v>70</v>
      </c>
      <c r="H654" s="180">
        <v>1639788</v>
      </c>
      <c r="I654" s="180">
        <v>11478516</v>
      </c>
      <c r="K654" s="94" t="str">
        <f t="shared" si="10"/>
        <v>Спир</v>
      </c>
    </row>
    <row r="655" spans="1:11">
      <c r="A655" s="178">
        <v>5145063</v>
      </c>
      <c r="B655" s="178" t="s">
        <v>3042</v>
      </c>
      <c r="C655" s="179" t="s">
        <v>1706</v>
      </c>
      <c r="D655" s="178" t="s">
        <v>1707</v>
      </c>
      <c r="E655" s="178">
        <v>45284</v>
      </c>
      <c r="F655" s="178" t="s">
        <v>1704</v>
      </c>
      <c r="G655" s="180">
        <v>250</v>
      </c>
      <c r="H655" s="180">
        <v>1638788</v>
      </c>
      <c r="I655" s="180">
        <v>40969700</v>
      </c>
      <c r="K655" s="94" t="str">
        <f t="shared" si="10"/>
        <v>Спир</v>
      </c>
    </row>
    <row r="656" spans="1:11">
      <c r="A656" s="178">
        <v>5145064</v>
      </c>
      <c r="B656" s="178" t="s">
        <v>3042</v>
      </c>
      <c r="C656" s="179" t="s">
        <v>3157</v>
      </c>
      <c r="D656" s="178" t="s">
        <v>3158</v>
      </c>
      <c r="E656" s="178">
        <v>45284</v>
      </c>
      <c r="F656" s="178" t="s">
        <v>1704</v>
      </c>
      <c r="G656" s="180">
        <v>4560</v>
      </c>
      <c r="H656" s="180">
        <v>1632788</v>
      </c>
      <c r="I656" s="180">
        <v>744551328</v>
      </c>
      <c r="K656" s="94" t="str">
        <f t="shared" si="10"/>
        <v>Спир</v>
      </c>
    </row>
    <row r="657" spans="1:11" ht="30">
      <c r="A657" s="178">
        <v>5145065</v>
      </c>
      <c r="B657" s="178" t="s">
        <v>3042</v>
      </c>
      <c r="C657" s="179" t="s">
        <v>1779</v>
      </c>
      <c r="D657" s="178" t="s">
        <v>1780</v>
      </c>
      <c r="E657" s="178">
        <v>45284</v>
      </c>
      <c r="F657" s="178" t="s">
        <v>1704</v>
      </c>
      <c r="G657" s="180">
        <v>120</v>
      </c>
      <c r="H657" s="180">
        <v>1630000</v>
      </c>
      <c r="I657" s="180">
        <v>19560000</v>
      </c>
      <c r="K657" s="94" t="str">
        <f t="shared" si="10"/>
        <v>Спир</v>
      </c>
    </row>
    <row r="658" spans="1:11">
      <c r="A658" s="178">
        <v>5145199</v>
      </c>
      <c r="B658" s="178" t="s">
        <v>3042</v>
      </c>
      <c r="C658" s="179" t="s">
        <v>375</v>
      </c>
      <c r="D658" s="178" t="s">
        <v>376</v>
      </c>
      <c r="E658" s="178">
        <v>18521</v>
      </c>
      <c r="F658" s="178" t="s">
        <v>214</v>
      </c>
      <c r="G658" s="180">
        <v>100</v>
      </c>
      <c r="H658" s="180">
        <v>5300999</v>
      </c>
      <c r="I658" s="180">
        <v>5300999</v>
      </c>
      <c r="K658" s="94" t="str">
        <f t="shared" si="10"/>
        <v>Бард</v>
      </c>
    </row>
    <row r="659" spans="1:11">
      <c r="A659" s="178">
        <v>5145200</v>
      </c>
      <c r="B659" s="178" t="s">
        <v>3042</v>
      </c>
      <c r="C659" s="179" t="s">
        <v>315</v>
      </c>
      <c r="D659" s="178" t="s">
        <v>316</v>
      </c>
      <c r="E659" s="178">
        <v>18521</v>
      </c>
      <c r="F659" s="178" t="s">
        <v>214</v>
      </c>
      <c r="G659" s="180">
        <v>400</v>
      </c>
      <c r="H659" s="180">
        <v>5279500</v>
      </c>
      <c r="I659" s="180">
        <v>21118000</v>
      </c>
      <c r="K659" s="94" t="str">
        <f t="shared" si="10"/>
        <v>Бард</v>
      </c>
    </row>
    <row r="660" spans="1:11">
      <c r="A660" s="178">
        <v>5145201</v>
      </c>
      <c r="B660" s="178" t="s">
        <v>3042</v>
      </c>
      <c r="C660" s="179" t="s">
        <v>215</v>
      </c>
      <c r="D660" s="178" t="s">
        <v>216</v>
      </c>
      <c r="E660" s="178">
        <v>18521</v>
      </c>
      <c r="F660" s="178" t="s">
        <v>214</v>
      </c>
      <c r="G660" s="180">
        <v>100</v>
      </c>
      <c r="H660" s="180">
        <v>5278500</v>
      </c>
      <c r="I660" s="180">
        <v>5278500</v>
      </c>
      <c r="K660" s="94" t="str">
        <f t="shared" si="10"/>
        <v>Бард</v>
      </c>
    </row>
    <row r="661" spans="1:11">
      <c r="A661" s="178">
        <v>5145760</v>
      </c>
      <c r="B661" s="178" t="s">
        <v>3042</v>
      </c>
      <c r="C661" s="179" t="s">
        <v>3247</v>
      </c>
      <c r="D661" s="178" t="s">
        <v>3248</v>
      </c>
      <c r="E661" s="178">
        <v>45433</v>
      </c>
      <c r="F661" s="178" t="s">
        <v>1711</v>
      </c>
      <c r="G661" s="180">
        <v>100</v>
      </c>
      <c r="H661" s="180">
        <v>1865001</v>
      </c>
      <c r="I661" s="180">
        <v>18650010</v>
      </c>
      <c r="K661" s="94" t="str">
        <f t="shared" si="10"/>
        <v>Спир</v>
      </c>
    </row>
    <row r="662" spans="1:11" ht="30">
      <c r="A662" s="178">
        <v>5145761</v>
      </c>
      <c r="B662" s="178" t="s">
        <v>3042</v>
      </c>
      <c r="C662" s="179" t="s">
        <v>3138</v>
      </c>
      <c r="D662" s="178" t="s">
        <v>3139</v>
      </c>
      <c r="E662" s="178">
        <v>45433</v>
      </c>
      <c r="F662" s="178" t="s">
        <v>1711</v>
      </c>
      <c r="G662" s="180">
        <v>80</v>
      </c>
      <c r="H662" s="180">
        <v>1815774</v>
      </c>
      <c r="I662" s="180">
        <v>14526192</v>
      </c>
      <c r="K662" s="94" t="str">
        <f t="shared" si="10"/>
        <v>Спир</v>
      </c>
    </row>
    <row r="663" spans="1:11">
      <c r="A663" s="178">
        <v>5145762</v>
      </c>
      <c r="B663" s="178" t="s">
        <v>3042</v>
      </c>
      <c r="C663" s="179" t="s">
        <v>3249</v>
      </c>
      <c r="D663" s="178" t="s">
        <v>3250</v>
      </c>
      <c r="E663" s="178">
        <v>45433</v>
      </c>
      <c r="F663" s="178" t="s">
        <v>1711</v>
      </c>
      <c r="G663" s="180">
        <v>20</v>
      </c>
      <c r="H663" s="180">
        <v>1775005</v>
      </c>
      <c r="I663" s="180">
        <v>3550010</v>
      </c>
      <c r="K663" s="94" t="str">
        <f t="shared" si="10"/>
        <v>Спир</v>
      </c>
    </row>
    <row r="664" spans="1:11">
      <c r="A664" s="178">
        <v>5146694</v>
      </c>
      <c r="B664" s="178" t="s">
        <v>3251</v>
      </c>
      <c r="C664" s="179" t="s">
        <v>1826</v>
      </c>
      <c r="D664" s="178" t="s">
        <v>1827</v>
      </c>
      <c r="E664" s="178">
        <v>45285</v>
      </c>
      <c r="F664" s="178" t="s">
        <v>1708</v>
      </c>
      <c r="G664" s="180">
        <v>1520</v>
      </c>
      <c r="H664" s="180">
        <v>1692888</v>
      </c>
      <c r="I664" s="180">
        <v>257318976</v>
      </c>
      <c r="K664" s="94" t="str">
        <f t="shared" si="10"/>
        <v>Спир</v>
      </c>
    </row>
    <row r="665" spans="1:11" ht="45">
      <c r="A665" s="178">
        <v>5146695</v>
      </c>
      <c r="B665" s="178" t="s">
        <v>3251</v>
      </c>
      <c r="C665" s="179" t="s">
        <v>3252</v>
      </c>
      <c r="D665" s="178" t="s">
        <v>3253</v>
      </c>
      <c r="E665" s="178">
        <v>45285</v>
      </c>
      <c r="F665" s="178" t="s">
        <v>1708</v>
      </c>
      <c r="G665" s="180">
        <v>3200</v>
      </c>
      <c r="H665" s="180">
        <v>1689788</v>
      </c>
      <c r="I665" s="180">
        <v>540732160</v>
      </c>
      <c r="K665" s="94" t="str">
        <f t="shared" si="10"/>
        <v>Спир</v>
      </c>
    </row>
    <row r="666" spans="1:11">
      <c r="A666" s="178">
        <v>5146696</v>
      </c>
      <c r="B666" s="178" t="s">
        <v>3251</v>
      </c>
      <c r="C666" s="179" t="s">
        <v>1801</v>
      </c>
      <c r="D666" s="178" t="s">
        <v>1802</v>
      </c>
      <c r="E666" s="178">
        <v>45285</v>
      </c>
      <c r="F666" s="178" t="s">
        <v>1708</v>
      </c>
      <c r="G666" s="180">
        <v>280</v>
      </c>
      <c r="H666" s="180">
        <v>1678788</v>
      </c>
      <c r="I666" s="180">
        <v>47006064</v>
      </c>
      <c r="K666" s="94" t="str">
        <f t="shared" si="10"/>
        <v>Спир</v>
      </c>
    </row>
    <row r="667" spans="1:11" ht="30">
      <c r="A667" s="178">
        <v>5146705</v>
      </c>
      <c r="B667" s="178" t="s">
        <v>3251</v>
      </c>
      <c r="C667" s="179" t="s">
        <v>1779</v>
      </c>
      <c r="D667" s="178" t="s">
        <v>1780</v>
      </c>
      <c r="E667" s="178">
        <v>45284</v>
      </c>
      <c r="F667" s="178" t="s">
        <v>1704</v>
      </c>
      <c r="G667" s="180">
        <v>80</v>
      </c>
      <c r="H667" s="180">
        <v>1635000</v>
      </c>
      <c r="I667" s="180">
        <v>13080000</v>
      </c>
      <c r="K667" s="94" t="str">
        <f t="shared" si="10"/>
        <v>Спир</v>
      </c>
    </row>
    <row r="668" spans="1:11" ht="30">
      <c r="A668" s="178">
        <v>5146823</v>
      </c>
      <c r="B668" s="178" t="s">
        <v>3251</v>
      </c>
      <c r="C668" s="179" t="s">
        <v>532</v>
      </c>
      <c r="D668" s="178" t="s">
        <v>533</v>
      </c>
      <c r="E668" s="178">
        <v>18521</v>
      </c>
      <c r="F668" s="178" t="s">
        <v>214</v>
      </c>
      <c r="G668" s="180">
        <v>300</v>
      </c>
      <c r="H668" s="180">
        <v>5278505</v>
      </c>
      <c r="I668" s="180">
        <v>15835515</v>
      </c>
      <c r="K668" s="94" t="str">
        <f t="shared" si="10"/>
        <v>Бард</v>
      </c>
    </row>
    <row r="669" spans="1:11">
      <c r="A669" s="178">
        <v>5146824</v>
      </c>
      <c r="B669" s="178" t="s">
        <v>3251</v>
      </c>
      <c r="C669" s="179" t="s">
        <v>215</v>
      </c>
      <c r="D669" s="178" t="s">
        <v>216</v>
      </c>
      <c r="E669" s="178">
        <v>18521</v>
      </c>
      <c r="F669" s="178" t="s">
        <v>214</v>
      </c>
      <c r="G669" s="180">
        <v>300</v>
      </c>
      <c r="H669" s="180">
        <v>5278500</v>
      </c>
      <c r="I669" s="180">
        <v>15835500</v>
      </c>
      <c r="K669" s="94" t="str">
        <f t="shared" si="10"/>
        <v>Бард</v>
      </c>
    </row>
    <row r="670" spans="1:11">
      <c r="A670" s="178">
        <v>5147577</v>
      </c>
      <c r="B670" s="178" t="s">
        <v>3251</v>
      </c>
      <c r="C670" s="179" t="s">
        <v>3249</v>
      </c>
      <c r="D670" s="178" t="s">
        <v>3250</v>
      </c>
      <c r="E670" s="178">
        <v>45433</v>
      </c>
      <c r="F670" s="178" t="s">
        <v>1711</v>
      </c>
      <c r="G670" s="180">
        <v>80</v>
      </c>
      <c r="H670" s="180">
        <v>1866999</v>
      </c>
      <c r="I670" s="180">
        <v>14935992</v>
      </c>
      <c r="K670" s="94" t="str">
        <f t="shared" si="10"/>
        <v>Спир</v>
      </c>
    </row>
    <row r="671" spans="1:11" ht="30">
      <c r="A671" s="178">
        <v>5147579</v>
      </c>
      <c r="B671" s="178" t="s">
        <v>3251</v>
      </c>
      <c r="C671" s="179" t="s">
        <v>3254</v>
      </c>
      <c r="D671" s="178" t="s">
        <v>3255</v>
      </c>
      <c r="E671" s="178">
        <v>45433</v>
      </c>
      <c r="F671" s="178" t="s">
        <v>1711</v>
      </c>
      <c r="G671" s="180">
        <v>20</v>
      </c>
      <c r="H671" s="180">
        <v>1828788</v>
      </c>
      <c r="I671" s="180">
        <v>3657576</v>
      </c>
      <c r="K671" s="94" t="str">
        <f t="shared" si="10"/>
        <v>Спир</v>
      </c>
    </row>
    <row r="672" spans="1:11">
      <c r="A672" s="178">
        <v>5148546</v>
      </c>
      <c r="B672" s="178" t="s">
        <v>3256</v>
      </c>
      <c r="C672" s="179" t="s">
        <v>1826</v>
      </c>
      <c r="D672" s="178" t="s">
        <v>1827</v>
      </c>
      <c r="E672" s="178">
        <v>45285</v>
      </c>
      <c r="F672" s="178" t="s">
        <v>1708</v>
      </c>
      <c r="G672" s="180">
        <v>1520</v>
      </c>
      <c r="H672" s="180">
        <v>1679788</v>
      </c>
      <c r="I672" s="180">
        <v>255327776</v>
      </c>
      <c r="K672" s="94" t="str">
        <f t="shared" si="10"/>
        <v>Спир</v>
      </c>
    </row>
    <row r="673" spans="1:11" ht="45">
      <c r="A673" s="178">
        <v>5148547</v>
      </c>
      <c r="B673" s="178" t="s">
        <v>3256</v>
      </c>
      <c r="C673" s="179" t="s">
        <v>1822</v>
      </c>
      <c r="D673" s="178" t="s">
        <v>1823</v>
      </c>
      <c r="E673" s="178">
        <v>45285</v>
      </c>
      <c r="F673" s="178" t="s">
        <v>1708</v>
      </c>
      <c r="G673" s="180">
        <v>300</v>
      </c>
      <c r="H673" s="180">
        <v>1678988</v>
      </c>
      <c r="I673" s="180">
        <v>50369640</v>
      </c>
      <c r="K673" s="94" t="str">
        <f t="shared" si="10"/>
        <v>Спир</v>
      </c>
    </row>
    <row r="674" spans="1:11">
      <c r="A674" s="178">
        <v>5148548</v>
      </c>
      <c r="B674" s="178" t="s">
        <v>3256</v>
      </c>
      <c r="C674" s="179" t="s">
        <v>3257</v>
      </c>
      <c r="D674" s="178" t="s">
        <v>3258</v>
      </c>
      <c r="E674" s="178">
        <v>45285</v>
      </c>
      <c r="F674" s="178" t="s">
        <v>1708</v>
      </c>
      <c r="G674" s="180">
        <v>20</v>
      </c>
      <c r="H674" s="180">
        <v>1670999</v>
      </c>
      <c r="I674" s="180">
        <v>3341998</v>
      </c>
      <c r="K674" s="94" t="str">
        <f t="shared" si="10"/>
        <v>Спир</v>
      </c>
    </row>
    <row r="675" spans="1:11">
      <c r="A675" s="178">
        <v>5148549</v>
      </c>
      <c r="B675" s="178" t="s">
        <v>3256</v>
      </c>
      <c r="C675" s="179" t="s">
        <v>3259</v>
      </c>
      <c r="D675" s="178" t="s">
        <v>3260</v>
      </c>
      <c r="E675" s="178">
        <v>45285</v>
      </c>
      <c r="F675" s="178" t="s">
        <v>1708</v>
      </c>
      <c r="G675" s="180">
        <v>600</v>
      </c>
      <c r="H675" s="180">
        <v>1650788</v>
      </c>
      <c r="I675" s="180">
        <v>99047280</v>
      </c>
      <c r="K675" s="94" t="str">
        <f t="shared" si="10"/>
        <v>Спир</v>
      </c>
    </row>
    <row r="676" spans="1:11">
      <c r="A676" s="178">
        <v>5148550</v>
      </c>
      <c r="B676" s="178" t="s">
        <v>3256</v>
      </c>
      <c r="C676" s="179" t="s">
        <v>1788</v>
      </c>
      <c r="D676" s="178" t="s">
        <v>1789</v>
      </c>
      <c r="E676" s="178">
        <v>45285</v>
      </c>
      <c r="F676" s="178" t="s">
        <v>1708</v>
      </c>
      <c r="G676" s="180">
        <v>240</v>
      </c>
      <c r="H676" s="180">
        <v>1648788</v>
      </c>
      <c r="I676" s="180">
        <v>39570912</v>
      </c>
      <c r="K676" s="94" t="str">
        <f t="shared" si="10"/>
        <v>Спир</v>
      </c>
    </row>
    <row r="677" spans="1:11">
      <c r="A677" s="178">
        <v>5148555</v>
      </c>
      <c r="B677" s="178" t="s">
        <v>3256</v>
      </c>
      <c r="C677" s="179" t="s">
        <v>3150</v>
      </c>
      <c r="D677" s="178" t="s">
        <v>3151</v>
      </c>
      <c r="E677" s="178">
        <v>45284</v>
      </c>
      <c r="F677" s="178" t="s">
        <v>1704</v>
      </c>
      <c r="G677" s="180">
        <v>1650</v>
      </c>
      <c r="H677" s="180">
        <v>1640000</v>
      </c>
      <c r="I677" s="180">
        <v>270600000</v>
      </c>
      <c r="K677" s="94" t="str">
        <f t="shared" si="10"/>
        <v>Спир</v>
      </c>
    </row>
    <row r="678" spans="1:11">
      <c r="A678" s="178">
        <v>5148690</v>
      </c>
      <c r="B678" s="178" t="s">
        <v>3256</v>
      </c>
      <c r="C678" s="179" t="s">
        <v>215</v>
      </c>
      <c r="D678" s="178" t="s">
        <v>216</v>
      </c>
      <c r="E678" s="178">
        <v>18521</v>
      </c>
      <c r="F678" s="178" t="s">
        <v>214</v>
      </c>
      <c r="G678" s="180">
        <v>600</v>
      </c>
      <c r="H678" s="180">
        <v>5278500</v>
      </c>
      <c r="I678" s="180">
        <v>31671000</v>
      </c>
      <c r="K678" s="94" t="str">
        <f t="shared" si="10"/>
        <v>Бард</v>
      </c>
    </row>
    <row r="679" spans="1:11">
      <c r="A679" s="178">
        <v>5149241</v>
      </c>
      <c r="B679" s="178" t="s">
        <v>3256</v>
      </c>
      <c r="C679" s="179" t="s">
        <v>3261</v>
      </c>
      <c r="D679" s="178" t="s">
        <v>3262</v>
      </c>
      <c r="E679" s="178">
        <v>45433</v>
      </c>
      <c r="F679" s="178" t="s">
        <v>1711</v>
      </c>
      <c r="G679" s="180">
        <v>40</v>
      </c>
      <c r="H679" s="180">
        <v>1858999</v>
      </c>
      <c r="I679" s="180">
        <v>7435996</v>
      </c>
      <c r="K679" s="94" t="str">
        <f t="shared" si="10"/>
        <v>Спир</v>
      </c>
    </row>
    <row r="680" spans="1:11" ht="30">
      <c r="A680" s="178">
        <v>5149242</v>
      </c>
      <c r="B680" s="178" t="s">
        <v>3256</v>
      </c>
      <c r="C680" s="179" t="s">
        <v>3254</v>
      </c>
      <c r="D680" s="178" t="s">
        <v>3255</v>
      </c>
      <c r="E680" s="178">
        <v>45433</v>
      </c>
      <c r="F680" s="178" t="s">
        <v>1711</v>
      </c>
      <c r="G680" s="180">
        <v>30</v>
      </c>
      <c r="H680" s="180">
        <v>1728788</v>
      </c>
      <c r="I680" s="180">
        <v>5186364</v>
      </c>
      <c r="K680" s="94" t="str">
        <f t="shared" si="10"/>
        <v>Спир</v>
      </c>
    </row>
    <row r="681" spans="1:11" ht="30">
      <c r="A681" s="178">
        <v>5149243</v>
      </c>
      <c r="B681" s="178" t="s">
        <v>3256</v>
      </c>
      <c r="C681" s="179" t="s">
        <v>3254</v>
      </c>
      <c r="D681" s="178" t="s">
        <v>3255</v>
      </c>
      <c r="E681" s="178">
        <v>45433</v>
      </c>
      <c r="F681" s="178" t="s">
        <v>1711</v>
      </c>
      <c r="G681" s="180">
        <v>100</v>
      </c>
      <c r="H681" s="180">
        <v>1656788</v>
      </c>
      <c r="I681" s="180">
        <v>16567880</v>
      </c>
      <c r="K681" s="94" t="str">
        <f t="shared" si="10"/>
        <v>Спир</v>
      </c>
    </row>
    <row r="682" spans="1:11">
      <c r="A682" s="178">
        <v>5149244</v>
      </c>
      <c r="B682" s="178" t="s">
        <v>3256</v>
      </c>
      <c r="C682" s="179" t="s">
        <v>3263</v>
      </c>
      <c r="D682" s="178" t="s">
        <v>3264</v>
      </c>
      <c r="E682" s="178">
        <v>45433</v>
      </c>
      <c r="F682" s="178" t="s">
        <v>1711</v>
      </c>
      <c r="G682" s="180">
        <v>10</v>
      </c>
      <c r="H682" s="180">
        <v>1644999</v>
      </c>
      <c r="I682" s="180">
        <v>1644999</v>
      </c>
      <c r="K682" s="94" t="str">
        <f t="shared" si="10"/>
        <v>Спир</v>
      </c>
    </row>
    <row r="683" spans="1:11" ht="30">
      <c r="A683" s="178">
        <v>5149245</v>
      </c>
      <c r="B683" s="178" t="s">
        <v>3256</v>
      </c>
      <c r="C683" s="179" t="s">
        <v>1830</v>
      </c>
      <c r="D683" s="178" t="s">
        <v>1831</v>
      </c>
      <c r="E683" s="178">
        <v>45433</v>
      </c>
      <c r="F683" s="178" t="s">
        <v>1711</v>
      </c>
      <c r="G683" s="180">
        <v>120</v>
      </c>
      <c r="H683" s="180">
        <v>1628788</v>
      </c>
      <c r="I683" s="180">
        <v>19545456</v>
      </c>
      <c r="K683" s="94" t="str">
        <f t="shared" si="10"/>
        <v>Спир</v>
      </c>
    </row>
    <row r="684" spans="1:11">
      <c r="A684" s="178">
        <v>5150082</v>
      </c>
      <c r="B684" s="178" t="s">
        <v>3265</v>
      </c>
      <c r="C684" s="179" t="s">
        <v>1712</v>
      </c>
      <c r="D684" s="178" t="s">
        <v>1713</v>
      </c>
      <c r="E684" s="178">
        <v>45285</v>
      </c>
      <c r="F684" s="178" t="s">
        <v>1708</v>
      </c>
      <c r="G684" s="180">
        <v>1180</v>
      </c>
      <c r="H684" s="180">
        <v>1672788</v>
      </c>
      <c r="I684" s="180">
        <v>197388984</v>
      </c>
      <c r="K684" s="94" t="str">
        <f t="shared" si="10"/>
        <v>Спир</v>
      </c>
    </row>
    <row r="685" spans="1:11">
      <c r="A685" s="178">
        <v>5150083</v>
      </c>
      <c r="B685" s="178" t="s">
        <v>3265</v>
      </c>
      <c r="C685" s="179" t="s">
        <v>3243</v>
      </c>
      <c r="D685" s="178" t="s">
        <v>3244</v>
      </c>
      <c r="E685" s="178">
        <v>45285</v>
      </c>
      <c r="F685" s="178" t="s">
        <v>1708</v>
      </c>
      <c r="G685" s="180">
        <v>20</v>
      </c>
      <c r="H685" s="180">
        <v>1669788</v>
      </c>
      <c r="I685" s="180">
        <v>3339576</v>
      </c>
      <c r="K685" s="94" t="str">
        <f t="shared" si="10"/>
        <v>Спир</v>
      </c>
    </row>
    <row r="686" spans="1:11">
      <c r="A686" s="178">
        <v>5150084</v>
      </c>
      <c r="B686" s="178" t="s">
        <v>3265</v>
      </c>
      <c r="C686" s="179" t="s">
        <v>1826</v>
      </c>
      <c r="D686" s="178" t="s">
        <v>1827</v>
      </c>
      <c r="E686" s="178">
        <v>45285</v>
      </c>
      <c r="F686" s="178" t="s">
        <v>1708</v>
      </c>
      <c r="G686" s="180">
        <v>1540</v>
      </c>
      <c r="H686" s="180">
        <v>1668788</v>
      </c>
      <c r="I686" s="180">
        <v>256993352</v>
      </c>
      <c r="K686" s="94" t="str">
        <f t="shared" si="10"/>
        <v>Спир</v>
      </c>
    </row>
    <row r="687" spans="1:11">
      <c r="A687" s="178">
        <v>5150085</v>
      </c>
      <c r="B687" s="178" t="s">
        <v>3265</v>
      </c>
      <c r="C687" s="179" t="s">
        <v>3266</v>
      </c>
      <c r="D687" s="178" t="s">
        <v>3267</v>
      </c>
      <c r="E687" s="178">
        <v>45285</v>
      </c>
      <c r="F687" s="178" t="s">
        <v>1708</v>
      </c>
      <c r="G687" s="180">
        <v>50</v>
      </c>
      <c r="H687" s="180">
        <v>1650999</v>
      </c>
      <c r="I687" s="180">
        <v>8254995</v>
      </c>
      <c r="K687" s="94" t="str">
        <f t="shared" si="10"/>
        <v>Спир</v>
      </c>
    </row>
    <row r="688" spans="1:11" ht="30">
      <c r="A688" s="178">
        <v>5150086</v>
      </c>
      <c r="B688" s="178" t="s">
        <v>3265</v>
      </c>
      <c r="C688" s="179" t="s">
        <v>3107</v>
      </c>
      <c r="D688" s="178" t="s">
        <v>3108</v>
      </c>
      <c r="E688" s="178">
        <v>45285</v>
      </c>
      <c r="F688" s="178" t="s">
        <v>1708</v>
      </c>
      <c r="G688" s="180">
        <v>1260</v>
      </c>
      <c r="H688" s="180">
        <v>1650001</v>
      </c>
      <c r="I688" s="180">
        <v>207900126</v>
      </c>
      <c r="K688" s="94" t="str">
        <f t="shared" si="10"/>
        <v>Спир</v>
      </c>
    </row>
    <row r="689" spans="1:11" ht="45">
      <c r="A689" s="178">
        <v>5150091</v>
      </c>
      <c r="B689" s="178" t="s">
        <v>3265</v>
      </c>
      <c r="C689" s="179" t="s">
        <v>3268</v>
      </c>
      <c r="D689" s="178" t="s">
        <v>3269</v>
      </c>
      <c r="E689" s="178">
        <v>45284</v>
      </c>
      <c r="F689" s="178" t="s">
        <v>1704</v>
      </c>
      <c r="G689" s="180">
        <v>300</v>
      </c>
      <c r="H689" s="180">
        <v>1665999</v>
      </c>
      <c r="I689" s="180">
        <v>49979970</v>
      </c>
      <c r="K689" s="94" t="str">
        <f t="shared" si="10"/>
        <v>Спир</v>
      </c>
    </row>
    <row r="690" spans="1:11" ht="30">
      <c r="A690" s="178">
        <v>5150092</v>
      </c>
      <c r="B690" s="178" t="s">
        <v>3265</v>
      </c>
      <c r="C690" s="179" t="s">
        <v>3270</v>
      </c>
      <c r="D690" s="178" t="s">
        <v>3271</v>
      </c>
      <c r="E690" s="178">
        <v>45284</v>
      </c>
      <c r="F690" s="178" t="s">
        <v>1704</v>
      </c>
      <c r="G690" s="180">
        <v>1320</v>
      </c>
      <c r="H690" s="180">
        <v>1652000</v>
      </c>
      <c r="I690" s="180">
        <v>218064000</v>
      </c>
      <c r="K690" s="94" t="str">
        <f t="shared" si="10"/>
        <v>Спир</v>
      </c>
    </row>
    <row r="691" spans="1:11">
      <c r="A691" s="178">
        <v>5150230</v>
      </c>
      <c r="B691" s="178" t="s">
        <v>3265</v>
      </c>
      <c r="C691" s="179" t="s">
        <v>1698</v>
      </c>
      <c r="D691" s="178" t="s">
        <v>1699</v>
      </c>
      <c r="E691" s="178">
        <v>18521</v>
      </c>
      <c r="F691" s="178" t="s">
        <v>214</v>
      </c>
      <c r="G691" s="180">
        <v>200</v>
      </c>
      <c r="H691" s="180">
        <v>5280999</v>
      </c>
      <c r="I691" s="180">
        <v>10561998</v>
      </c>
      <c r="K691" s="94" t="str">
        <f t="shared" si="10"/>
        <v>Бард</v>
      </c>
    </row>
    <row r="692" spans="1:11">
      <c r="A692" s="178">
        <v>5150231</v>
      </c>
      <c r="B692" s="178" t="s">
        <v>3265</v>
      </c>
      <c r="C692" s="179" t="s">
        <v>377</v>
      </c>
      <c r="D692" s="178" t="s">
        <v>378</v>
      </c>
      <c r="E692" s="178">
        <v>18521</v>
      </c>
      <c r="F692" s="178" t="s">
        <v>214</v>
      </c>
      <c r="G692" s="180">
        <v>100</v>
      </c>
      <c r="H692" s="180">
        <v>5278510</v>
      </c>
      <c r="I692" s="180">
        <v>5278510</v>
      </c>
      <c r="K692" s="94" t="str">
        <f t="shared" si="10"/>
        <v>Бард</v>
      </c>
    </row>
    <row r="693" spans="1:11">
      <c r="A693" s="178">
        <v>5150232</v>
      </c>
      <c r="B693" s="178" t="s">
        <v>3265</v>
      </c>
      <c r="C693" s="179" t="s">
        <v>215</v>
      </c>
      <c r="D693" s="178" t="s">
        <v>216</v>
      </c>
      <c r="E693" s="178">
        <v>18521</v>
      </c>
      <c r="F693" s="178" t="s">
        <v>214</v>
      </c>
      <c r="G693" s="180">
        <v>300</v>
      </c>
      <c r="H693" s="180">
        <v>5278500</v>
      </c>
      <c r="I693" s="180">
        <v>15835500</v>
      </c>
      <c r="K693" s="94" t="str">
        <f t="shared" si="10"/>
        <v>Бард</v>
      </c>
    </row>
    <row r="694" spans="1:11">
      <c r="A694" s="178">
        <v>5150792</v>
      </c>
      <c r="B694" s="178" t="s">
        <v>3265</v>
      </c>
      <c r="C694" s="179" t="s">
        <v>3233</v>
      </c>
      <c r="D694" s="178" t="s">
        <v>3234</v>
      </c>
      <c r="E694" s="178">
        <v>45433</v>
      </c>
      <c r="F694" s="178" t="s">
        <v>1711</v>
      </c>
      <c r="G694" s="180">
        <v>150</v>
      </c>
      <c r="H694" s="180">
        <v>1855999</v>
      </c>
      <c r="I694" s="180">
        <v>27839985</v>
      </c>
      <c r="K694" s="94" t="str">
        <f t="shared" si="10"/>
        <v>Спир</v>
      </c>
    </row>
    <row r="695" spans="1:11" ht="30">
      <c r="A695" s="178">
        <v>5150803</v>
      </c>
      <c r="B695" s="178" t="s">
        <v>3265</v>
      </c>
      <c r="C695" s="179" t="s">
        <v>3270</v>
      </c>
      <c r="D695" s="178" t="s">
        <v>3271</v>
      </c>
      <c r="E695" s="178">
        <v>45284</v>
      </c>
      <c r="F695" s="178" t="s">
        <v>1704</v>
      </c>
      <c r="G695" s="180">
        <v>300</v>
      </c>
      <c r="H695" s="180">
        <v>1677000</v>
      </c>
      <c r="I695" s="180">
        <v>50310000</v>
      </c>
      <c r="K695" s="94" t="str">
        <f t="shared" si="10"/>
        <v>Спир</v>
      </c>
    </row>
    <row r="696" spans="1:11" ht="30">
      <c r="A696" s="178">
        <v>5151600</v>
      </c>
      <c r="B696" s="178" t="s">
        <v>3272</v>
      </c>
      <c r="C696" s="179" t="s">
        <v>3273</v>
      </c>
      <c r="D696" s="178" t="s">
        <v>3274</v>
      </c>
      <c r="E696" s="178">
        <v>45433</v>
      </c>
      <c r="F696" s="178" t="s">
        <v>1711</v>
      </c>
      <c r="G696" s="180">
        <v>100</v>
      </c>
      <c r="H696" s="180">
        <v>1628788</v>
      </c>
      <c r="I696" s="180">
        <v>16287880</v>
      </c>
      <c r="K696" s="94" t="str">
        <f t="shared" si="10"/>
        <v>Спир</v>
      </c>
    </row>
    <row r="697" spans="1:11" ht="30">
      <c r="A697" s="178">
        <v>5151612</v>
      </c>
      <c r="B697" s="178" t="s">
        <v>3272</v>
      </c>
      <c r="C697" s="179" t="s">
        <v>3107</v>
      </c>
      <c r="D697" s="178" t="s">
        <v>3108</v>
      </c>
      <c r="E697" s="178">
        <v>45285</v>
      </c>
      <c r="F697" s="178" t="s">
        <v>1708</v>
      </c>
      <c r="G697" s="180">
        <v>1740</v>
      </c>
      <c r="H697" s="180">
        <v>1690001</v>
      </c>
      <c r="I697" s="180">
        <v>294060174</v>
      </c>
      <c r="K697" s="94" t="str">
        <f t="shared" si="10"/>
        <v>Спир</v>
      </c>
    </row>
    <row r="698" spans="1:11">
      <c r="A698" s="178">
        <v>5151613</v>
      </c>
      <c r="B698" s="178" t="s">
        <v>3272</v>
      </c>
      <c r="C698" s="179" t="s">
        <v>1811</v>
      </c>
      <c r="D698" s="178" t="s">
        <v>1812</v>
      </c>
      <c r="E698" s="178">
        <v>45285</v>
      </c>
      <c r="F698" s="178" t="s">
        <v>1708</v>
      </c>
      <c r="G698" s="180">
        <v>60</v>
      </c>
      <c r="H698" s="180">
        <v>1658788</v>
      </c>
      <c r="I698" s="180">
        <v>9952728</v>
      </c>
      <c r="K698" s="94" t="str">
        <f t="shared" si="10"/>
        <v>Спир</v>
      </c>
    </row>
    <row r="699" spans="1:11">
      <c r="A699" s="178">
        <v>5151617</v>
      </c>
      <c r="B699" s="178" t="s">
        <v>3272</v>
      </c>
      <c r="C699" s="179" t="s">
        <v>3275</v>
      </c>
      <c r="D699" s="178" t="s">
        <v>3276</v>
      </c>
      <c r="E699" s="178">
        <v>45284</v>
      </c>
      <c r="F699" s="178" t="s">
        <v>1704</v>
      </c>
      <c r="G699" s="180">
        <v>30</v>
      </c>
      <c r="H699" s="180">
        <v>1680111</v>
      </c>
      <c r="I699" s="180">
        <v>5040333</v>
      </c>
      <c r="K699" s="94" t="str">
        <f t="shared" si="10"/>
        <v>Спир</v>
      </c>
    </row>
    <row r="700" spans="1:11">
      <c r="A700" s="178">
        <v>5151618</v>
      </c>
      <c r="B700" s="178" t="s">
        <v>3272</v>
      </c>
      <c r="C700" s="179" t="s">
        <v>3157</v>
      </c>
      <c r="D700" s="178" t="s">
        <v>3158</v>
      </c>
      <c r="E700" s="178">
        <v>45284</v>
      </c>
      <c r="F700" s="178" t="s">
        <v>1704</v>
      </c>
      <c r="G700" s="180">
        <v>3170</v>
      </c>
      <c r="H700" s="180">
        <v>1668788</v>
      </c>
      <c r="I700" s="180">
        <v>529005796</v>
      </c>
      <c r="K700" s="94" t="str">
        <f t="shared" si="10"/>
        <v>Спир</v>
      </c>
    </row>
    <row r="701" spans="1:11">
      <c r="A701" s="178">
        <v>5151733</v>
      </c>
      <c r="B701" s="178" t="s">
        <v>3272</v>
      </c>
      <c r="C701" s="179" t="s">
        <v>215</v>
      </c>
      <c r="D701" s="178" t="s">
        <v>216</v>
      </c>
      <c r="E701" s="178">
        <v>18521</v>
      </c>
      <c r="F701" s="178" t="s">
        <v>214</v>
      </c>
      <c r="G701" s="180">
        <v>600</v>
      </c>
      <c r="H701" s="180">
        <v>5278500</v>
      </c>
      <c r="I701" s="180">
        <v>31671000</v>
      </c>
      <c r="K701" s="94" t="str">
        <f t="shared" si="10"/>
        <v>Бард</v>
      </c>
    </row>
    <row r="702" spans="1:11" ht="30">
      <c r="A702" s="178">
        <v>5152254</v>
      </c>
      <c r="B702" s="178" t="s">
        <v>3272</v>
      </c>
      <c r="C702" s="179" t="s">
        <v>3277</v>
      </c>
      <c r="D702" s="178" t="s">
        <v>3278</v>
      </c>
      <c r="E702" s="178">
        <v>45433</v>
      </c>
      <c r="F702" s="178" t="s">
        <v>1711</v>
      </c>
      <c r="G702" s="180">
        <v>120</v>
      </c>
      <c r="H702" s="180">
        <v>1612788</v>
      </c>
      <c r="I702" s="180">
        <v>19353456</v>
      </c>
      <c r="K702" s="94" t="str">
        <f t="shared" si="10"/>
        <v>Спир</v>
      </c>
    </row>
    <row r="703" spans="1:11">
      <c r="A703" s="178">
        <v>5152255</v>
      </c>
      <c r="B703" s="178" t="s">
        <v>3272</v>
      </c>
      <c r="C703" s="179" t="s">
        <v>3279</v>
      </c>
      <c r="D703" s="178" t="s">
        <v>3280</v>
      </c>
      <c r="E703" s="178">
        <v>45433</v>
      </c>
      <c r="F703" s="178" t="s">
        <v>1711</v>
      </c>
      <c r="G703" s="180">
        <v>20</v>
      </c>
      <c r="H703" s="180">
        <v>1600000</v>
      </c>
      <c r="I703" s="180">
        <v>3200000</v>
      </c>
      <c r="K703" s="94" t="str">
        <f t="shared" si="10"/>
        <v>Спир</v>
      </c>
    </row>
    <row r="704" spans="1:11" ht="30">
      <c r="A704" s="178">
        <v>5153269</v>
      </c>
      <c r="B704" s="178" t="s">
        <v>3281</v>
      </c>
      <c r="C704" s="179" t="s">
        <v>3282</v>
      </c>
      <c r="D704" s="178" t="s">
        <v>3283</v>
      </c>
      <c r="E704" s="178">
        <v>45285</v>
      </c>
      <c r="F704" s="178" t="s">
        <v>1708</v>
      </c>
      <c r="G704" s="180">
        <v>100</v>
      </c>
      <c r="H704" s="180">
        <v>1710000</v>
      </c>
      <c r="I704" s="180">
        <v>17100000</v>
      </c>
      <c r="K704" s="94" t="str">
        <f t="shared" si="10"/>
        <v>Спир</v>
      </c>
    </row>
    <row r="705" spans="1:11">
      <c r="A705" s="178">
        <v>5153270</v>
      </c>
      <c r="B705" s="178" t="s">
        <v>3281</v>
      </c>
      <c r="C705" s="179" t="s">
        <v>3109</v>
      </c>
      <c r="D705" s="178" t="s">
        <v>3110</v>
      </c>
      <c r="E705" s="178">
        <v>45285</v>
      </c>
      <c r="F705" s="178" t="s">
        <v>1708</v>
      </c>
      <c r="G705" s="180">
        <v>100</v>
      </c>
      <c r="H705" s="180">
        <v>1668788</v>
      </c>
      <c r="I705" s="180">
        <v>16687880</v>
      </c>
      <c r="K705" s="94" t="str">
        <f t="shared" si="10"/>
        <v>Спир</v>
      </c>
    </row>
    <row r="706" spans="1:11">
      <c r="A706" s="178">
        <v>5153271</v>
      </c>
      <c r="B706" s="178" t="s">
        <v>3281</v>
      </c>
      <c r="C706" s="179" t="s">
        <v>3199</v>
      </c>
      <c r="D706" s="178" t="s">
        <v>3200</v>
      </c>
      <c r="E706" s="178">
        <v>45285</v>
      </c>
      <c r="F706" s="178" t="s">
        <v>1708</v>
      </c>
      <c r="G706" s="180">
        <v>150</v>
      </c>
      <c r="H706" s="180">
        <v>1666888</v>
      </c>
      <c r="I706" s="180">
        <v>25003320</v>
      </c>
      <c r="K706" s="94" t="str">
        <f t="shared" si="10"/>
        <v>Спир</v>
      </c>
    </row>
    <row r="707" spans="1:11" ht="30">
      <c r="A707" s="178">
        <v>5153272</v>
      </c>
      <c r="B707" s="178" t="s">
        <v>3281</v>
      </c>
      <c r="C707" s="179" t="s">
        <v>1836</v>
      </c>
      <c r="D707" s="178" t="s">
        <v>1837</v>
      </c>
      <c r="E707" s="178">
        <v>45285</v>
      </c>
      <c r="F707" s="178" t="s">
        <v>1708</v>
      </c>
      <c r="G707" s="180">
        <v>100</v>
      </c>
      <c r="H707" s="180">
        <v>1666788</v>
      </c>
      <c r="I707" s="180">
        <v>16667880</v>
      </c>
      <c r="K707" s="94" t="str">
        <f t="shared" si="10"/>
        <v>Спир</v>
      </c>
    </row>
    <row r="708" spans="1:11" ht="30">
      <c r="A708" s="178">
        <v>5153273</v>
      </c>
      <c r="B708" s="178" t="s">
        <v>3281</v>
      </c>
      <c r="C708" s="179" t="s">
        <v>3107</v>
      </c>
      <c r="D708" s="178" t="s">
        <v>3108</v>
      </c>
      <c r="E708" s="178">
        <v>45285</v>
      </c>
      <c r="F708" s="178" t="s">
        <v>1708</v>
      </c>
      <c r="G708" s="180">
        <v>3000</v>
      </c>
      <c r="H708" s="180">
        <v>1665000</v>
      </c>
      <c r="I708" s="180">
        <v>499500000</v>
      </c>
      <c r="K708" s="94" t="str">
        <f t="shared" si="10"/>
        <v>Спир</v>
      </c>
    </row>
    <row r="709" spans="1:11">
      <c r="A709" s="178">
        <v>5153274</v>
      </c>
      <c r="B709" s="178" t="s">
        <v>3281</v>
      </c>
      <c r="C709" s="179" t="s">
        <v>1788</v>
      </c>
      <c r="D709" s="178" t="s">
        <v>1789</v>
      </c>
      <c r="E709" s="178">
        <v>45285</v>
      </c>
      <c r="F709" s="178" t="s">
        <v>1708</v>
      </c>
      <c r="G709" s="180">
        <v>240</v>
      </c>
      <c r="H709" s="180">
        <v>1660788</v>
      </c>
      <c r="I709" s="180">
        <v>39858912</v>
      </c>
      <c r="K709" s="94" t="str">
        <f t="shared" ref="K709:K772" si="11">LEFT(F709,4)</f>
        <v>Спир</v>
      </c>
    </row>
    <row r="710" spans="1:11">
      <c r="A710" s="178">
        <v>5153275</v>
      </c>
      <c r="B710" s="178" t="s">
        <v>3281</v>
      </c>
      <c r="C710" s="179" t="s">
        <v>1742</v>
      </c>
      <c r="D710" s="178" t="s">
        <v>1743</v>
      </c>
      <c r="E710" s="178">
        <v>45285</v>
      </c>
      <c r="F710" s="178" t="s">
        <v>1708</v>
      </c>
      <c r="G710" s="180">
        <v>480</v>
      </c>
      <c r="H710" s="180">
        <v>1659788</v>
      </c>
      <c r="I710" s="180">
        <v>79669824</v>
      </c>
      <c r="K710" s="94" t="str">
        <f t="shared" si="11"/>
        <v>Спир</v>
      </c>
    </row>
    <row r="711" spans="1:11">
      <c r="A711" s="178">
        <v>5153276</v>
      </c>
      <c r="B711" s="178" t="s">
        <v>3281</v>
      </c>
      <c r="C711" s="179" t="s">
        <v>1788</v>
      </c>
      <c r="D711" s="178" t="s">
        <v>1789</v>
      </c>
      <c r="E711" s="178">
        <v>45285</v>
      </c>
      <c r="F711" s="178" t="s">
        <v>1708</v>
      </c>
      <c r="G711" s="180">
        <v>240</v>
      </c>
      <c r="H711" s="180">
        <v>1653788</v>
      </c>
      <c r="I711" s="180">
        <v>39690912</v>
      </c>
      <c r="K711" s="94" t="str">
        <f t="shared" si="11"/>
        <v>Спир</v>
      </c>
    </row>
    <row r="712" spans="1:11">
      <c r="A712" s="178">
        <v>5153277</v>
      </c>
      <c r="B712" s="178" t="s">
        <v>3281</v>
      </c>
      <c r="C712" s="179" t="s">
        <v>3075</v>
      </c>
      <c r="D712" s="178" t="s">
        <v>3076</v>
      </c>
      <c r="E712" s="178">
        <v>45285</v>
      </c>
      <c r="F712" s="178" t="s">
        <v>1708</v>
      </c>
      <c r="G712" s="180">
        <v>590</v>
      </c>
      <c r="H712" s="180">
        <v>1652799</v>
      </c>
      <c r="I712" s="180">
        <v>97515141</v>
      </c>
      <c r="K712" s="94" t="str">
        <f t="shared" si="11"/>
        <v>Спир</v>
      </c>
    </row>
    <row r="713" spans="1:11" ht="30">
      <c r="A713" s="178">
        <v>5153441</v>
      </c>
      <c r="B713" s="178" t="s">
        <v>3281</v>
      </c>
      <c r="C713" s="179" t="s">
        <v>530</v>
      </c>
      <c r="D713" s="178" t="s">
        <v>531</v>
      </c>
      <c r="E713" s="178">
        <v>18521</v>
      </c>
      <c r="F713" s="178" t="s">
        <v>214</v>
      </c>
      <c r="G713" s="180">
        <v>100</v>
      </c>
      <c r="H713" s="180">
        <v>5279000</v>
      </c>
      <c r="I713" s="180">
        <v>5279000</v>
      </c>
      <c r="K713" s="94" t="str">
        <f t="shared" si="11"/>
        <v>Бард</v>
      </c>
    </row>
    <row r="714" spans="1:11">
      <c r="A714" s="178">
        <v>5153442</v>
      </c>
      <c r="B714" s="178" t="s">
        <v>3281</v>
      </c>
      <c r="C714" s="179" t="s">
        <v>215</v>
      </c>
      <c r="D714" s="178" t="s">
        <v>216</v>
      </c>
      <c r="E714" s="178">
        <v>18521</v>
      </c>
      <c r="F714" s="178" t="s">
        <v>214</v>
      </c>
      <c r="G714" s="180">
        <v>500</v>
      </c>
      <c r="H714" s="180">
        <v>5278500</v>
      </c>
      <c r="I714" s="180">
        <v>26392500</v>
      </c>
      <c r="K714" s="94" t="str">
        <f t="shared" si="11"/>
        <v>Бард</v>
      </c>
    </row>
    <row r="715" spans="1:11" ht="30">
      <c r="A715" s="178">
        <v>5154027</v>
      </c>
      <c r="B715" s="178" t="s">
        <v>3281</v>
      </c>
      <c r="C715" s="179" t="s">
        <v>3115</v>
      </c>
      <c r="D715" s="178" t="s">
        <v>3116</v>
      </c>
      <c r="E715" s="178">
        <v>45433</v>
      </c>
      <c r="F715" s="178" t="s">
        <v>1711</v>
      </c>
      <c r="G715" s="180">
        <v>200</v>
      </c>
      <c r="H715" s="180">
        <v>1600000</v>
      </c>
      <c r="I715" s="180">
        <v>32000000</v>
      </c>
      <c r="K715" s="94" t="str">
        <f t="shared" si="11"/>
        <v>Спир</v>
      </c>
    </row>
    <row r="716" spans="1:11">
      <c r="A716" s="178">
        <v>5154033</v>
      </c>
      <c r="B716" s="178" t="s">
        <v>3281</v>
      </c>
      <c r="C716" s="179" t="s">
        <v>3130</v>
      </c>
      <c r="D716" s="178" t="s">
        <v>3131</v>
      </c>
      <c r="E716" s="178">
        <v>45285</v>
      </c>
      <c r="F716" s="178" t="s">
        <v>1708</v>
      </c>
      <c r="G716" s="180">
        <v>50</v>
      </c>
      <c r="H716" s="180">
        <v>1631788</v>
      </c>
      <c r="I716" s="180">
        <v>8158940</v>
      </c>
      <c r="K716" s="94" t="str">
        <f t="shared" si="11"/>
        <v>Спир</v>
      </c>
    </row>
    <row r="717" spans="1:11">
      <c r="A717" s="178">
        <v>5155013</v>
      </c>
      <c r="B717" s="178" t="s">
        <v>3284</v>
      </c>
      <c r="C717" s="179" t="s">
        <v>1742</v>
      </c>
      <c r="D717" s="178" t="s">
        <v>1743</v>
      </c>
      <c r="E717" s="178">
        <v>45285</v>
      </c>
      <c r="F717" s="178" t="s">
        <v>1708</v>
      </c>
      <c r="G717" s="180">
        <v>520</v>
      </c>
      <c r="H717" s="180">
        <v>1678788</v>
      </c>
      <c r="I717" s="180">
        <v>87296976</v>
      </c>
      <c r="K717" s="94" t="str">
        <f t="shared" si="11"/>
        <v>Спир</v>
      </c>
    </row>
    <row r="718" spans="1:11">
      <c r="A718" s="178">
        <v>5155014</v>
      </c>
      <c r="B718" s="178" t="s">
        <v>3284</v>
      </c>
      <c r="C718" s="179" t="s">
        <v>3075</v>
      </c>
      <c r="D718" s="178" t="s">
        <v>3076</v>
      </c>
      <c r="E718" s="178">
        <v>45285</v>
      </c>
      <c r="F718" s="178" t="s">
        <v>1708</v>
      </c>
      <c r="G718" s="180">
        <v>2660</v>
      </c>
      <c r="H718" s="180">
        <v>1671788</v>
      </c>
      <c r="I718" s="180">
        <v>444695608</v>
      </c>
      <c r="K718" s="94" t="str">
        <f t="shared" si="11"/>
        <v>Спир</v>
      </c>
    </row>
    <row r="719" spans="1:11">
      <c r="A719" s="178">
        <v>5155015</v>
      </c>
      <c r="B719" s="178" t="s">
        <v>3284</v>
      </c>
      <c r="C719" s="179" t="s">
        <v>1826</v>
      </c>
      <c r="D719" s="178" t="s">
        <v>1827</v>
      </c>
      <c r="E719" s="178">
        <v>45285</v>
      </c>
      <c r="F719" s="178" t="s">
        <v>1708</v>
      </c>
      <c r="G719" s="180">
        <v>1540</v>
      </c>
      <c r="H719" s="180">
        <v>1669788</v>
      </c>
      <c r="I719" s="180">
        <v>257147352</v>
      </c>
      <c r="K719" s="94" t="str">
        <f t="shared" si="11"/>
        <v>Спир</v>
      </c>
    </row>
    <row r="720" spans="1:11">
      <c r="A720" s="178">
        <v>5155016</v>
      </c>
      <c r="B720" s="178" t="s">
        <v>3284</v>
      </c>
      <c r="C720" s="179" t="s">
        <v>3103</v>
      </c>
      <c r="D720" s="178" t="s">
        <v>3104</v>
      </c>
      <c r="E720" s="178">
        <v>45285</v>
      </c>
      <c r="F720" s="178" t="s">
        <v>1708</v>
      </c>
      <c r="G720" s="180">
        <v>200</v>
      </c>
      <c r="H720" s="180">
        <v>1665210</v>
      </c>
      <c r="I720" s="180">
        <v>33304200</v>
      </c>
      <c r="K720" s="94" t="str">
        <f t="shared" si="11"/>
        <v>Спир</v>
      </c>
    </row>
    <row r="721" spans="1:11" ht="30">
      <c r="A721" s="178">
        <v>5155017</v>
      </c>
      <c r="B721" s="178" t="s">
        <v>3284</v>
      </c>
      <c r="C721" s="179" t="s">
        <v>3285</v>
      </c>
      <c r="D721" s="178" t="s">
        <v>3286</v>
      </c>
      <c r="E721" s="178">
        <v>45285</v>
      </c>
      <c r="F721" s="178" t="s">
        <v>1708</v>
      </c>
      <c r="G721" s="180">
        <v>80</v>
      </c>
      <c r="H721" s="180">
        <v>1658788</v>
      </c>
      <c r="I721" s="180">
        <v>13270304</v>
      </c>
      <c r="K721" s="94" t="str">
        <f t="shared" si="11"/>
        <v>Спир</v>
      </c>
    </row>
    <row r="722" spans="1:11">
      <c r="A722" s="178">
        <v>5155138</v>
      </c>
      <c r="B722" s="178" t="s">
        <v>3284</v>
      </c>
      <c r="C722" s="179" t="s">
        <v>215</v>
      </c>
      <c r="D722" s="178" t="s">
        <v>216</v>
      </c>
      <c r="E722" s="178">
        <v>18521</v>
      </c>
      <c r="F722" s="178" t="s">
        <v>214</v>
      </c>
      <c r="G722" s="180">
        <v>600</v>
      </c>
      <c r="H722" s="180">
        <v>5278500</v>
      </c>
      <c r="I722" s="180">
        <v>31671000</v>
      </c>
      <c r="K722" s="94" t="str">
        <f t="shared" si="11"/>
        <v>Бард</v>
      </c>
    </row>
    <row r="723" spans="1:11" ht="30">
      <c r="A723" s="178">
        <v>5155648</v>
      </c>
      <c r="B723" s="178" t="s">
        <v>3284</v>
      </c>
      <c r="C723" s="179" t="s">
        <v>3082</v>
      </c>
      <c r="D723" s="178" t="s">
        <v>3083</v>
      </c>
      <c r="E723" s="178">
        <v>45433</v>
      </c>
      <c r="F723" s="178" t="s">
        <v>1711</v>
      </c>
      <c r="G723" s="180">
        <v>200</v>
      </c>
      <c r="H723" s="180">
        <v>1601788</v>
      </c>
      <c r="I723" s="180">
        <v>32035760</v>
      </c>
      <c r="K723" s="94" t="str">
        <f t="shared" si="11"/>
        <v>Спир</v>
      </c>
    </row>
    <row r="724" spans="1:11" ht="30">
      <c r="A724" s="178">
        <v>5156588</v>
      </c>
      <c r="B724" s="178" t="s">
        <v>3287</v>
      </c>
      <c r="C724" s="179" t="s">
        <v>3288</v>
      </c>
      <c r="D724" s="178" t="s">
        <v>3289</v>
      </c>
      <c r="E724" s="178">
        <v>45285</v>
      </c>
      <c r="F724" s="178" t="s">
        <v>1708</v>
      </c>
      <c r="G724" s="180">
        <v>200</v>
      </c>
      <c r="H724" s="180">
        <v>1672000</v>
      </c>
      <c r="I724" s="180">
        <v>33440000</v>
      </c>
      <c r="K724" s="94" t="str">
        <f t="shared" si="11"/>
        <v>Спир</v>
      </c>
    </row>
    <row r="725" spans="1:11">
      <c r="A725" s="178">
        <v>5156589</v>
      </c>
      <c r="B725" s="178" t="s">
        <v>3287</v>
      </c>
      <c r="C725" s="179" t="s">
        <v>3213</v>
      </c>
      <c r="D725" s="178" t="s">
        <v>3214</v>
      </c>
      <c r="E725" s="178">
        <v>45285</v>
      </c>
      <c r="F725" s="178" t="s">
        <v>1708</v>
      </c>
      <c r="G725" s="180">
        <v>100</v>
      </c>
      <c r="H725" s="180">
        <v>1670999</v>
      </c>
      <c r="I725" s="180">
        <v>16709990</v>
      </c>
      <c r="K725" s="94" t="str">
        <f t="shared" si="11"/>
        <v>Спир</v>
      </c>
    </row>
    <row r="726" spans="1:11">
      <c r="A726" s="178">
        <v>5156590</v>
      </c>
      <c r="B726" s="178" t="s">
        <v>3287</v>
      </c>
      <c r="C726" s="179" t="s">
        <v>1809</v>
      </c>
      <c r="D726" s="178" t="s">
        <v>1810</v>
      </c>
      <c r="E726" s="178">
        <v>45285</v>
      </c>
      <c r="F726" s="178" t="s">
        <v>1708</v>
      </c>
      <c r="G726" s="180">
        <v>50</v>
      </c>
      <c r="H726" s="180">
        <v>1668700</v>
      </c>
      <c r="I726" s="180">
        <v>8343500</v>
      </c>
      <c r="K726" s="94" t="str">
        <f t="shared" si="11"/>
        <v>Спир</v>
      </c>
    </row>
    <row r="727" spans="1:11">
      <c r="A727" s="178">
        <v>5156591</v>
      </c>
      <c r="B727" s="178" t="s">
        <v>3287</v>
      </c>
      <c r="C727" s="179" t="s">
        <v>3206</v>
      </c>
      <c r="D727" s="178" t="s">
        <v>3207</v>
      </c>
      <c r="E727" s="178">
        <v>45285</v>
      </c>
      <c r="F727" s="178" t="s">
        <v>1708</v>
      </c>
      <c r="G727" s="180">
        <v>350</v>
      </c>
      <c r="H727" s="180">
        <v>1665000</v>
      </c>
      <c r="I727" s="180">
        <v>58275000</v>
      </c>
      <c r="K727" s="94" t="str">
        <f t="shared" si="11"/>
        <v>Спир</v>
      </c>
    </row>
    <row r="728" spans="1:11">
      <c r="A728" s="178">
        <v>5156592</v>
      </c>
      <c r="B728" s="178" t="s">
        <v>3287</v>
      </c>
      <c r="C728" s="179" t="s">
        <v>1712</v>
      </c>
      <c r="D728" s="178" t="s">
        <v>1713</v>
      </c>
      <c r="E728" s="178">
        <v>45285</v>
      </c>
      <c r="F728" s="178" t="s">
        <v>1708</v>
      </c>
      <c r="G728" s="180">
        <v>1180</v>
      </c>
      <c r="H728" s="180">
        <v>1662788</v>
      </c>
      <c r="I728" s="180">
        <v>196208984</v>
      </c>
      <c r="K728" s="94" t="str">
        <f t="shared" si="11"/>
        <v>Спир</v>
      </c>
    </row>
    <row r="729" spans="1:11" ht="30">
      <c r="A729" s="178">
        <v>5156593</v>
      </c>
      <c r="B729" s="178" t="s">
        <v>3287</v>
      </c>
      <c r="C729" s="179" t="s">
        <v>3285</v>
      </c>
      <c r="D729" s="178" t="s">
        <v>3286</v>
      </c>
      <c r="E729" s="178">
        <v>45285</v>
      </c>
      <c r="F729" s="178" t="s">
        <v>1708</v>
      </c>
      <c r="G729" s="180">
        <v>120</v>
      </c>
      <c r="H729" s="180">
        <v>1660788</v>
      </c>
      <c r="I729" s="180">
        <v>19929456</v>
      </c>
      <c r="K729" s="94" t="str">
        <f t="shared" si="11"/>
        <v>Спир</v>
      </c>
    </row>
    <row r="730" spans="1:11">
      <c r="A730" s="178">
        <v>5156594</v>
      </c>
      <c r="B730" s="178" t="s">
        <v>3287</v>
      </c>
      <c r="C730" s="179" t="s">
        <v>1788</v>
      </c>
      <c r="D730" s="178" t="s">
        <v>1789</v>
      </c>
      <c r="E730" s="178">
        <v>45285</v>
      </c>
      <c r="F730" s="178" t="s">
        <v>1708</v>
      </c>
      <c r="G730" s="180">
        <v>240</v>
      </c>
      <c r="H730" s="180">
        <v>1659788</v>
      </c>
      <c r="I730" s="180">
        <v>39834912</v>
      </c>
      <c r="K730" s="94" t="str">
        <f t="shared" si="11"/>
        <v>Спир</v>
      </c>
    </row>
    <row r="731" spans="1:11">
      <c r="A731" s="178">
        <v>5156595</v>
      </c>
      <c r="B731" s="178" t="s">
        <v>3287</v>
      </c>
      <c r="C731" s="179" t="s">
        <v>1790</v>
      </c>
      <c r="D731" s="178" t="s">
        <v>1791</v>
      </c>
      <c r="E731" s="178">
        <v>45285</v>
      </c>
      <c r="F731" s="178" t="s">
        <v>1708</v>
      </c>
      <c r="G731" s="180">
        <v>1200</v>
      </c>
      <c r="H731" s="180">
        <v>1658788</v>
      </c>
      <c r="I731" s="180">
        <v>199054560</v>
      </c>
      <c r="K731" s="94" t="str">
        <f t="shared" si="11"/>
        <v>Спир</v>
      </c>
    </row>
    <row r="732" spans="1:11">
      <c r="A732" s="178">
        <v>5156596</v>
      </c>
      <c r="B732" s="178" t="s">
        <v>3287</v>
      </c>
      <c r="C732" s="179" t="s">
        <v>3290</v>
      </c>
      <c r="D732" s="178" t="s">
        <v>3291</v>
      </c>
      <c r="E732" s="178">
        <v>45285</v>
      </c>
      <c r="F732" s="178" t="s">
        <v>1708</v>
      </c>
      <c r="G732" s="180">
        <v>500</v>
      </c>
      <c r="H732" s="180">
        <v>1656288</v>
      </c>
      <c r="I732" s="180">
        <v>82814400</v>
      </c>
      <c r="K732" s="94" t="str">
        <f t="shared" si="11"/>
        <v>Спир</v>
      </c>
    </row>
    <row r="733" spans="1:11" ht="30">
      <c r="A733" s="178">
        <v>5156597</v>
      </c>
      <c r="B733" s="178" t="s">
        <v>3287</v>
      </c>
      <c r="C733" s="179" t="s">
        <v>3292</v>
      </c>
      <c r="D733" s="178" t="s">
        <v>3293</v>
      </c>
      <c r="E733" s="178">
        <v>45285</v>
      </c>
      <c r="F733" s="178" t="s">
        <v>1708</v>
      </c>
      <c r="G733" s="180">
        <v>1060</v>
      </c>
      <c r="H733" s="180">
        <v>1655788</v>
      </c>
      <c r="I733" s="180">
        <v>175513528</v>
      </c>
      <c r="K733" s="94" t="str">
        <f t="shared" si="11"/>
        <v>Спир</v>
      </c>
    </row>
    <row r="734" spans="1:11">
      <c r="A734" s="178">
        <v>5156712</v>
      </c>
      <c r="B734" s="178" t="s">
        <v>3287</v>
      </c>
      <c r="C734" s="179" t="s">
        <v>212</v>
      </c>
      <c r="D734" s="178" t="s">
        <v>213</v>
      </c>
      <c r="E734" s="178">
        <v>18521</v>
      </c>
      <c r="F734" s="178" t="s">
        <v>214</v>
      </c>
      <c r="G734" s="180">
        <v>200</v>
      </c>
      <c r="H734" s="180">
        <v>5278505</v>
      </c>
      <c r="I734" s="180">
        <v>10557010</v>
      </c>
      <c r="K734" s="94" t="str">
        <f t="shared" si="11"/>
        <v>Бард</v>
      </c>
    </row>
    <row r="735" spans="1:11">
      <c r="A735" s="178">
        <v>5156713</v>
      </c>
      <c r="B735" s="178" t="s">
        <v>3287</v>
      </c>
      <c r="C735" s="179" t="s">
        <v>212</v>
      </c>
      <c r="D735" s="178" t="s">
        <v>213</v>
      </c>
      <c r="E735" s="178">
        <v>18521</v>
      </c>
      <c r="F735" s="178" t="s">
        <v>214</v>
      </c>
      <c r="G735" s="180">
        <v>200</v>
      </c>
      <c r="H735" s="180">
        <v>5278505</v>
      </c>
      <c r="I735" s="180">
        <v>10557010</v>
      </c>
      <c r="K735" s="94" t="str">
        <f t="shared" si="11"/>
        <v>Бард</v>
      </c>
    </row>
    <row r="736" spans="1:11">
      <c r="A736" s="178">
        <v>5156714</v>
      </c>
      <c r="B736" s="178" t="s">
        <v>3287</v>
      </c>
      <c r="C736" s="179" t="s">
        <v>215</v>
      </c>
      <c r="D736" s="178" t="s">
        <v>216</v>
      </c>
      <c r="E736" s="178">
        <v>18521</v>
      </c>
      <c r="F736" s="178" t="s">
        <v>214</v>
      </c>
      <c r="G736" s="180">
        <v>400</v>
      </c>
      <c r="H736" s="180">
        <v>5278500</v>
      </c>
      <c r="I736" s="180">
        <v>21114000</v>
      </c>
      <c r="K736" s="94" t="str">
        <f t="shared" si="11"/>
        <v>Бард</v>
      </c>
    </row>
    <row r="737" spans="1:11">
      <c r="A737" s="178">
        <v>5157328</v>
      </c>
      <c r="B737" s="178" t="s">
        <v>3287</v>
      </c>
      <c r="C737" s="179" t="s">
        <v>1803</v>
      </c>
      <c r="D737" s="178" t="s">
        <v>1804</v>
      </c>
      <c r="E737" s="178">
        <v>45433</v>
      </c>
      <c r="F737" s="178" t="s">
        <v>1711</v>
      </c>
      <c r="G737" s="180">
        <v>50</v>
      </c>
      <c r="H737" s="180">
        <v>1602188</v>
      </c>
      <c r="I737" s="180">
        <v>8010940</v>
      </c>
      <c r="K737" s="94" t="str">
        <f t="shared" si="11"/>
        <v>Спир</v>
      </c>
    </row>
    <row r="738" spans="1:11">
      <c r="A738" s="178">
        <v>5158310</v>
      </c>
      <c r="B738" s="178" t="s">
        <v>3294</v>
      </c>
      <c r="C738" s="179" t="s">
        <v>1720</v>
      </c>
      <c r="D738" s="178" t="s">
        <v>1721</v>
      </c>
      <c r="E738" s="178">
        <v>45433</v>
      </c>
      <c r="F738" s="178" t="s">
        <v>1711</v>
      </c>
      <c r="G738" s="180">
        <v>40</v>
      </c>
      <c r="H738" s="180">
        <v>1601899</v>
      </c>
      <c r="I738" s="180">
        <v>6407596</v>
      </c>
      <c r="K738" s="94" t="str">
        <f t="shared" si="11"/>
        <v>Спир</v>
      </c>
    </row>
    <row r="739" spans="1:11">
      <c r="A739" s="178">
        <v>5158320</v>
      </c>
      <c r="B739" s="178" t="s">
        <v>3294</v>
      </c>
      <c r="C739" s="179" t="s">
        <v>1757</v>
      </c>
      <c r="D739" s="178" t="s">
        <v>1758</v>
      </c>
      <c r="E739" s="178">
        <v>45285</v>
      </c>
      <c r="F739" s="178" t="s">
        <v>1708</v>
      </c>
      <c r="G739" s="180">
        <v>200</v>
      </c>
      <c r="H739" s="180">
        <v>1670000</v>
      </c>
      <c r="I739" s="180">
        <v>33400000</v>
      </c>
      <c r="K739" s="94" t="str">
        <f t="shared" si="11"/>
        <v>Спир</v>
      </c>
    </row>
    <row r="740" spans="1:11">
      <c r="A740" s="178">
        <v>5158321</v>
      </c>
      <c r="B740" s="178" t="s">
        <v>3294</v>
      </c>
      <c r="C740" s="179" t="s">
        <v>1764</v>
      </c>
      <c r="D740" s="178" t="s">
        <v>1765</v>
      </c>
      <c r="E740" s="178">
        <v>45285</v>
      </c>
      <c r="F740" s="178" t="s">
        <v>1708</v>
      </c>
      <c r="G740" s="180">
        <v>500</v>
      </c>
      <c r="H740" s="180">
        <v>1670000</v>
      </c>
      <c r="I740" s="180">
        <v>83500000</v>
      </c>
      <c r="K740" s="94" t="str">
        <f t="shared" si="11"/>
        <v>Спир</v>
      </c>
    </row>
    <row r="741" spans="1:11">
      <c r="A741" s="178">
        <v>5158322</v>
      </c>
      <c r="B741" s="178" t="s">
        <v>3294</v>
      </c>
      <c r="C741" s="179" t="s">
        <v>1809</v>
      </c>
      <c r="D741" s="178" t="s">
        <v>1810</v>
      </c>
      <c r="E741" s="178">
        <v>45285</v>
      </c>
      <c r="F741" s="178" t="s">
        <v>1708</v>
      </c>
      <c r="G741" s="180">
        <v>50</v>
      </c>
      <c r="H741" s="180">
        <v>1668800</v>
      </c>
      <c r="I741" s="180">
        <v>8344000</v>
      </c>
      <c r="K741" s="94" t="str">
        <f t="shared" si="11"/>
        <v>Спир</v>
      </c>
    </row>
    <row r="742" spans="1:11" ht="30">
      <c r="A742" s="178">
        <v>5158323</v>
      </c>
      <c r="B742" s="178" t="s">
        <v>3294</v>
      </c>
      <c r="C742" s="179" t="s">
        <v>3197</v>
      </c>
      <c r="D742" s="178" t="s">
        <v>3198</v>
      </c>
      <c r="E742" s="178">
        <v>45285</v>
      </c>
      <c r="F742" s="178" t="s">
        <v>1708</v>
      </c>
      <c r="G742" s="180">
        <v>200</v>
      </c>
      <c r="H742" s="180">
        <v>1666999</v>
      </c>
      <c r="I742" s="180">
        <v>33339980</v>
      </c>
      <c r="K742" s="94" t="str">
        <f t="shared" si="11"/>
        <v>Спир</v>
      </c>
    </row>
    <row r="743" spans="1:11">
      <c r="A743" s="178">
        <v>5158324</v>
      </c>
      <c r="B743" s="178" t="s">
        <v>3294</v>
      </c>
      <c r="C743" s="179" t="s">
        <v>1742</v>
      </c>
      <c r="D743" s="178" t="s">
        <v>1743</v>
      </c>
      <c r="E743" s="178">
        <v>45285</v>
      </c>
      <c r="F743" s="178" t="s">
        <v>1708</v>
      </c>
      <c r="G743" s="180">
        <v>500</v>
      </c>
      <c r="H743" s="180">
        <v>1658999</v>
      </c>
      <c r="I743" s="180">
        <v>82949950</v>
      </c>
      <c r="K743" s="94" t="str">
        <f t="shared" si="11"/>
        <v>Спир</v>
      </c>
    </row>
    <row r="744" spans="1:11" ht="30">
      <c r="A744" s="178">
        <v>5158325</v>
      </c>
      <c r="B744" s="178" t="s">
        <v>3294</v>
      </c>
      <c r="C744" s="179" t="s">
        <v>3107</v>
      </c>
      <c r="D744" s="178" t="s">
        <v>3108</v>
      </c>
      <c r="E744" s="178">
        <v>45285</v>
      </c>
      <c r="F744" s="178" t="s">
        <v>1708</v>
      </c>
      <c r="G744" s="180">
        <v>3000</v>
      </c>
      <c r="H744" s="180">
        <v>1655000</v>
      </c>
      <c r="I744" s="180">
        <v>496500000</v>
      </c>
      <c r="K744" s="94" t="str">
        <f t="shared" si="11"/>
        <v>Спир</v>
      </c>
    </row>
    <row r="745" spans="1:11" ht="30">
      <c r="A745" s="178">
        <v>5158326</v>
      </c>
      <c r="B745" s="178" t="s">
        <v>3294</v>
      </c>
      <c r="C745" s="179" t="s">
        <v>3292</v>
      </c>
      <c r="D745" s="178" t="s">
        <v>3293</v>
      </c>
      <c r="E745" s="178">
        <v>45285</v>
      </c>
      <c r="F745" s="178" t="s">
        <v>1708</v>
      </c>
      <c r="G745" s="180">
        <v>550</v>
      </c>
      <c r="H745" s="180">
        <v>1642899</v>
      </c>
      <c r="I745" s="180">
        <v>90359445</v>
      </c>
      <c r="K745" s="94" t="str">
        <f t="shared" si="11"/>
        <v>Спир</v>
      </c>
    </row>
    <row r="746" spans="1:11">
      <c r="A746" s="178">
        <v>5158449</v>
      </c>
      <c r="B746" s="178" t="s">
        <v>3294</v>
      </c>
      <c r="C746" s="179" t="s">
        <v>535</v>
      </c>
      <c r="D746" s="178" t="s">
        <v>536</v>
      </c>
      <c r="E746" s="178">
        <v>18521</v>
      </c>
      <c r="F746" s="178" t="s">
        <v>214</v>
      </c>
      <c r="G746" s="180">
        <v>100</v>
      </c>
      <c r="H746" s="180">
        <v>5278999</v>
      </c>
      <c r="I746" s="180">
        <v>5278999</v>
      </c>
      <c r="K746" s="94" t="str">
        <f t="shared" si="11"/>
        <v>Бард</v>
      </c>
    </row>
    <row r="747" spans="1:11">
      <c r="A747" s="178">
        <v>5158450</v>
      </c>
      <c r="B747" s="178" t="s">
        <v>3294</v>
      </c>
      <c r="C747" s="179" t="s">
        <v>315</v>
      </c>
      <c r="D747" s="178" t="s">
        <v>316</v>
      </c>
      <c r="E747" s="178">
        <v>18521</v>
      </c>
      <c r="F747" s="178" t="s">
        <v>214</v>
      </c>
      <c r="G747" s="180">
        <v>600</v>
      </c>
      <c r="H747" s="180">
        <v>5278555</v>
      </c>
      <c r="I747" s="180">
        <v>31671330</v>
      </c>
      <c r="K747" s="94" t="str">
        <f t="shared" si="11"/>
        <v>Бард</v>
      </c>
    </row>
    <row r="748" spans="1:11">
      <c r="A748" s="178">
        <v>5158451</v>
      </c>
      <c r="B748" s="178" t="s">
        <v>3294</v>
      </c>
      <c r="C748" s="179" t="s">
        <v>215</v>
      </c>
      <c r="D748" s="178" t="s">
        <v>216</v>
      </c>
      <c r="E748" s="178">
        <v>18521</v>
      </c>
      <c r="F748" s="178" t="s">
        <v>214</v>
      </c>
      <c r="G748" s="180">
        <v>100</v>
      </c>
      <c r="H748" s="180">
        <v>5278500</v>
      </c>
      <c r="I748" s="180">
        <v>5278500</v>
      </c>
      <c r="K748" s="94" t="str">
        <f t="shared" si="11"/>
        <v>Бард</v>
      </c>
    </row>
    <row r="749" spans="1:11" ht="30">
      <c r="A749" s="178">
        <v>5158994</v>
      </c>
      <c r="B749" s="178" t="s">
        <v>3294</v>
      </c>
      <c r="C749" s="179" t="s">
        <v>3292</v>
      </c>
      <c r="D749" s="178" t="s">
        <v>3293</v>
      </c>
      <c r="E749" s="178">
        <v>45285</v>
      </c>
      <c r="F749" s="178" t="s">
        <v>1708</v>
      </c>
      <c r="G749" s="180">
        <v>1590</v>
      </c>
      <c r="H749" s="180">
        <v>1668877</v>
      </c>
      <c r="I749" s="180">
        <v>265351443</v>
      </c>
      <c r="K749" s="94" t="str">
        <f t="shared" si="11"/>
        <v>Спир</v>
      </c>
    </row>
    <row r="750" spans="1:11">
      <c r="A750" s="178">
        <v>5158995</v>
      </c>
      <c r="B750" s="178" t="s">
        <v>3294</v>
      </c>
      <c r="C750" s="179" t="s">
        <v>3238</v>
      </c>
      <c r="D750" s="178" t="s">
        <v>3239</v>
      </c>
      <c r="E750" s="178">
        <v>45285</v>
      </c>
      <c r="F750" s="178" t="s">
        <v>1708</v>
      </c>
      <c r="G750" s="180">
        <v>1160</v>
      </c>
      <c r="H750" s="180">
        <v>1667788</v>
      </c>
      <c r="I750" s="180">
        <v>193463408</v>
      </c>
      <c r="K750" s="94" t="str">
        <f t="shared" si="11"/>
        <v>Спир</v>
      </c>
    </row>
    <row r="751" spans="1:11">
      <c r="A751" s="178">
        <v>5158996</v>
      </c>
      <c r="B751" s="178" t="s">
        <v>3294</v>
      </c>
      <c r="C751" s="179" t="s">
        <v>1826</v>
      </c>
      <c r="D751" s="178" t="s">
        <v>1827</v>
      </c>
      <c r="E751" s="178">
        <v>45285</v>
      </c>
      <c r="F751" s="178" t="s">
        <v>1708</v>
      </c>
      <c r="G751" s="180">
        <v>1540</v>
      </c>
      <c r="H751" s="180">
        <v>1666688</v>
      </c>
      <c r="I751" s="180">
        <v>256669952</v>
      </c>
      <c r="K751" s="94" t="str">
        <f t="shared" si="11"/>
        <v>Спир</v>
      </c>
    </row>
    <row r="752" spans="1:11">
      <c r="A752" s="178">
        <v>5159091</v>
      </c>
      <c r="B752" s="178" t="s">
        <v>3294</v>
      </c>
      <c r="C752" s="179" t="s">
        <v>215</v>
      </c>
      <c r="D752" s="178" t="s">
        <v>216</v>
      </c>
      <c r="E752" s="178">
        <v>18521</v>
      </c>
      <c r="F752" s="178" t="s">
        <v>214</v>
      </c>
      <c r="G752" s="180">
        <v>600</v>
      </c>
      <c r="H752" s="180">
        <v>5278500</v>
      </c>
      <c r="I752" s="180">
        <v>31671000</v>
      </c>
      <c r="K752" s="94" t="str">
        <f t="shared" si="11"/>
        <v>Бард</v>
      </c>
    </row>
    <row r="753" spans="1:11">
      <c r="A753" s="178">
        <v>5159999</v>
      </c>
      <c r="B753" s="178" t="s">
        <v>3295</v>
      </c>
      <c r="C753" s="179" t="s">
        <v>1712</v>
      </c>
      <c r="D753" s="178" t="s">
        <v>1713</v>
      </c>
      <c r="E753" s="178">
        <v>45285</v>
      </c>
      <c r="F753" s="178" t="s">
        <v>1708</v>
      </c>
      <c r="G753" s="180">
        <v>1180</v>
      </c>
      <c r="H753" s="180">
        <v>1642788</v>
      </c>
      <c r="I753" s="180">
        <v>193848984</v>
      </c>
      <c r="K753" s="94" t="str">
        <f t="shared" si="11"/>
        <v>Спир</v>
      </c>
    </row>
    <row r="754" spans="1:11" ht="30">
      <c r="A754" s="178">
        <v>5160000</v>
      </c>
      <c r="B754" s="178" t="s">
        <v>3295</v>
      </c>
      <c r="C754" s="179" t="s">
        <v>1750</v>
      </c>
      <c r="D754" s="178" t="s">
        <v>1751</v>
      </c>
      <c r="E754" s="178">
        <v>45285</v>
      </c>
      <c r="F754" s="178" t="s">
        <v>1708</v>
      </c>
      <c r="G754" s="180">
        <v>3100</v>
      </c>
      <c r="H754" s="180">
        <v>1638788</v>
      </c>
      <c r="I754" s="180">
        <v>508024280</v>
      </c>
      <c r="K754" s="94" t="str">
        <f t="shared" si="11"/>
        <v>Спир</v>
      </c>
    </row>
    <row r="755" spans="1:11">
      <c r="A755" s="178">
        <v>5160001</v>
      </c>
      <c r="B755" s="178" t="s">
        <v>3295</v>
      </c>
      <c r="C755" s="179" t="s">
        <v>3075</v>
      </c>
      <c r="D755" s="178" t="s">
        <v>3076</v>
      </c>
      <c r="E755" s="178">
        <v>45285</v>
      </c>
      <c r="F755" s="178" t="s">
        <v>1708</v>
      </c>
      <c r="G755" s="180">
        <v>5720</v>
      </c>
      <c r="H755" s="180">
        <v>1636798</v>
      </c>
      <c r="I755" s="180">
        <v>936248456</v>
      </c>
      <c r="K755" s="94" t="str">
        <f t="shared" si="11"/>
        <v>Спир</v>
      </c>
    </row>
    <row r="756" spans="1:11" ht="30">
      <c r="A756" s="178">
        <v>5160145</v>
      </c>
      <c r="B756" s="178" t="s">
        <v>3295</v>
      </c>
      <c r="C756" s="179" t="s">
        <v>530</v>
      </c>
      <c r="D756" s="178" t="s">
        <v>531</v>
      </c>
      <c r="E756" s="178">
        <v>18521</v>
      </c>
      <c r="F756" s="178" t="s">
        <v>214</v>
      </c>
      <c r="G756" s="180">
        <v>100</v>
      </c>
      <c r="H756" s="180">
        <v>5280000</v>
      </c>
      <c r="I756" s="180">
        <v>5280000</v>
      </c>
      <c r="K756" s="94" t="str">
        <f t="shared" si="11"/>
        <v>Бард</v>
      </c>
    </row>
    <row r="757" spans="1:11">
      <c r="A757" s="178">
        <v>5160146</v>
      </c>
      <c r="B757" s="178" t="s">
        <v>3295</v>
      </c>
      <c r="C757" s="179" t="s">
        <v>377</v>
      </c>
      <c r="D757" s="178" t="s">
        <v>378</v>
      </c>
      <c r="E757" s="178">
        <v>18521</v>
      </c>
      <c r="F757" s="178" t="s">
        <v>214</v>
      </c>
      <c r="G757" s="180">
        <v>100</v>
      </c>
      <c r="H757" s="180">
        <v>5278510</v>
      </c>
      <c r="I757" s="180">
        <v>5278510</v>
      </c>
      <c r="K757" s="94" t="str">
        <f t="shared" si="11"/>
        <v>Бард</v>
      </c>
    </row>
    <row r="758" spans="1:11">
      <c r="A758" s="178">
        <v>5160147</v>
      </c>
      <c r="B758" s="178" t="s">
        <v>3295</v>
      </c>
      <c r="C758" s="179" t="s">
        <v>215</v>
      </c>
      <c r="D758" s="178" t="s">
        <v>216</v>
      </c>
      <c r="E758" s="178">
        <v>18521</v>
      </c>
      <c r="F758" s="178" t="s">
        <v>214</v>
      </c>
      <c r="G758" s="180">
        <v>400</v>
      </c>
      <c r="H758" s="180">
        <v>5278500</v>
      </c>
      <c r="I758" s="180">
        <v>21114000</v>
      </c>
      <c r="K758" s="94" t="str">
        <f t="shared" si="11"/>
        <v>Бард</v>
      </c>
    </row>
    <row r="759" spans="1:11">
      <c r="A759" s="178">
        <v>5160696</v>
      </c>
      <c r="B759" s="178" t="s">
        <v>3295</v>
      </c>
      <c r="C759" s="179" t="s">
        <v>1773</v>
      </c>
      <c r="D759" s="178" t="s">
        <v>1774</v>
      </c>
      <c r="E759" s="178">
        <v>45433</v>
      </c>
      <c r="F759" s="178" t="s">
        <v>1711</v>
      </c>
      <c r="G759" s="180">
        <v>100</v>
      </c>
      <c r="H759" s="180">
        <v>1603300</v>
      </c>
      <c r="I759" s="180">
        <v>16033000</v>
      </c>
      <c r="K759" s="94" t="str">
        <f t="shared" si="11"/>
        <v>Спир</v>
      </c>
    </row>
    <row r="760" spans="1:11">
      <c r="A760" s="178">
        <v>5160697</v>
      </c>
      <c r="B760" s="178" t="s">
        <v>3295</v>
      </c>
      <c r="C760" s="179" t="s">
        <v>3168</v>
      </c>
      <c r="D760" s="178" t="s">
        <v>3169</v>
      </c>
      <c r="E760" s="178">
        <v>45433</v>
      </c>
      <c r="F760" s="178" t="s">
        <v>1711</v>
      </c>
      <c r="G760" s="180">
        <v>90</v>
      </c>
      <c r="H760" s="180">
        <v>1600000</v>
      </c>
      <c r="I760" s="180">
        <v>14400000</v>
      </c>
      <c r="K760" s="94" t="str">
        <f t="shared" si="11"/>
        <v>Спир</v>
      </c>
    </row>
    <row r="761" spans="1:11">
      <c r="A761" s="178">
        <v>5160703</v>
      </c>
      <c r="B761" s="178" t="s">
        <v>3295</v>
      </c>
      <c r="C761" s="179" t="s">
        <v>3296</v>
      </c>
      <c r="D761" s="178" t="s">
        <v>3297</v>
      </c>
      <c r="E761" s="178">
        <v>45285</v>
      </c>
      <c r="F761" s="178" t="s">
        <v>1708</v>
      </c>
      <c r="G761" s="180">
        <v>1000</v>
      </c>
      <c r="H761" s="180">
        <v>1666999</v>
      </c>
      <c r="I761" s="180">
        <v>166699900</v>
      </c>
      <c r="K761" s="94" t="str">
        <f t="shared" si="11"/>
        <v>Спир</v>
      </c>
    </row>
    <row r="762" spans="1:11">
      <c r="A762" s="178">
        <v>5160704</v>
      </c>
      <c r="B762" s="178" t="s">
        <v>3295</v>
      </c>
      <c r="C762" s="179" t="s">
        <v>3298</v>
      </c>
      <c r="D762" s="178" t="s">
        <v>3299</v>
      </c>
      <c r="E762" s="178">
        <v>45285</v>
      </c>
      <c r="F762" s="178" t="s">
        <v>1708</v>
      </c>
      <c r="G762" s="180">
        <v>100</v>
      </c>
      <c r="H762" s="180">
        <v>1658788</v>
      </c>
      <c r="I762" s="180">
        <v>16587880</v>
      </c>
      <c r="K762" s="94" t="str">
        <f t="shared" si="11"/>
        <v>Спир</v>
      </c>
    </row>
    <row r="763" spans="1:11">
      <c r="A763" s="178">
        <v>5160705</v>
      </c>
      <c r="B763" s="178" t="s">
        <v>3295</v>
      </c>
      <c r="C763" s="179" t="s">
        <v>1788</v>
      </c>
      <c r="D763" s="178" t="s">
        <v>1789</v>
      </c>
      <c r="E763" s="178">
        <v>45285</v>
      </c>
      <c r="F763" s="178" t="s">
        <v>1708</v>
      </c>
      <c r="G763" s="180">
        <v>240</v>
      </c>
      <c r="H763" s="180">
        <v>1658788</v>
      </c>
      <c r="I763" s="180">
        <v>39810912</v>
      </c>
      <c r="K763" s="94" t="str">
        <f t="shared" si="11"/>
        <v>Спир</v>
      </c>
    </row>
    <row r="764" spans="1:11">
      <c r="A764" s="178">
        <v>5160706</v>
      </c>
      <c r="B764" s="178" t="s">
        <v>3295</v>
      </c>
      <c r="C764" s="179" t="s">
        <v>3075</v>
      </c>
      <c r="D764" s="178" t="s">
        <v>3076</v>
      </c>
      <c r="E764" s="178">
        <v>45285</v>
      </c>
      <c r="F764" s="178" t="s">
        <v>1708</v>
      </c>
      <c r="G764" s="180">
        <v>780</v>
      </c>
      <c r="H764" s="180">
        <v>1656999</v>
      </c>
      <c r="I764" s="180">
        <v>129245922</v>
      </c>
      <c r="K764" s="94" t="str">
        <f t="shared" si="11"/>
        <v>Спир</v>
      </c>
    </row>
    <row r="765" spans="1:11">
      <c r="A765" s="178">
        <v>5161705</v>
      </c>
      <c r="B765" s="178" t="s">
        <v>3043</v>
      </c>
      <c r="C765" s="179" t="s">
        <v>3217</v>
      </c>
      <c r="D765" s="178" t="s">
        <v>3218</v>
      </c>
      <c r="E765" s="178">
        <v>45285</v>
      </c>
      <c r="F765" s="178" t="s">
        <v>1708</v>
      </c>
      <c r="G765" s="180">
        <v>1150</v>
      </c>
      <c r="H765" s="180">
        <v>1675111</v>
      </c>
      <c r="I765" s="180">
        <v>192637765</v>
      </c>
      <c r="K765" s="94" t="str">
        <f t="shared" si="11"/>
        <v>Спир</v>
      </c>
    </row>
    <row r="766" spans="1:11" ht="30">
      <c r="A766" s="178">
        <v>5161706</v>
      </c>
      <c r="B766" s="178" t="s">
        <v>3043</v>
      </c>
      <c r="C766" s="179" t="s">
        <v>3224</v>
      </c>
      <c r="D766" s="178" t="s">
        <v>3225</v>
      </c>
      <c r="E766" s="178">
        <v>45285</v>
      </c>
      <c r="F766" s="178" t="s">
        <v>1708</v>
      </c>
      <c r="G766" s="180">
        <v>2000</v>
      </c>
      <c r="H766" s="180">
        <v>1662788</v>
      </c>
      <c r="I766" s="180">
        <v>332557600</v>
      </c>
      <c r="K766" s="94" t="str">
        <f t="shared" si="11"/>
        <v>Спир</v>
      </c>
    </row>
    <row r="767" spans="1:11">
      <c r="A767" s="178">
        <v>5161707</v>
      </c>
      <c r="B767" s="178" t="s">
        <v>3043</v>
      </c>
      <c r="C767" s="179" t="s">
        <v>1816</v>
      </c>
      <c r="D767" s="178" t="s">
        <v>1817</v>
      </c>
      <c r="E767" s="178">
        <v>45285</v>
      </c>
      <c r="F767" s="178" t="s">
        <v>1708</v>
      </c>
      <c r="G767" s="180">
        <v>2350</v>
      </c>
      <c r="H767" s="180">
        <v>1642888</v>
      </c>
      <c r="I767" s="180">
        <v>386078680</v>
      </c>
      <c r="K767" s="94" t="str">
        <f t="shared" si="11"/>
        <v>Спир</v>
      </c>
    </row>
    <row r="768" spans="1:11">
      <c r="A768" s="178">
        <v>5161709</v>
      </c>
      <c r="B768" s="178" t="s">
        <v>3043</v>
      </c>
      <c r="C768" s="179" t="s">
        <v>3178</v>
      </c>
      <c r="D768" s="178" t="s">
        <v>3179</v>
      </c>
      <c r="E768" s="178">
        <v>45284</v>
      </c>
      <c r="F768" s="178" t="s">
        <v>1704</v>
      </c>
      <c r="G768" s="180">
        <v>300</v>
      </c>
      <c r="H768" s="180">
        <v>1652788</v>
      </c>
      <c r="I768" s="180">
        <v>49583640</v>
      </c>
      <c r="K768" s="94" t="str">
        <f t="shared" si="11"/>
        <v>Спир</v>
      </c>
    </row>
    <row r="769" spans="1:11">
      <c r="A769" s="178">
        <v>5161710</v>
      </c>
      <c r="B769" s="178" t="s">
        <v>3043</v>
      </c>
      <c r="C769" s="179" t="s">
        <v>3157</v>
      </c>
      <c r="D769" s="178" t="s">
        <v>3158</v>
      </c>
      <c r="E769" s="178">
        <v>45284</v>
      </c>
      <c r="F769" s="178" t="s">
        <v>1704</v>
      </c>
      <c r="G769" s="180">
        <v>3180</v>
      </c>
      <c r="H769" s="180">
        <v>1638788</v>
      </c>
      <c r="I769" s="180">
        <v>521134584</v>
      </c>
      <c r="K769" s="94" t="str">
        <f t="shared" si="11"/>
        <v>Спир</v>
      </c>
    </row>
    <row r="770" spans="1:11">
      <c r="A770" s="178">
        <v>5161846</v>
      </c>
      <c r="B770" s="178" t="s">
        <v>3043</v>
      </c>
      <c r="C770" s="179" t="s">
        <v>215</v>
      </c>
      <c r="D770" s="178" t="s">
        <v>216</v>
      </c>
      <c r="E770" s="178">
        <v>18521</v>
      </c>
      <c r="F770" s="178" t="s">
        <v>214</v>
      </c>
      <c r="G770" s="180">
        <v>400</v>
      </c>
      <c r="H770" s="180">
        <v>5278500</v>
      </c>
      <c r="I770" s="180">
        <v>21114000</v>
      </c>
      <c r="K770" s="94" t="str">
        <f t="shared" si="11"/>
        <v>Бард</v>
      </c>
    </row>
    <row r="771" spans="1:11">
      <c r="A771" s="178">
        <v>5162517</v>
      </c>
      <c r="B771" s="178" t="s">
        <v>3043</v>
      </c>
      <c r="C771" s="179" t="s">
        <v>3300</v>
      </c>
      <c r="D771" s="178" t="s">
        <v>3301</v>
      </c>
      <c r="E771" s="178">
        <v>45433</v>
      </c>
      <c r="F771" s="178" t="s">
        <v>1711</v>
      </c>
      <c r="G771" s="180">
        <v>300</v>
      </c>
      <c r="H771" s="180">
        <v>1615000</v>
      </c>
      <c r="I771" s="180">
        <v>48450000</v>
      </c>
      <c r="K771" s="94" t="str">
        <f t="shared" si="11"/>
        <v>Спир</v>
      </c>
    </row>
    <row r="772" spans="1:11">
      <c r="A772" s="178">
        <v>5162531</v>
      </c>
      <c r="B772" s="178" t="s">
        <v>3043</v>
      </c>
      <c r="C772" s="179" t="s">
        <v>3213</v>
      </c>
      <c r="D772" s="178" t="s">
        <v>3214</v>
      </c>
      <c r="E772" s="178">
        <v>45285</v>
      </c>
      <c r="F772" s="178" t="s">
        <v>1708</v>
      </c>
      <c r="G772" s="180">
        <v>100</v>
      </c>
      <c r="H772" s="180">
        <v>1656999</v>
      </c>
      <c r="I772" s="180">
        <v>16569990</v>
      </c>
      <c r="K772" s="94" t="str">
        <f t="shared" si="11"/>
        <v>Спир</v>
      </c>
    </row>
    <row r="773" spans="1:11">
      <c r="A773" s="178">
        <v>5162532</v>
      </c>
      <c r="B773" s="178" t="s">
        <v>3043</v>
      </c>
      <c r="C773" s="179" t="s">
        <v>1816</v>
      </c>
      <c r="D773" s="178" t="s">
        <v>1817</v>
      </c>
      <c r="E773" s="178">
        <v>45285</v>
      </c>
      <c r="F773" s="178" t="s">
        <v>1708</v>
      </c>
      <c r="G773" s="180">
        <v>1140</v>
      </c>
      <c r="H773" s="180">
        <v>1648888</v>
      </c>
      <c r="I773" s="180">
        <v>187973232</v>
      </c>
      <c r="K773" s="94" t="str">
        <f t="shared" ref="K773:K836" si="12">LEFT(F773,4)</f>
        <v>Спир</v>
      </c>
    </row>
    <row r="774" spans="1:11">
      <c r="A774" s="178">
        <v>5162612</v>
      </c>
      <c r="B774" s="178" t="s">
        <v>3043</v>
      </c>
      <c r="C774" s="179" t="s">
        <v>215</v>
      </c>
      <c r="D774" s="178" t="s">
        <v>216</v>
      </c>
      <c r="E774" s="178">
        <v>18521</v>
      </c>
      <c r="F774" s="178" t="s">
        <v>214</v>
      </c>
      <c r="G774" s="180">
        <v>600</v>
      </c>
      <c r="H774" s="180">
        <v>5278500</v>
      </c>
      <c r="I774" s="180">
        <v>31671000</v>
      </c>
      <c r="K774" s="94" t="str">
        <f t="shared" si="12"/>
        <v>Бард</v>
      </c>
    </row>
    <row r="775" spans="1:11">
      <c r="A775" s="178">
        <v>5163719</v>
      </c>
      <c r="B775" s="178" t="s">
        <v>3302</v>
      </c>
      <c r="C775" s="179" t="s">
        <v>1845</v>
      </c>
      <c r="D775" s="178" t="s">
        <v>1846</v>
      </c>
      <c r="E775" s="178">
        <v>45285</v>
      </c>
      <c r="F775" s="178" t="s">
        <v>1708</v>
      </c>
      <c r="G775" s="180">
        <v>600</v>
      </c>
      <c r="H775" s="180">
        <v>1662788</v>
      </c>
      <c r="I775" s="180">
        <v>99767280</v>
      </c>
      <c r="K775" s="94" t="str">
        <f t="shared" si="12"/>
        <v>Спир</v>
      </c>
    </row>
    <row r="776" spans="1:11">
      <c r="A776" s="178">
        <v>5163720</v>
      </c>
      <c r="B776" s="178" t="s">
        <v>3302</v>
      </c>
      <c r="C776" s="179" t="s">
        <v>1828</v>
      </c>
      <c r="D776" s="178" t="s">
        <v>1829</v>
      </c>
      <c r="E776" s="178">
        <v>45285</v>
      </c>
      <c r="F776" s="178" t="s">
        <v>1708</v>
      </c>
      <c r="G776" s="180">
        <v>500</v>
      </c>
      <c r="H776" s="180">
        <v>1661899</v>
      </c>
      <c r="I776" s="180">
        <v>83094950</v>
      </c>
      <c r="K776" s="94" t="str">
        <f t="shared" si="12"/>
        <v>Спир</v>
      </c>
    </row>
    <row r="777" spans="1:11">
      <c r="A777" s="178">
        <v>5163721</v>
      </c>
      <c r="B777" s="178" t="s">
        <v>3302</v>
      </c>
      <c r="C777" s="179" t="s">
        <v>1712</v>
      </c>
      <c r="D777" s="178" t="s">
        <v>1713</v>
      </c>
      <c r="E777" s="178">
        <v>45285</v>
      </c>
      <c r="F777" s="178" t="s">
        <v>1708</v>
      </c>
      <c r="G777" s="180">
        <v>1180</v>
      </c>
      <c r="H777" s="180">
        <v>1659788</v>
      </c>
      <c r="I777" s="180">
        <v>195854984</v>
      </c>
      <c r="K777" s="94" t="str">
        <f t="shared" si="12"/>
        <v>Спир</v>
      </c>
    </row>
    <row r="778" spans="1:11">
      <c r="A778" s="178">
        <v>5163722</v>
      </c>
      <c r="B778" s="178" t="s">
        <v>3302</v>
      </c>
      <c r="C778" s="179" t="s">
        <v>3109</v>
      </c>
      <c r="D778" s="178" t="s">
        <v>3110</v>
      </c>
      <c r="E778" s="178">
        <v>45285</v>
      </c>
      <c r="F778" s="178" t="s">
        <v>1708</v>
      </c>
      <c r="G778" s="180">
        <v>100</v>
      </c>
      <c r="H778" s="180">
        <v>1656788</v>
      </c>
      <c r="I778" s="180">
        <v>16567880</v>
      </c>
      <c r="K778" s="94" t="str">
        <f t="shared" si="12"/>
        <v>Спир</v>
      </c>
    </row>
    <row r="779" spans="1:11">
      <c r="A779" s="178">
        <v>5163723</v>
      </c>
      <c r="B779" s="178" t="s">
        <v>3302</v>
      </c>
      <c r="C779" s="179" t="s">
        <v>1788</v>
      </c>
      <c r="D779" s="178" t="s">
        <v>1789</v>
      </c>
      <c r="E779" s="178">
        <v>45285</v>
      </c>
      <c r="F779" s="178" t="s">
        <v>1708</v>
      </c>
      <c r="G779" s="180">
        <v>240</v>
      </c>
      <c r="H779" s="180">
        <v>1656788</v>
      </c>
      <c r="I779" s="180">
        <v>39762912</v>
      </c>
      <c r="K779" s="94" t="str">
        <f t="shared" si="12"/>
        <v>Спир</v>
      </c>
    </row>
    <row r="780" spans="1:11">
      <c r="A780" s="178">
        <v>5163724</v>
      </c>
      <c r="B780" s="178" t="s">
        <v>3302</v>
      </c>
      <c r="C780" s="179" t="s">
        <v>1762</v>
      </c>
      <c r="D780" s="178" t="s">
        <v>1763</v>
      </c>
      <c r="E780" s="178">
        <v>45285</v>
      </c>
      <c r="F780" s="178" t="s">
        <v>1708</v>
      </c>
      <c r="G780" s="180">
        <v>20</v>
      </c>
      <c r="H780" s="180">
        <v>1655788</v>
      </c>
      <c r="I780" s="180">
        <v>3311576</v>
      </c>
      <c r="K780" s="94" t="str">
        <f t="shared" si="12"/>
        <v>Спир</v>
      </c>
    </row>
    <row r="781" spans="1:11">
      <c r="A781" s="178">
        <v>5163725</v>
      </c>
      <c r="B781" s="178" t="s">
        <v>3302</v>
      </c>
      <c r="C781" s="179" t="s">
        <v>3243</v>
      </c>
      <c r="D781" s="178" t="s">
        <v>3244</v>
      </c>
      <c r="E781" s="178">
        <v>45285</v>
      </c>
      <c r="F781" s="178" t="s">
        <v>1708</v>
      </c>
      <c r="G781" s="180">
        <v>20</v>
      </c>
      <c r="H781" s="180">
        <v>1652788</v>
      </c>
      <c r="I781" s="180">
        <v>3305576</v>
      </c>
      <c r="K781" s="94" t="str">
        <f t="shared" si="12"/>
        <v>Спир</v>
      </c>
    </row>
    <row r="782" spans="1:11" ht="30">
      <c r="A782" s="178">
        <v>5163726</v>
      </c>
      <c r="B782" s="178" t="s">
        <v>3302</v>
      </c>
      <c r="C782" s="179" t="s">
        <v>3245</v>
      </c>
      <c r="D782" s="178" t="s">
        <v>3246</v>
      </c>
      <c r="E782" s="178">
        <v>45285</v>
      </c>
      <c r="F782" s="178" t="s">
        <v>1708</v>
      </c>
      <c r="G782" s="180">
        <v>70</v>
      </c>
      <c r="H782" s="180">
        <v>1649888</v>
      </c>
      <c r="I782" s="180">
        <v>11549216</v>
      </c>
      <c r="K782" s="94" t="str">
        <f t="shared" si="12"/>
        <v>Спир</v>
      </c>
    </row>
    <row r="783" spans="1:11">
      <c r="A783" s="178">
        <v>5163727</v>
      </c>
      <c r="B783" s="178" t="s">
        <v>3302</v>
      </c>
      <c r="C783" s="179" t="s">
        <v>3238</v>
      </c>
      <c r="D783" s="178" t="s">
        <v>3239</v>
      </c>
      <c r="E783" s="178">
        <v>45285</v>
      </c>
      <c r="F783" s="178" t="s">
        <v>1708</v>
      </c>
      <c r="G783" s="180">
        <v>1180</v>
      </c>
      <c r="H783" s="180">
        <v>1648788</v>
      </c>
      <c r="I783" s="180">
        <v>194556984</v>
      </c>
      <c r="K783" s="94" t="str">
        <f t="shared" si="12"/>
        <v>Спир</v>
      </c>
    </row>
    <row r="784" spans="1:11">
      <c r="A784" s="178">
        <v>5163728</v>
      </c>
      <c r="B784" s="178" t="s">
        <v>3302</v>
      </c>
      <c r="C784" s="179" t="s">
        <v>3094</v>
      </c>
      <c r="D784" s="178" t="s">
        <v>3095</v>
      </c>
      <c r="E784" s="178">
        <v>45285</v>
      </c>
      <c r="F784" s="178" t="s">
        <v>1708</v>
      </c>
      <c r="G784" s="180">
        <v>90</v>
      </c>
      <c r="H784" s="180">
        <v>1624098</v>
      </c>
      <c r="I784" s="180">
        <v>14616882</v>
      </c>
      <c r="K784" s="94" t="str">
        <f t="shared" si="12"/>
        <v>Спир</v>
      </c>
    </row>
    <row r="785" spans="1:11">
      <c r="A785" s="178">
        <v>5163729</v>
      </c>
      <c r="B785" s="178" t="s">
        <v>3302</v>
      </c>
      <c r="C785" s="179" t="s">
        <v>3157</v>
      </c>
      <c r="D785" s="178" t="s">
        <v>3158</v>
      </c>
      <c r="E785" s="178">
        <v>45284</v>
      </c>
      <c r="F785" s="178" t="s">
        <v>1704</v>
      </c>
      <c r="G785" s="180">
        <v>3180</v>
      </c>
      <c r="H785" s="180">
        <v>1633788</v>
      </c>
      <c r="I785" s="180">
        <v>519544584</v>
      </c>
      <c r="K785" s="94" t="str">
        <f t="shared" si="12"/>
        <v>Спир</v>
      </c>
    </row>
    <row r="786" spans="1:11" ht="30">
      <c r="A786" s="178">
        <v>5163840</v>
      </c>
      <c r="B786" s="178" t="s">
        <v>3302</v>
      </c>
      <c r="C786" s="179" t="s">
        <v>532</v>
      </c>
      <c r="D786" s="178" t="s">
        <v>533</v>
      </c>
      <c r="E786" s="178">
        <v>18521</v>
      </c>
      <c r="F786" s="178" t="s">
        <v>214</v>
      </c>
      <c r="G786" s="180">
        <v>200</v>
      </c>
      <c r="H786" s="180">
        <v>5278505</v>
      </c>
      <c r="I786" s="180">
        <v>10557010</v>
      </c>
      <c r="K786" s="94" t="str">
        <f t="shared" si="12"/>
        <v>Бард</v>
      </c>
    </row>
    <row r="787" spans="1:11">
      <c r="A787" s="178">
        <v>5163841</v>
      </c>
      <c r="B787" s="178" t="s">
        <v>3302</v>
      </c>
      <c r="C787" s="179" t="s">
        <v>215</v>
      </c>
      <c r="D787" s="178" t="s">
        <v>216</v>
      </c>
      <c r="E787" s="178">
        <v>18521</v>
      </c>
      <c r="F787" s="178" t="s">
        <v>214</v>
      </c>
      <c r="G787" s="180">
        <v>400</v>
      </c>
      <c r="H787" s="180">
        <v>5278500</v>
      </c>
      <c r="I787" s="180">
        <v>21114000</v>
      </c>
      <c r="K787" s="94" t="str">
        <f t="shared" si="12"/>
        <v>Бард</v>
      </c>
    </row>
    <row r="788" spans="1:11" ht="30">
      <c r="A788" s="178">
        <v>5164524</v>
      </c>
      <c r="B788" s="178" t="s">
        <v>3302</v>
      </c>
      <c r="C788" s="179" t="s">
        <v>530</v>
      </c>
      <c r="D788" s="178" t="s">
        <v>531</v>
      </c>
      <c r="E788" s="178">
        <v>18521</v>
      </c>
      <c r="F788" s="178" t="s">
        <v>214</v>
      </c>
      <c r="G788" s="180">
        <v>100</v>
      </c>
      <c r="H788" s="180">
        <v>5281999</v>
      </c>
      <c r="I788" s="180">
        <v>5281999</v>
      </c>
      <c r="K788" s="94" t="str">
        <f t="shared" si="12"/>
        <v>Бард</v>
      </c>
    </row>
    <row r="789" spans="1:11">
      <c r="A789" s="178">
        <v>5164525</v>
      </c>
      <c r="B789" s="178" t="s">
        <v>3302</v>
      </c>
      <c r="C789" s="179" t="s">
        <v>215</v>
      </c>
      <c r="D789" s="178" t="s">
        <v>216</v>
      </c>
      <c r="E789" s="178">
        <v>18521</v>
      </c>
      <c r="F789" s="178" t="s">
        <v>214</v>
      </c>
      <c r="G789" s="180">
        <v>400</v>
      </c>
      <c r="H789" s="180">
        <v>5278500</v>
      </c>
      <c r="I789" s="180">
        <v>21114000</v>
      </c>
      <c r="K789" s="94" t="str">
        <f t="shared" si="12"/>
        <v>Бард</v>
      </c>
    </row>
    <row r="790" spans="1:11">
      <c r="A790" s="178">
        <v>5165592</v>
      </c>
      <c r="B790" s="178" t="s">
        <v>3047</v>
      </c>
      <c r="C790" s="179" t="s">
        <v>1824</v>
      </c>
      <c r="D790" s="178" t="s">
        <v>1825</v>
      </c>
      <c r="E790" s="178">
        <v>45433</v>
      </c>
      <c r="F790" s="178" t="s">
        <v>1711</v>
      </c>
      <c r="G790" s="180">
        <v>200</v>
      </c>
      <c r="H790" s="180">
        <v>1631999</v>
      </c>
      <c r="I790" s="180">
        <v>32639980</v>
      </c>
      <c r="K790" s="94" t="str">
        <f t="shared" si="12"/>
        <v>Спир</v>
      </c>
    </row>
    <row r="791" spans="1:11" ht="30">
      <c r="A791" s="178">
        <v>5165605</v>
      </c>
      <c r="B791" s="178" t="s">
        <v>3047</v>
      </c>
      <c r="C791" s="179" t="s">
        <v>3303</v>
      </c>
      <c r="D791" s="178" t="s">
        <v>3304</v>
      </c>
      <c r="E791" s="178">
        <v>45285</v>
      </c>
      <c r="F791" s="178" t="s">
        <v>1708</v>
      </c>
      <c r="G791" s="180">
        <v>4000</v>
      </c>
      <c r="H791" s="180">
        <v>1660111</v>
      </c>
      <c r="I791" s="180">
        <v>664044400</v>
      </c>
      <c r="K791" s="94" t="str">
        <f t="shared" si="12"/>
        <v>Спир</v>
      </c>
    </row>
    <row r="792" spans="1:11">
      <c r="A792" s="178">
        <v>5165606</v>
      </c>
      <c r="B792" s="178" t="s">
        <v>3047</v>
      </c>
      <c r="C792" s="179" t="s">
        <v>1788</v>
      </c>
      <c r="D792" s="178" t="s">
        <v>1789</v>
      </c>
      <c r="E792" s="178">
        <v>45285</v>
      </c>
      <c r="F792" s="178" t="s">
        <v>1708</v>
      </c>
      <c r="G792" s="180">
        <v>240</v>
      </c>
      <c r="H792" s="180">
        <v>1632788</v>
      </c>
      <c r="I792" s="180">
        <v>39186912</v>
      </c>
      <c r="K792" s="94" t="str">
        <f t="shared" si="12"/>
        <v>Спир</v>
      </c>
    </row>
    <row r="793" spans="1:11">
      <c r="A793" s="178">
        <v>5165608</v>
      </c>
      <c r="B793" s="178" t="s">
        <v>3047</v>
      </c>
      <c r="C793" s="179" t="s">
        <v>1788</v>
      </c>
      <c r="D793" s="178" t="s">
        <v>1789</v>
      </c>
      <c r="E793" s="178">
        <v>45285</v>
      </c>
      <c r="F793" s="178" t="s">
        <v>1708</v>
      </c>
      <c r="G793" s="180">
        <v>240</v>
      </c>
      <c r="H793" s="180">
        <v>1628788</v>
      </c>
      <c r="I793" s="180">
        <v>39090912</v>
      </c>
      <c r="K793" s="94" t="str">
        <f t="shared" si="12"/>
        <v>Спир</v>
      </c>
    </row>
    <row r="794" spans="1:11" ht="30">
      <c r="A794" s="178">
        <v>5165609</v>
      </c>
      <c r="B794" s="178" t="s">
        <v>3047</v>
      </c>
      <c r="C794" s="179" t="s">
        <v>3107</v>
      </c>
      <c r="D794" s="178" t="s">
        <v>3108</v>
      </c>
      <c r="E794" s="178">
        <v>45285</v>
      </c>
      <c r="F794" s="178" t="s">
        <v>1708</v>
      </c>
      <c r="G794" s="180">
        <v>1120</v>
      </c>
      <c r="H794" s="180">
        <v>1625900</v>
      </c>
      <c r="I794" s="180">
        <v>182100800</v>
      </c>
      <c r="K794" s="94" t="str">
        <f t="shared" si="12"/>
        <v>Спир</v>
      </c>
    </row>
    <row r="795" spans="1:11">
      <c r="A795" s="178">
        <v>5165755</v>
      </c>
      <c r="B795" s="178" t="s">
        <v>3047</v>
      </c>
      <c r="C795" s="179" t="s">
        <v>535</v>
      </c>
      <c r="D795" s="178" t="s">
        <v>536</v>
      </c>
      <c r="E795" s="178">
        <v>18521</v>
      </c>
      <c r="F795" s="178" t="s">
        <v>214</v>
      </c>
      <c r="G795" s="180">
        <v>100</v>
      </c>
      <c r="H795" s="180">
        <v>5330000</v>
      </c>
      <c r="I795" s="180">
        <v>5330000</v>
      </c>
      <c r="K795" s="94" t="str">
        <f t="shared" si="12"/>
        <v>Бард</v>
      </c>
    </row>
    <row r="796" spans="1:11">
      <c r="A796" s="178">
        <v>5165756</v>
      </c>
      <c r="B796" s="178" t="s">
        <v>3047</v>
      </c>
      <c r="C796" s="179" t="s">
        <v>1698</v>
      </c>
      <c r="D796" s="178" t="s">
        <v>1699</v>
      </c>
      <c r="E796" s="178">
        <v>18521</v>
      </c>
      <c r="F796" s="178" t="s">
        <v>214</v>
      </c>
      <c r="G796" s="180">
        <v>200</v>
      </c>
      <c r="H796" s="180">
        <v>5303333</v>
      </c>
      <c r="I796" s="180">
        <v>10606666</v>
      </c>
      <c r="K796" s="94" t="str">
        <f t="shared" si="12"/>
        <v>Бард</v>
      </c>
    </row>
    <row r="797" spans="1:11">
      <c r="A797" s="178">
        <v>5165757</v>
      </c>
      <c r="B797" s="178" t="s">
        <v>3047</v>
      </c>
      <c r="C797" s="179" t="s">
        <v>212</v>
      </c>
      <c r="D797" s="178" t="s">
        <v>213</v>
      </c>
      <c r="E797" s="178">
        <v>18521</v>
      </c>
      <c r="F797" s="178" t="s">
        <v>214</v>
      </c>
      <c r="G797" s="180">
        <v>100</v>
      </c>
      <c r="H797" s="180">
        <v>5278505</v>
      </c>
      <c r="I797" s="180">
        <v>5278505</v>
      </c>
      <c r="K797" s="94" t="str">
        <f t="shared" si="12"/>
        <v>Бард</v>
      </c>
    </row>
    <row r="798" spans="1:11">
      <c r="A798" s="178">
        <v>5166327</v>
      </c>
      <c r="B798" s="178" t="s">
        <v>3047</v>
      </c>
      <c r="C798" s="179" t="s">
        <v>3305</v>
      </c>
      <c r="D798" s="178" t="s">
        <v>3306</v>
      </c>
      <c r="E798" s="178">
        <v>45433</v>
      </c>
      <c r="F798" s="178" t="s">
        <v>1711</v>
      </c>
      <c r="G798" s="180">
        <v>100</v>
      </c>
      <c r="H798" s="180">
        <v>1640999</v>
      </c>
      <c r="I798" s="180">
        <v>16409990</v>
      </c>
      <c r="K798" s="94" t="str">
        <f t="shared" si="12"/>
        <v>Спир</v>
      </c>
    </row>
    <row r="799" spans="1:11">
      <c r="A799" s="178">
        <v>5166328</v>
      </c>
      <c r="B799" s="178" t="s">
        <v>3047</v>
      </c>
      <c r="C799" s="179" t="s">
        <v>1841</v>
      </c>
      <c r="D799" s="178" t="s">
        <v>1842</v>
      </c>
      <c r="E799" s="178">
        <v>45433</v>
      </c>
      <c r="F799" s="178" t="s">
        <v>1711</v>
      </c>
      <c r="G799" s="180">
        <v>100</v>
      </c>
      <c r="H799" s="180">
        <v>1601788</v>
      </c>
      <c r="I799" s="180">
        <v>16017880</v>
      </c>
      <c r="K799" s="94" t="str">
        <f t="shared" si="12"/>
        <v>Спир</v>
      </c>
    </row>
    <row r="800" spans="1:11">
      <c r="A800" s="178">
        <v>5166424</v>
      </c>
      <c r="B800" s="178" t="s">
        <v>3047</v>
      </c>
      <c r="C800" s="179" t="s">
        <v>212</v>
      </c>
      <c r="D800" s="178" t="s">
        <v>213</v>
      </c>
      <c r="E800" s="178">
        <v>18521</v>
      </c>
      <c r="F800" s="178" t="s">
        <v>214</v>
      </c>
      <c r="G800" s="180">
        <v>100</v>
      </c>
      <c r="H800" s="180">
        <v>5325777</v>
      </c>
      <c r="I800" s="180">
        <v>5325777</v>
      </c>
      <c r="K800" s="94" t="str">
        <f t="shared" si="12"/>
        <v>Бард</v>
      </c>
    </row>
    <row r="801" spans="1:11">
      <c r="A801" s="178">
        <v>5166425</v>
      </c>
      <c r="B801" s="178" t="s">
        <v>3047</v>
      </c>
      <c r="C801" s="179" t="s">
        <v>212</v>
      </c>
      <c r="D801" s="178" t="s">
        <v>213</v>
      </c>
      <c r="E801" s="178">
        <v>18521</v>
      </c>
      <c r="F801" s="178" t="s">
        <v>214</v>
      </c>
      <c r="G801" s="180">
        <v>200</v>
      </c>
      <c r="H801" s="180">
        <v>5315999</v>
      </c>
      <c r="I801" s="180">
        <v>10631998</v>
      </c>
      <c r="K801" s="94" t="str">
        <f t="shared" si="12"/>
        <v>Бард</v>
      </c>
    </row>
    <row r="802" spans="1:11">
      <c r="A802" s="178">
        <v>5166426</v>
      </c>
      <c r="B802" s="178" t="s">
        <v>3047</v>
      </c>
      <c r="C802" s="179" t="s">
        <v>215</v>
      </c>
      <c r="D802" s="178" t="s">
        <v>216</v>
      </c>
      <c r="E802" s="178">
        <v>18521</v>
      </c>
      <c r="F802" s="178" t="s">
        <v>214</v>
      </c>
      <c r="G802" s="180">
        <v>100</v>
      </c>
      <c r="H802" s="180">
        <v>5278500</v>
      </c>
      <c r="I802" s="180">
        <v>5278500</v>
      </c>
      <c r="K802" s="94" t="str">
        <f t="shared" si="12"/>
        <v>Бард</v>
      </c>
    </row>
    <row r="803" spans="1:11">
      <c r="A803" s="178">
        <v>5167417</v>
      </c>
      <c r="B803" s="178" t="s">
        <v>3307</v>
      </c>
      <c r="C803" s="179" t="s">
        <v>3189</v>
      </c>
      <c r="D803" s="178" t="s">
        <v>3190</v>
      </c>
      <c r="E803" s="178">
        <v>45433</v>
      </c>
      <c r="F803" s="178" t="s">
        <v>1711</v>
      </c>
      <c r="G803" s="180">
        <v>200</v>
      </c>
      <c r="H803" s="180">
        <v>1600788</v>
      </c>
      <c r="I803" s="180">
        <v>32015760</v>
      </c>
      <c r="K803" s="94" t="str">
        <f t="shared" si="12"/>
        <v>Спир</v>
      </c>
    </row>
    <row r="804" spans="1:11">
      <c r="A804" s="178">
        <v>5167418</v>
      </c>
      <c r="B804" s="178" t="s">
        <v>3307</v>
      </c>
      <c r="C804" s="179" t="s">
        <v>3308</v>
      </c>
      <c r="D804" s="178" t="s">
        <v>3309</v>
      </c>
      <c r="E804" s="178">
        <v>45433</v>
      </c>
      <c r="F804" s="178" t="s">
        <v>1711</v>
      </c>
      <c r="G804" s="180">
        <v>20</v>
      </c>
      <c r="H804" s="180">
        <v>1599901</v>
      </c>
      <c r="I804" s="180">
        <v>3199802</v>
      </c>
      <c r="K804" s="94" t="str">
        <f t="shared" si="12"/>
        <v>Спир</v>
      </c>
    </row>
    <row r="805" spans="1:11">
      <c r="A805" s="178">
        <v>5167419</v>
      </c>
      <c r="B805" s="178" t="s">
        <v>3307</v>
      </c>
      <c r="C805" s="179" t="s">
        <v>3310</v>
      </c>
      <c r="D805" s="178" t="s">
        <v>3311</v>
      </c>
      <c r="E805" s="178">
        <v>45433</v>
      </c>
      <c r="F805" s="178" t="s">
        <v>1711</v>
      </c>
      <c r="G805" s="180">
        <v>30</v>
      </c>
      <c r="H805" s="180">
        <v>1599901</v>
      </c>
      <c r="I805" s="180">
        <v>4799703</v>
      </c>
      <c r="K805" s="94" t="str">
        <f t="shared" si="12"/>
        <v>Спир</v>
      </c>
    </row>
    <row r="806" spans="1:11">
      <c r="A806" s="178">
        <v>5167420</v>
      </c>
      <c r="B806" s="178" t="s">
        <v>3307</v>
      </c>
      <c r="C806" s="179" t="s">
        <v>3310</v>
      </c>
      <c r="D806" s="178" t="s">
        <v>3311</v>
      </c>
      <c r="E806" s="178">
        <v>45433</v>
      </c>
      <c r="F806" s="178" t="s">
        <v>1711</v>
      </c>
      <c r="G806" s="180">
        <v>30</v>
      </c>
      <c r="H806" s="180">
        <v>1599901</v>
      </c>
      <c r="I806" s="180">
        <v>4799703</v>
      </c>
      <c r="K806" s="94" t="str">
        <f t="shared" si="12"/>
        <v>Спир</v>
      </c>
    </row>
    <row r="807" spans="1:11" ht="30">
      <c r="A807" s="178">
        <v>5167429</v>
      </c>
      <c r="B807" s="178" t="s">
        <v>3307</v>
      </c>
      <c r="C807" s="179" t="s">
        <v>3107</v>
      </c>
      <c r="D807" s="178" t="s">
        <v>3108</v>
      </c>
      <c r="E807" s="178">
        <v>45285</v>
      </c>
      <c r="F807" s="178" t="s">
        <v>1708</v>
      </c>
      <c r="G807" s="180">
        <v>1880</v>
      </c>
      <c r="H807" s="180">
        <v>1640002</v>
      </c>
      <c r="I807" s="180">
        <v>308320376</v>
      </c>
      <c r="K807" s="94" t="str">
        <f t="shared" si="12"/>
        <v>Спир</v>
      </c>
    </row>
    <row r="808" spans="1:11">
      <c r="A808" s="178">
        <v>5167430</v>
      </c>
      <c r="B808" s="178" t="s">
        <v>3307</v>
      </c>
      <c r="C808" s="179" t="s">
        <v>3312</v>
      </c>
      <c r="D808" s="178" t="s">
        <v>3313</v>
      </c>
      <c r="E808" s="178">
        <v>45285</v>
      </c>
      <c r="F808" s="178" t="s">
        <v>1708</v>
      </c>
      <c r="G808" s="180">
        <v>40</v>
      </c>
      <c r="H808" s="180">
        <v>1638788</v>
      </c>
      <c r="I808" s="180">
        <v>6555152</v>
      </c>
      <c r="K808" s="94" t="str">
        <f t="shared" si="12"/>
        <v>Спир</v>
      </c>
    </row>
    <row r="809" spans="1:11">
      <c r="A809" s="178">
        <v>5167431</v>
      </c>
      <c r="B809" s="178" t="s">
        <v>3307</v>
      </c>
      <c r="C809" s="179" t="s">
        <v>3219</v>
      </c>
      <c r="D809" s="178" t="s">
        <v>3220</v>
      </c>
      <c r="E809" s="178">
        <v>45285</v>
      </c>
      <c r="F809" s="178" t="s">
        <v>1708</v>
      </c>
      <c r="G809" s="180">
        <v>500</v>
      </c>
      <c r="H809" s="180">
        <v>1638788</v>
      </c>
      <c r="I809" s="180">
        <v>81939400</v>
      </c>
      <c r="K809" s="94" t="str">
        <f t="shared" si="12"/>
        <v>Спир</v>
      </c>
    </row>
    <row r="810" spans="1:11">
      <c r="A810" s="178">
        <v>5167432</v>
      </c>
      <c r="B810" s="178" t="s">
        <v>3307</v>
      </c>
      <c r="C810" s="179" t="s">
        <v>1786</v>
      </c>
      <c r="D810" s="178" t="s">
        <v>1787</v>
      </c>
      <c r="E810" s="178">
        <v>45285</v>
      </c>
      <c r="F810" s="178" t="s">
        <v>1708</v>
      </c>
      <c r="G810" s="180">
        <v>300</v>
      </c>
      <c r="H810" s="180">
        <v>1636788</v>
      </c>
      <c r="I810" s="180">
        <v>49103640</v>
      </c>
      <c r="K810" s="94" t="str">
        <f t="shared" si="12"/>
        <v>Спир</v>
      </c>
    </row>
    <row r="811" spans="1:11">
      <c r="A811" s="178">
        <v>5167433</v>
      </c>
      <c r="B811" s="178" t="s">
        <v>3307</v>
      </c>
      <c r="C811" s="179" t="s">
        <v>3075</v>
      </c>
      <c r="D811" s="178" t="s">
        <v>3076</v>
      </c>
      <c r="E811" s="178">
        <v>45285</v>
      </c>
      <c r="F811" s="178" t="s">
        <v>1708</v>
      </c>
      <c r="G811" s="180">
        <v>3280</v>
      </c>
      <c r="H811" s="180">
        <v>1634788</v>
      </c>
      <c r="I811" s="180">
        <v>536210464</v>
      </c>
      <c r="K811" s="94" t="str">
        <f t="shared" si="12"/>
        <v>Спир</v>
      </c>
    </row>
    <row r="812" spans="1:11">
      <c r="A812" s="178">
        <v>5167569</v>
      </c>
      <c r="B812" s="178" t="s">
        <v>3307</v>
      </c>
      <c r="C812" s="179" t="s">
        <v>3314</v>
      </c>
      <c r="D812" s="178" t="s">
        <v>3315</v>
      </c>
      <c r="E812" s="178">
        <v>18521</v>
      </c>
      <c r="F812" s="178" t="s">
        <v>214</v>
      </c>
      <c r="G812" s="180">
        <v>100</v>
      </c>
      <c r="H812" s="180">
        <v>5400000</v>
      </c>
      <c r="I812" s="180">
        <v>5400000</v>
      </c>
      <c r="K812" s="94" t="str">
        <f t="shared" si="12"/>
        <v>Бард</v>
      </c>
    </row>
    <row r="813" spans="1:11">
      <c r="A813" s="178">
        <v>5167570</v>
      </c>
      <c r="B813" s="178" t="s">
        <v>3307</v>
      </c>
      <c r="C813" s="179" t="s">
        <v>375</v>
      </c>
      <c r="D813" s="178" t="s">
        <v>376</v>
      </c>
      <c r="E813" s="178">
        <v>18521</v>
      </c>
      <c r="F813" s="178" t="s">
        <v>214</v>
      </c>
      <c r="G813" s="180">
        <v>100</v>
      </c>
      <c r="H813" s="180">
        <v>5315999</v>
      </c>
      <c r="I813" s="180">
        <v>5315999</v>
      </c>
      <c r="K813" s="94" t="str">
        <f t="shared" si="12"/>
        <v>Бард</v>
      </c>
    </row>
    <row r="814" spans="1:11" ht="30">
      <c r="A814" s="178">
        <v>5167571</v>
      </c>
      <c r="B814" s="178" t="s">
        <v>3307</v>
      </c>
      <c r="C814" s="179" t="s">
        <v>530</v>
      </c>
      <c r="D814" s="178" t="s">
        <v>531</v>
      </c>
      <c r="E814" s="178">
        <v>18521</v>
      </c>
      <c r="F814" s="178" t="s">
        <v>214</v>
      </c>
      <c r="G814" s="180">
        <v>100</v>
      </c>
      <c r="H814" s="180">
        <v>5279000</v>
      </c>
      <c r="I814" s="180">
        <v>5279000</v>
      </c>
      <c r="K814" s="94" t="str">
        <f t="shared" si="12"/>
        <v>Бард</v>
      </c>
    </row>
    <row r="815" spans="1:11">
      <c r="A815" s="178">
        <v>5167572</v>
      </c>
      <c r="B815" s="178" t="s">
        <v>3307</v>
      </c>
      <c r="C815" s="179" t="s">
        <v>215</v>
      </c>
      <c r="D815" s="178" t="s">
        <v>216</v>
      </c>
      <c r="E815" s="178">
        <v>18521</v>
      </c>
      <c r="F815" s="178" t="s">
        <v>214</v>
      </c>
      <c r="G815" s="180">
        <v>100</v>
      </c>
      <c r="H815" s="180">
        <v>5278500</v>
      </c>
      <c r="I815" s="180">
        <v>5278500</v>
      </c>
      <c r="K815" s="94" t="str">
        <f t="shared" si="12"/>
        <v>Бард</v>
      </c>
    </row>
    <row r="816" spans="1:11">
      <c r="A816" s="178">
        <v>5168179</v>
      </c>
      <c r="B816" s="178" t="s">
        <v>3307</v>
      </c>
      <c r="C816" s="179" t="s">
        <v>215</v>
      </c>
      <c r="D816" s="178" t="s">
        <v>216</v>
      </c>
      <c r="E816" s="178">
        <v>18521</v>
      </c>
      <c r="F816" s="178" t="s">
        <v>214</v>
      </c>
      <c r="G816" s="180">
        <v>200</v>
      </c>
      <c r="H816" s="180">
        <v>5278500</v>
      </c>
      <c r="I816" s="180">
        <v>10557000</v>
      </c>
      <c r="K816" s="94" t="str">
        <f t="shared" si="12"/>
        <v>Бард</v>
      </c>
    </row>
    <row r="817" spans="1:11" ht="45">
      <c r="A817" s="178">
        <v>5169050</v>
      </c>
      <c r="B817" s="178" t="s">
        <v>3054</v>
      </c>
      <c r="C817" s="179" t="s">
        <v>3316</v>
      </c>
      <c r="D817" s="178" t="s">
        <v>3317</v>
      </c>
      <c r="E817" s="178">
        <v>45433</v>
      </c>
      <c r="F817" s="178" t="s">
        <v>1711</v>
      </c>
      <c r="G817" s="180">
        <v>130</v>
      </c>
      <c r="H817" s="180">
        <v>1605000</v>
      </c>
      <c r="I817" s="180">
        <v>20865000</v>
      </c>
      <c r="K817" s="94" t="str">
        <f t="shared" si="12"/>
        <v>Спир</v>
      </c>
    </row>
    <row r="818" spans="1:11">
      <c r="A818" s="178">
        <v>5169051</v>
      </c>
      <c r="B818" s="178" t="s">
        <v>3054</v>
      </c>
      <c r="C818" s="179" t="s">
        <v>3182</v>
      </c>
      <c r="D818" s="178" t="s">
        <v>3183</v>
      </c>
      <c r="E818" s="178">
        <v>45433</v>
      </c>
      <c r="F818" s="178" t="s">
        <v>1711</v>
      </c>
      <c r="G818" s="180">
        <v>50</v>
      </c>
      <c r="H818" s="180">
        <v>1602000</v>
      </c>
      <c r="I818" s="180">
        <v>8010000</v>
      </c>
      <c r="K818" s="94" t="str">
        <f t="shared" si="12"/>
        <v>Спир</v>
      </c>
    </row>
    <row r="819" spans="1:11">
      <c r="A819" s="178">
        <v>5169078</v>
      </c>
      <c r="B819" s="178" t="s">
        <v>3054</v>
      </c>
      <c r="C819" s="179" t="s">
        <v>1788</v>
      </c>
      <c r="D819" s="178" t="s">
        <v>1789</v>
      </c>
      <c r="E819" s="178">
        <v>45285</v>
      </c>
      <c r="F819" s="178" t="s">
        <v>1708</v>
      </c>
      <c r="G819" s="180">
        <v>240</v>
      </c>
      <c r="H819" s="180">
        <v>1668899</v>
      </c>
      <c r="I819" s="180">
        <v>40053576</v>
      </c>
      <c r="K819" s="94" t="str">
        <f t="shared" si="12"/>
        <v>Спир</v>
      </c>
    </row>
    <row r="820" spans="1:11">
      <c r="A820" s="178">
        <v>5169079</v>
      </c>
      <c r="B820" s="178" t="s">
        <v>3054</v>
      </c>
      <c r="C820" s="179" t="s">
        <v>3243</v>
      </c>
      <c r="D820" s="178" t="s">
        <v>3244</v>
      </c>
      <c r="E820" s="178">
        <v>45285</v>
      </c>
      <c r="F820" s="178" t="s">
        <v>1708</v>
      </c>
      <c r="G820" s="180">
        <v>20</v>
      </c>
      <c r="H820" s="180">
        <v>1667799</v>
      </c>
      <c r="I820" s="180">
        <v>3335598</v>
      </c>
      <c r="K820" s="94" t="str">
        <f t="shared" si="12"/>
        <v>Спир</v>
      </c>
    </row>
    <row r="821" spans="1:11">
      <c r="A821" s="178">
        <v>5169080</v>
      </c>
      <c r="B821" s="178" t="s">
        <v>3054</v>
      </c>
      <c r="C821" s="179" t="s">
        <v>3075</v>
      </c>
      <c r="D821" s="178" t="s">
        <v>3076</v>
      </c>
      <c r="E821" s="178">
        <v>45285</v>
      </c>
      <c r="F821" s="178" t="s">
        <v>1708</v>
      </c>
      <c r="G821" s="180">
        <v>3220</v>
      </c>
      <c r="H821" s="180">
        <v>1667788</v>
      </c>
      <c r="I821" s="180">
        <v>537027736</v>
      </c>
      <c r="K821" s="94" t="str">
        <f t="shared" si="12"/>
        <v>Спир</v>
      </c>
    </row>
    <row r="822" spans="1:11">
      <c r="A822" s="178">
        <v>5169081</v>
      </c>
      <c r="B822" s="178" t="s">
        <v>3054</v>
      </c>
      <c r="C822" s="179" t="s">
        <v>1764</v>
      </c>
      <c r="D822" s="178" t="s">
        <v>1765</v>
      </c>
      <c r="E822" s="178">
        <v>45285</v>
      </c>
      <c r="F822" s="178" t="s">
        <v>1708</v>
      </c>
      <c r="G822" s="180">
        <v>500</v>
      </c>
      <c r="H822" s="180">
        <v>1661999</v>
      </c>
      <c r="I822" s="180">
        <v>83099950</v>
      </c>
      <c r="K822" s="94" t="str">
        <f t="shared" si="12"/>
        <v>Спир</v>
      </c>
    </row>
    <row r="823" spans="1:11">
      <c r="A823" s="178">
        <v>5169082</v>
      </c>
      <c r="B823" s="178" t="s">
        <v>3054</v>
      </c>
      <c r="C823" s="179" t="s">
        <v>3089</v>
      </c>
      <c r="D823" s="178" t="s">
        <v>3090</v>
      </c>
      <c r="E823" s="178">
        <v>45285</v>
      </c>
      <c r="F823" s="178" t="s">
        <v>1708</v>
      </c>
      <c r="G823" s="180">
        <v>1600</v>
      </c>
      <c r="H823" s="180">
        <v>1660500</v>
      </c>
      <c r="I823" s="180">
        <v>265680000</v>
      </c>
      <c r="K823" s="94" t="str">
        <f t="shared" si="12"/>
        <v>Спир</v>
      </c>
    </row>
    <row r="824" spans="1:11">
      <c r="A824" s="178">
        <v>5169083</v>
      </c>
      <c r="B824" s="178" t="s">
        <v>3054</v>
      </c>
      <c r="C824" s="179" t="s">
        <v>3125</v>
      </c>
      <c r="D824" s="178" t="s">
        <v>3126</v>
      </c>
      <c r="E824" s="178">
        <v>45285</v>
      </c>
      <c r="F824" s="178" t="s">
        <v>1708</v>
      </c>
      <c r="G824" s="180">
        <v>400</v>
      </c>
      <c r="H824" s="180">
        <v>1658788</v>
      </c>
      <c r="I824" s="180">
        <v>66351520</v>
      </c>
      <c r="K824" s="94" t="str">
        <f t="shared" si="12"/>
        <v>Спир</v>
      </c>
    </row>
    <row r="825" spans="1:11">
      <c r="A825" s="178">
        <v>5169084</v>
      </c>
      <c r="B825" s="178" t="s">
        <v>3054</v>
      </c>
      <c r="C825" s="179" t="s">
        <v>1788</v>
      </c>
      <c r="D825" s="178" t="s">
        <v>1789</v>
      </c>
      <c r="E825" s="178">
        <v>45285</v>
      </c>
      <c r="F825" s="178" t="s">
        <v>1708</v>
      </c>
      <c r="G825" s="180">
        <v>20</v>
      </c>
      <c r="H825" s="180">
        <v>1656588</v>
      </c>
      <c r="I825" s="180">
        <v>3313176</v>
      </c>
      <c r="K825" s="94" t="str">
        <f t="shared" si="12"/>
        <v>Спир</v>
      </c>
    </row>
    <row r="826" spans="1:11">
      <c r="A826" s="178">
        <v>5169203</v>
      </c>
      <c r="B826" s="178" t="s">
        <v>3054</v>
      </c>
      <c r="C826" s="179" t="s">
        <v>1694</v>
      </c>
      <c r="D826" s="178" t="s">
        <v>1695</v>
      </c>
      <c r="E826" s="178">
        <v>18521</v>
      </c>
      <c r="F826" s="178" t="s">
        <v>214</v>
      </c>
      <c r="G826" s="180">
        <v>200</v>
      </c>
      <c r="H826" s="180">
        <v>5279000</v>
      </c>
      <c r="I826" s="180">
        <v>10558000</v>
      </c>
      <c r="K826" s="94" t="str">
        <f t="shared" si="12"/>
        <v>Бард</v>
      </c>
    </row>
    <row r="827" spans="1:11">
      <c r="A827" s="178">
        <v>5169204</v>
      </c>
      <c r="B827" s="178" t="s">
        <v>3054</v>
      </c>
      <c r="C827" s="179" t="s">
        <v>215</v>
      </c>
      <c r="D827" s="178" t="s">
        <v>216</v>
      </c>
      <c r="E827" s="178">
        <v>18521</v>
      </c>
      <c r="F827" s="178" t="s">
        <v>214</v>
      </c>
      <c r="G827" s="180">
        <v>200</v>
      </c>
      <c r="H827" s="180">
        <v>5278500</v>
      </c>
      <c r="I827" s="180">
        <v>10557000</v>
      </c>
      <c r="K827" s="94" t="str">
        <f t="shared" si="12"/>
        <v>Бард</v>
      </c>
    </row>
    <row r="828" spans="1:11">
      <c r="A828" s="178">
        <v>5169793</v>
      </c>
      <c r="B828" s="178" t="s">
        <v>3054</v>
      </c>
      <c r="C828" s="179" t="s">
        <v>215</v>
      </c>
      <c r="D828" s="178" t="s">
        <v>216</v>
      </c>
      <c r="E828" s="178">
        <v>18521</v>
      </c>
      <c r="F828" s="178" t="s">
        <v>214</v>
      </c>
      <c r="G828" s="180">
        <v>200</v>
      </c>
      <c r="H828" s="180">
        <v>5278500</v>
      </c>
      <c r="I828" s="180">
        <v>10557000</v>
      </c>
      <c r="K828" s="94" t="str">
        <f t="shared" si="12"/>
        <v>Бард</v>
      </c>
    </row>
    <row r="829" spans="1:11">
      <c r="A829" s="178">
        <v>5170591</v>
      </c>
      <c r="B829" s="178" t="s">
        <v>3055</v>
      </c>
      <c r="C829" s="179" t="s">
        <v>3073</v>
      </c>
      <c r="D829" s="178" t="s">
        <v>3074</v>
      </c>
      <c r="E829" s="178">
        <v>45433</v>
      </c>
      <c r="F829" s="178" t="s">
        <v>1711</v>
      </c>
      <c r="G829" s="180">
        <v>40</v>
      </c>
      <c r="H829" s="180">
        <v>1601999</v>
      </c>
      <c r="I829" s="180">
        <v>6407996</v>
      </c>
      <c r="K829" s="94" t="str">
        <f t="shared" si="12"/>
        <v>Спир</v>
      </c>
    </row>
    <row r="830" spans="1:11">
      <c r="A830" s="178">
        <v>5170605</v>
      </c>
      <c r="B830" s="178" t="s">
        <v>3055</v>
      </c>
      <c r="C830" s="179" t="s">
        <v>1775</v>
      </c>
      <c r="D830" s="178" t="s">
        <v>1776</v>
      </c>
      <c r="E830" s="178">
        <v>45285</v>
      </c>
      <c r="F830" s="178" t="s">
        <v>1708</v>
      </c>
      <c r="G830" s="180">
        <v>300</v>
      </c>
      <c r="H830" s="180">
        <v>1706999</v>
      </c>
      <c r="I830" s="180">
        <v>51209970</v>
      </c>
      <c r="K830" s="94" t="str">
        <f t="shared" si="12"/>
        <v>Спир</v>
      </c>
    </row>
    <row r="831" spans="1:11">
      <c r="A831" s="178">
        <v>5170606</v>
      </c>
      <c r="B831" s="178" t="s">
        <v>3055</v>
      </c>
      <c r="C831" s="179" t="s">
        <v>3087</v>
      </c>
      <c r="D831" s="178" t="s">
        <v>3088</v>
      </c>
      <c r="E831" s="178">
        <v>45285</v>
      </c>
      <c r="F831" s="178" t="s">
        <v>1708</v>
      </c>
      <c r="G831" s="180">
        <v>290</v>
      </c>
      <c r="H831" s="180">
        <v>1705051</v>
      </c>
      <c r="I831" s="180">
        <v>49446479</v>
      </c>
      <c r="K831" s="94" t="str">
        <f t="shared" si="12"/>
        <v>Спир</v>
      </c>
    </row>
    <row r="832" spans="1:11">
      <c r="A832" s="178">
        <v>5170607</v>
      </c>
      <c r="B832" s="178" t="s">
        <v>3055</v>
      </c>
      <c r="C832" s="179" t="s">
        <v>3118</v>
      </c>
      <c r="D832" s="178" t="s">
        <v>3119</v>
      </c>
      <c r="E832" s="178">
        <v>45285</v>
      </c>
      <c r="F832" s="178" t="s">
        <v>1708</v>
      </c>
      <c r="G832" s="180">
        <v>100</v>
      </c>
      <c r="H832" s="180">
        <v>1680999</v>
      </c>
      <c r="I832" s="180">
        <v>16809990</v>
      </c>
      <c r="K832" s="94" t="str">
        <f t="shared" si="12"/>
        <v>Спир</v>
      </c>
    </row>
    <row r="833" spans="1:11">
      <c r="A833" s="178">
        <v>5170608</v>
      </c>
      <c r="B833" s="178" t="s">
        <v>3055</v>
      </c>
      <c r="C833" s="179" t="s">
        <v>3211</v>
      </c>
      <c r="D833" s="178" t="s">
        <v>3212</v>
      </c>
      <c r="E833" s="178">
        <v>45285</v>
      </c>
      <c r="F833" s="178" t="s">
        <v>1708</v>
      </c>
      <c r="G833" s="180">
        <v>3200</v>
      </c>
      <c r="H833" s="180">
        <v>1672788</v>
      </c>
      <c r="I833" s="180">
        <v>535292160</v>
      </c>
      <c r="K833" s="94" t="str">
        <f t="shared" si="12"/>
        <v>Спир</v>
      </c>
    </row>
    <row r="834" spans="1:11" ht="30">
      <c r="A834" s="178">
        <v>5170609</v>
      </c>
      <c r="B834" s="178" t="s">
        <v>3055</v>
      </c>
      <c r="C834" s="179" t="s">
        <v>1779</v>
      </c>
      <c r="D834" s="178" t="s">
        <v>1780</v>
      </c>
      <c r="E834" s="178">
        <v>45285</v>
      </c>
      <c r="F834" s="178" t="s">
        <v>1708</v>
      </c>
      <c r="G834" s="180">
        <v>200</v>
      </c>
      <c r="H834" s="180">
        <v>1670999</v>
      </c>
      <c r="I834" s="180">
        <v>33419980</v>
      </c>
      <c r="K834" s="94" t="str">
        <f t="shared" si="12"/>
        <v>Спир</v>
      </c>
    </row>
    <row r="835" spans="1:11" ht="30">
      <c r="A835" s="178">
        <v>5170610</v>
      </c>
      <c r="B835" s="178" t="s">
        <v>3055</v>
      </c>
      <c r="C835" s="179" t="s">
        <v>3107</v>
      </c>
      <c r="D835" s="178" t="s">
        <v>3108</v>
      </c>
      <c r="E835" s="178">
        <v>45285</v>
      </c>
      <c r="F835" s="178" t="s">
        <v>1708</v>
      </c>
      <c r="G835" s="180">
        <v>1910</v>
      </c>
      <c r="H835" s="180">
        <v>1668500</v>
      </c>
      <c r="I835" s="180">
        <v>318683500</v>
      </c>
      <c r="K835" s="94" t="str">
        <f t="shared" si="12"/>
        <v>Спир</v>
      </c>
    </row>
    <row r="836" spans="1:11">
      <c r="A836" s="178">
        <v>5170748</v>
      </c>
      <c r="B836" s="178" t="s">
        <v>3055</v>
      </c>
      <c r="C836" s="179" t="s">
        <v>215</v>
      </c>
      <c r="D836" s="178" t="s">
        <v>216</v>
      </c>
      <c r="E836" s="178">
        <v>18521</v>
      </c>
      <c r="F836" s="178" t="s">
        <v>214</v>
      </c>
      <c r="G836" s="180">
        <v>200</v>
      </c>
      <c r="H836" s="180">
        <v>5278500</v>
      </c>
      <c r="I836" s="180">
        <v>10557000</v>
      </c>
      <c r="K836" s="94" t="str">
        <f t="shared" si="12"/>
        <v>Бард</v>
      </c>
    </row>
    <row r="837" spans="1:11">
      <c r="A837" s="178">
        <v>5171185</v>
      </c>
      <c r="B837" s="178" t="s">
        <v>3055</v>
      </c>
      <c r="C837" s="179" t="s">
        <v>3318</v>
      </c>
      <c r="D837" s="178" t="s">
        <v>3319</v>
      </c>
      <c r="E837" s="178">
        <v>45433</v>
      </c>
      <c r="F837" s="178" t="s">
        <v>1711</v>
      </c>
      <c r="G837" s="180">
        <v>50</v>
      </c>
      <c r="H837" s="180">
        <v>1599901</v>
      </c>
      <c r="I837" s="180">
        <v>7999505</v>
      </c>
      <c r="K837" s="94" t="str">
        <f t="shared" ref="K837:K900" si="13">LEFT(F837,4)</f>
        <v>Спир</v>
      </c>
    </row>
    <row r="838" spans="1:11">
      <c r="A838" s="178">
        <v>5171242</v>
      </c>
      <c r="B838" s="178" t="s">
        <v>3055</v>
      </c>
      <c r="C838" s="179" t="s">
        <v>315</v>
      </c>
      <c r="D838" s="178" t="s">
        <v>316</v>
      </c>
      <c r="E838" s="178">
        <v>18521</v>
      </c>
      <c r="F838" s="178" t="s">
        <v>214</v>
      </c>
      <c r="G838" s="180">
        <v>600</v>
      </c>
      <c r="H838" s="180">
        <v>5278555</v>
      </c>
      <c r="I838" s="180">
        <v>31671330</v>
      </c>
      <c r="K838" s="94" t="str">
        <f t="shared" si="13"/>
        <v>Бард</v>
      </c>
    </row>
    <row r="839" spans="1:11">
      <c r="A839" s="178">
        <v>5172099</v>
      </c>
      <c r="B839" s="178" t="s">
        <v>3057</v>
      </c>
      <c r="C839" s="179" t="s">
        <v>3320</v>
      </c>
      <c r="D839" s="178" t="s">
        <v>3321</v>
      </c>
      <c r="E839" s="178">
        <v>45433</v>
      </c>
      <c r="F839" s="178" t="s">
        <v>1711</v>
      </c>
      <c r="G839" s="180">
        <v>30</v>
      </c>
      <c r="H839" s="180">
        <v>1599900</v>
      </c>
      <c r="I839" s="180">
        <v>4799700</v>
      </c>
      <c r="K839" s="94" t="str">
        <f t="shared" si="13"/>
        <v>Спир</v>
      </c>
    </row>
    <row r="840" spans="1:11" ht="30">
      <c r="A840" s="178">
        <v>5172109</v>
      </c>
      <c r="B840" s="178" t="s">
        <v>3057</v>
      </c>
      <c r="C840" s="179" t="s">
        <v>3107</v>
      </c>
      <c r="D840" s="178" t="s">
        <v>3108</v>
      </c>
      <c r="E840" s="178">
        <v>45285</v>
      </c>
      <c r="F840" s="178" t="s">
        <v>1708</v>
      </c>
      <c r="G840" s="180">
        <v>1090</v>
      </c>
      <c r="H840" s="180">
        <v>1690009</v>
      </c>
      <c r="I840" s="180">
        <v>184210981</v>
      </c>
      <c r="K840" s="94" t="str">
        <f t="shared" si="13"/>
        <v>Спир</v>
      </c>
    </row>
    <row r="841" spans="1:11" ht="30">
      <c r="A841" s="178">
        <v>5172110</v>
      </c>
      <c r="B841" s="178" t="s">
        <v>3057</v>
      </c>
      <c r="C841" s="179" t="s">
        <v>3322</v>
      </c>
      <c r="D841" s="178" t="s">
        <v>3323</v>
      </c>
      <c r="E841" s="178">
        <v>45285</v>
      </c>
      <c r="F841" s="178" t="s">
        <v>1708</v>
      </c>
      <c r="G841" s="180">
        <v>1200</v>
      </c>
      <c r="H841" s="180">
        <v>1685000</v>
      </c>
      <c r="I841" s="180">
        <v>202200000</v>
      </c>
      <c r="K841" s="94" t="str">
        <f t="shared" si="13"/>
        <v>Спир</v>
      </c>
    </row>
    <row r="842" spans="1:11">
      <c r="A842" s="178">
        <v>5172111</v>
      </c>
      <c r="B842" s="178" t="s">
        <v>3057</v>
      </c>
      <c r="C842" s="179" t="s">
        <v>1788</v>
      </c>
      <c r="D842" s="178" t="s">
        <v>1789</v>
      </c>
      <c r="E842" s="178">
        <v>45285</v>
      </c>
      <c r="F842" s="178" t="s">
        <v>1708</v>
      </c>
      <c r="G842" s="180">
        <v>220</v>
      </c>
      <c r="H842" s="180">
        <v>1678788</v>
      </c>
      <c r="I842" s="180">
        <v>36933336</v>
      </c>
      <c r="K842" s="94" t="str">
        <f t="shared" si="13"/>
        <v>Спир</v>
      </c>
    </row>
    <row r="843" spans="1:11">
      <c r="A843" s="178">
        <v>5172112</v>
      </c>
      <c r="B843" s="178" t="s">
        <v>3057</v>
      </c>
      <c r="C843" s="179" t="s">
        <v>3094</v>
      </c>
      <c r="D843" s="178" t="s">
        <v>3095</v>
      </c>
      <c r="E843" s="178">
        <v>45285</v>
      </c>
      <c r="F843" s="178" t="s">
        <v>1708</v>
      </c>
      <c r="G843" s="180">
        <v>300</v>
      </c>
      <c r="H843" s="180">
        <v>1668800</v>
      </c>
      <c r="I843" s="180">
        <v>50064000</v>
      </c>
      <c r="K843" s="94" t="str">
        <f t="shared" si="13"/>
        <v>Спир</v>
      </c>
    </row>
    <row r="844" spans="1:11">
      <c r="A844" s="178">
        <v>5172113</v>
      </c>
      <c r="B844" s="178" t="s">
        <v>3057</v>
      </c>
      <c r="C844" s="179" t="s">
        <v>3213</v>
      </c>
      <c r="D844" s="178" t="s">
        <v>3214</v>
      </c>
      <c r="E844" s="178">
        <v>9945285</v>
      </c>
      <c r="F844" s="178" t="s">
        <v>3324</v>
      </c>
      <c r="G844" s="180">
        <v>200</v>
      </c>
      <c r="H844" s="180">
        <v>1680999</v>
      </c>
      <c r="I844" s="180">
        <v>33619980</v>
      </c>
      <c r="K844" s="94" t="str">
        <f t="shared" si="13"/>
        <v>Спир</v>
      </c>
    </row>
    <row r="845" spans="1:11">
      <c r="A845" s="178">
        <v>5172114</v>
      </c>
      <c r="B845" s="178" t="s">
        <v>3057</v>
      </c>
      <c r="C845" s="179" t="s">
        <v>3094</v>
      </c>
      <c r="D845" s="178" t="s">
        <v>3095</v>
      </c>
      <c r="E845" s="178">
        <v>9945285</v>
      </c>
      <c r="F845" s="178" t="s">
        <v>3324</v>
      </c>
      <c r="G845" s="180">
        <v>1300</v>
      </c>
      <c r="H845" s="180">
        <v>1655700</v>
      </c>
      <c r="I845" s="180">
        <v>215241000</v>
      </c>
      <c r="K845" s="94" t="str">
        <f t="shared" si="13"/>
        <v>Спир</v>
      </c>
    </row>
    <row r="846" spans="1:11">
      <c r="A846" s="178">
        <v>5172115</v>
      </c>
      <c r="B846" s="178" t="s">
        <v>3057</v>
      </c>
      <c r="C846" s="179" t="s">
        <v>3157</v>
      </c>
      <c r="D846" s="178" t="s">
        <v>3158</v>
      </c>
      <c r="E846" s="178">
        <v>45284</v>
      </c>
      <c r="F846" s="178" t="s">
        <v>1704</v>
      </c>
      <c r="G846" s="180">
        <v>3190</v>
      </c>
      <c r="H846" s="180">
        <v>1642007</v>
      </c>
      <c r="I846" s="180">
        <v>523800233</v>
      </c>
      <c r="K846" s="94" t="str">
        <f t="shared" si="13"/>
        <v>Спир</v>
      </c>
    </row>
    <row r="847" spans="1:11">
      <c r="A847" s="178">
        <v>5172254</v>
      </c>
      <c r="B847" s="178" t="s">
        <v>3057</v>
      </c>
      <c r="C847" s="179" t="s">
        <v>535</v>
      </c>
      <c r="D847" s="178" t="s">
        <v>536</v>
      </c>
      <c r="E847" s="178">
        <v>18521</v>
      </c>
      <c r="F847" s="178" t="s">
        <v>214</v>
      </c>
      <c r="G847" s="180">
        <v>100</v>
      </c>
      <c r="H847" s="180">
        <v>5300500</v>
      </c>
      <c r="I847" s="180">
        <v>5300500</v>
      </c>
      <c r="K847" s="94" t="str">
        <f t="shared" si="13"/>
        <v>Бард</v>
      </c>
    </row>
    <row r="848" spans="1:11">
      <c r="A848" s="178">
        <v>5172255</v>
      </c>
      <c r="B848" s="178" t="s">
        <v>3057</v>
      </c>
      <c r="C848" s="179" t="s">
        <v>215</v>
      </c>
      <c r="D848" s="178" t="s">
        <v>216</v>
      </c>
      <c r="E848" s="178">
        <v>18521</v>
      </c>
      <c r="F848" s="178" t="s">
        <v>214</v>
      </c>
      <c r="G848" s="180">
        <v>300</v>
      </c>
      <c r="H848" s="180">
        <v>5278500</v>
      </c>
      <c r="I848" s="180">
        <v>15835500</v>
      </c>
      <c r="K848" s="94" t="str">
        <f t="shared" si="13"/>
        <v>Бард</v>
      </c>
    </row>
    <row r="849" spans="1:11">
      <c r="A849" s="178">
        <v>5172875</v>
      </c>
      <c r="B849" s="178" t="s">
        <v>3057</v>
      </c>
      <c r="C849" s="179" t="s">
        <v>215</v>
      </c>
      <c r="D849" s="178" t="s">
        <v>216</v>
      </c>
      <c r="E849" s="178">
        <v>18521</v>
      </c>
      <c r="F849" s="178" t="s">
        <v>214</v>
      </c>
      <c r="G849" s="180">
        <v>200</v>
      </c>
      <c r="H849" s="180">
        <v>5278500</v>
      </c>
      <c r="I849" s="180">
        <v>10557000</v>
      </c>
      <c r="K849" s="94" t="str">
        <f t="shared" si="13"/>
        <v>Бард</v>
      </c>
    </row>
    <row r="850" spans="1:11" ht="30">
      <c r="A850" s="178">
        <v>5173834</v>
      </c>
      <c r="B850" s="178" t="s">
        <v>3058</v>
      </c>
      <c r="C850" s="179" t="s">
        <v>3292</v>
      </c>
      <c r="D850" s="178" t="s">
        <v>3293</v>
      </c>
      <c r="E850" s="178">
        <v>45285</v>
      </c>
      <c r="F850" s="178" t="s">
        <v>1708</v>
      </c>
      <c r="G850" s="180">
        <v>2810</v>
      </c>
      <c r="H850" s="180">
        <v>1672788</v>
      </c>
      <c r="I850" s="180">
        <v>470053428</v>
      </c>
      <c r="K850" s="94" t="str">
        <f t="shared" si="13"/>
        <v>Спир</v>
      </c>
    </row>
    <row r="851" spans="1:11">
      <c r="A851" s="178">
        <v>5173835</v>
      </c>
      <c r="B851" s="178" t="s">
        <v>3058</v>
      </c>
      <c r="C851" s="179" t="s">
        <v>1788</v>
      </c>
      <c r="D851" s="178" t="s">
        <v>1789</v>
      </c>
      <c r="E851" s="178">
        <v>9945285</v>
      </c>
      <c r="F851" s="178" t="s">
        <v>3324</v>
      </c>
      <c r="G851" s="180">
        <v>240</v>
      </c>
      <c r="H851" s="180">
        <v>1668788</v>
      </c>
      <c r="I851" s="180">
        <v>40050912</v>
      </c>
      <c r="K851" s="94" t="str">
        <f t="shared" si="13"/>
        <v>Спир</v>
      </c>
    </row>
    <row r="852" spans="1:11">
      <c r="A852" s="178">
        <v>5173836</v>
      </c>
      <c r="B852" s="178" t="s">
        <v>3058</v>
      </c>
      <c r="C852" s="179" t="s">
        <v>3094</v>
      </c>
      <c r="D852" s="178" t="s">
        <v>3095</v>
      </c>
      <c r="E852" s="178">
        <v>9945285</v>
      </c>
      <c r="F852" s="178" t="s">
        <v>3324</v>
      </c>
      <c r="G852" s="180">
        <v>2600</v>
      </c>
      <c r="H852" s="180">
        <v>1664100</v>
      </c>
      <c r="I852" s="180">
        <v>432666000</v>
      </c>
      <c r="K852" s="94" t="str">
        <f t="shared" si="13"/>
        <v>Спир</v>
      </c>
    </row>
    <row r="853" spans="1:11">
      <c r="A853" s="178">
        <v>5173837</v>
      </c>
      <c r="B853" s="178" t="s">
        <v>3058</v>
      </c>
      <c r="C853" s="179" t="s">
        <v>1788</v>
      </c>
      <c r="D853" s="178" t="s">
        <v>1789</v>
      </c>
      <c r="E853" s="178">
        <v>9945285</v>
      </c>
      <c r="F853" s="178" t="s">
        <v>3324</v>
      </c>
      <c r="G853" s="180">
        <v>160</v>
      </c>
      <c r="H853" s="180">
        <v>1658788</v>
      </c>
      <c r="I853" s="180">
        <v>26540608</v>
      </c>
      <c r="K853" s="94" t="str">
        <f t="shared" si="13"/>
        <v>Спир</v>
      </c>
    </row>
    <row r="854" spans="1:11">
      <c r="A854" s="178">
        <v>5173838</v>
      </c>
      <c r="B854" s="178" t="s">
        <v>3058</v>
      </c>
      <c r="C854" s="179" t="s">
        <v>3157</v>
      </c>
      <c r="D854" s="178" t="s">
        <v>3158</v>
      </c>
      <c r="E854" s="178">
        <v>45284</v>
      </c>
      <c r="F854" s="178" t="s">
        <v>1704</v>
      </c>
      <c r="G854" s="180">
        <v>3190</v>
      </c>
      <c r="H854" s="180">
        <v>1646788</v>
      </c>
      <c r="I854" s="180">
        <v>525325372</v>
      </c>
      <c r="K854" s="94" t="str">
        <f t="shared" si="13"/>
        <v>Спир</v>
      </c>
    </row>
    <row r="855" spans="1:11">
      <c r="A855" s="178">
        <v>5173982</v>
      </c>
      <c r="B855" s="178" t="s">
        <v>3058</v>
      </c>
      <c r="C855" s="179" t="s">
        <v>377</v>
      </c>
      <c r="D855" s="178" t="s">
        <v>378</v>
      </c>
      <c r="E855" s="178">
        <v>18521</v>
      </c>
      <c r="F855" s="178" t="s">
        <v>214</v>
      </c>
      <c r="G855" s="180">
        <v>100</v>
      </c>
      <c r="H855" s="180">
        <v>5279500</v>
      </c>
      <c r="I855" s="180">
        <v>5279500</v>
      </c>
      <c r="K855" s="94" t="str">
        <f t="shared" si="13"/>
        <v>Бард</v>
      </c>
    </row>
    <row r="856" spans="1:11">
      <c r="A856" s="178">
        <v>5173983</v>
      </c>
      <c r="B856" s="178" t="s">
        <v>3058</v>
      </c>
      <c r="C856" s="179" t="s">
        <v>215</v>
      </c>
      <c r="D856" s="178" t="s">
        <v>216</v>
      </c>
      <c r="E856" s="178">
        <v>18521</v>
      </c>
      <c r="F856" s="178" t="s">
        <v>214</v>
      </c>
      <c r="G856" s="180">
        <v>300</v>
      </c>
      <c r="H856" s="180">
        <v>5278500</v>
      </c>
      <c r="I856" s="180">
        <v>15835500</v>
      </c>
      <c r="K856" s="94" t="str">
        <f t="shared" si="13"/>
        <v>Бард</v>
      </c>
    </row>
    <row r="857" spans="1:11">
      <c r="A857" s="178">
        <v>5174540</v>
      </c>
      <c r="B857" s="178" t="s">
        <v>3058</v>
      </c>
      <c r="C857" s="179" t="s">
        <v>1824</v>
      </c>
      <c r="D857" s="178" t="s">
        <v>1825</v>
      </c>
      <c r="E857" s="178">
        <v>45433</v>
      </c>
      <c r="F857" s="178" t="s">
        <v>1711</v>
      </c>
      <c r="G857" s="180">
        <v>400</v>
      </c>
      <c r="H857" s="180">
        <v>1603399</v>
      </c>
      <c r="I857" s="180">
        <v>64135960</v>
      </c>
      <c r="K857" s="94" t="str">
        <f t="shared" si="13"/>
        <v>Спир</v>
      </c>
    </row>
    <row r="858" spans="1:11">
      <c r="A858" s="178">
        <v>5174541</v>
      </c>
      <c r="B858" s="178" t="s">
        <v>3058</v>
      </c>
      <c r="C858" s="179" t="s">
        <v>3133</v>
      </c>
      <c r="D858" s="178" t="s">
        <v>3134</v>
      </c>
      <c r="E858" s="178">
        <v>45433</v>
      </c>
      <c r="F858" s="178" t="s">
        <v>1711</v>
      </c>
      <c r="G858" s="180">
        <v>200</v>
      </c>
      <c r="H858" s="180">
        <v>1601788</v>
      </c>
      <c r="I858" s="180">
        <v>32035760</v>
      </c>
      <c r="K858" s="94" t="str">
        <f t="shared" si="13"/>
        <v>Спир</v>
      </c>
    </row>
    <row r="859" spans="1:11">
      <c r="A859" s="178">
        <v>5174545</v>
      </c>
      <c r="B859" s="178" t="s">
        <v>3058</v>
      </c>
      <c r="C859" s="179" t="s">
        <v>3213</v>
      </c>
      <c r="D859" s="178" t="s">
        <v>3214</v>
      </c>
      <c r="E859" s="178">
        <v>45285</v>
      </c>
      <c r="F859" s="178" t="s">
        <v>1708</v>
      </c>
      <c r="G859" s="180">
        <v>100</v>
      </c>
      <c r="H859" s="180">
        <v>1691199</v>
      </c>
      <c r="I859" s="180">
        <v>16911990</v>
      </c>
      <c r="K859" s="94" t="str">
        <f t="shared" si="13"/>
        <v>Спир</v>
      </c>
    </row>
    <row r="860" spans="1:11" ht="30">
      <c r="A860" s="178">
        <v>5174546</v>
      </c>
      <c r="B860" s="178" t="s">
        <v>3058</v>
      </c>
      <c r="C860" s="179" t="s">
        <v>3292</v>
      </c>
      <c r="D860" s="178" t="s">
        <v>3293</v>
      </c>
      <c r="E860" s="178">
        <v>45285</v>
      </c>
      <c r="F860" s="178" t="s">
        <v>1708</v>
      </c>
      <c r="G860" s="180">
        <v>190</v>
      </c>
      <c r="H860" s="180">
        <v>1638788</v>
      </c>
      <c r="I860" s="180">
        <v>31136972</v>
      </c>
      <c r="K860" s="94" t="str">
        <f t="shared" si="13"/>
        <v>Спир</v>
      </c>
    </row>
    <row r="861" spans="1:11">
      <c r="A861" s="178">
        <v>5174643</v>
      </c>
      <c r="B861" s="178" t="s">
        <v>3058</v>
      </c>
      <c r="C861" s="179" t="s">
        <v>215</v>
      </c>
      <c r="D861" s="178" t="s">
        <v>216</v>
      </c>
      <c r="E861" s="178">
        <v>18521</v>
      </c>
      <c r="F861" s="178" t="s">
        <v>214</v>
      </c>
      <c r="G861" s="180">
        <v>400</v>
      </c>
      <c r="H861" s="180">
        <v>5278500</v>
      </c>
      <c r="I861" s="180">
        <v>21114000</v>
      </c>
      <c r="K861" s="94" t="str">
        <f t="shared" si="13"/>
        <v>Бард</v>
      </c>
    </row>
    <row r="862" spans="1:11">
      <c r="A862" s="178">
        <v>5175570</v>
      </c>
      <c r="B862" s="178" t="s">
        <v>3060</v>
      </c>
      <c r="C862" s="179" t="s">
        <v>3091</v>
      </c>
      <c r="D862" s="178" t="s">
        <v>1808</v>
      </c>
      <c r="E862" s="178">
        <v>45433</v>
      </c>
      <c r="F862" s="178" t="s">
        <v>1711</v>
      </c>
      <c r="G862" s="180">
        <v>100</v>
      </c>
      <c r="H862" s="180">
        <v>1604800</v>
      </c>
      <c r="I862" s="180">
        <v>16048000</v>
      </c>
      <c r="K862" s="94" t="str">
        <f t="shared" si="13"/>
        <v>Спир</v>
      </c>
    </row>
    <row r="863" spans="1:11">
      <c r="A863" s="178">
        <v>5175571</v>
      </c>
      <c r="B863" s="178" t="s">
        <v>3060</v>
      </c>
      <c r="C863" s="179" t="s">
        <v>3325</v>
      </c>
      <c r="D863" s="178" t="s">
        <v>3326</v>
      </c>
      <c r="E863" s="178">
        <v>45433</v>
      </c>
      <c r="F863" s="178" t="s">
        <v>1711</v>
      </c>
      <c r="G863" s="180">
        <v>40</v>
      </c>
      <c r="H863" s="180">
        <v>1604000</v>
      </c>
      <c r="I863" s="180">
        <v>6416000</v>
      </c>
      <c r="K863" s="94" t="str">
        <f t="shared" si="13"/>
        <v>Спир</v>
      </c>
    </row>
    <row r="864" spans="1:11">
      <c r="A864" s="178">
        <v>5175596</v>
      </c>
      <c r="B864" s="178" t="s">
        <v>3060</v>
      </c>
      <c r="C864" s="179" t="s">
        <v>1757</v>
      </c>
      <c r="D864" s="178" t="s">
        <v>1758</v>
      </c>
      <c r="E864" s="178">
        <v>45285</v>
      </c>
      <c r="F864" s="178" t="s">
        <v>1708</v>
      </c>
      <c r="G864" s="180">
        <v>100</v>
      </c>
      <c r="H864" s="180">
        <v>1680000</v>
      </c>
      <c r="I864" s="180">
        <v>16800000</v>
      </c>
      <c r="K864" s="94" t="str">
        <f t="shared" si="13"/>
        <v>Спир</v>
      </c>
    </row>
    <row r="865" spans="1:11">
      <c r="A865" s="178">
        <v>5175597</v>
      </c>
      <c r="B865" s="178" t="s">
        <v>3060</v>
      </c>
      <c r="C865" s="179" t="s">
        <v>3221</v>
      </c>
      <c r="D865" s="178" t="s">
        <v>3222</v>
      </c>
      <c r="E865" s="178">
        <v>45285</v>
      </c>
      <c r="F865" s="178" t="s">
        <v>1708</v>
      </c>
      <c r="G865" s="180">
        <v>140</v>
      </c>
      <c r="H865" s="180">
        <v>1674848</v>
      </c>
      <c r="I865" s="180">
        <v>23447872</v>
      </c>
      <c r="K865" s="94" t="str">
        <f t="shared" si="13"/>
        <v>Спир</v>
      </c>
    </row>
    <row r="866" spans="1:11">
      <c r="A866" s="178">
        <v>5175598</v>
      </c>
      <c r="B866" s="178" t="s">
        <v>3060</v>
      </c>
      <c r="C866" s="179" t="s">
        <v>1788</v>
      </c>
      <c r="D866" s="178" t="s">
        <v>1789</v>
      </c>
      <c r="E866" s="178">
        <v>45285</v>
      </c>
      <c r="F866" s="178" t="s">
        <v>1708</v>
      </c>
      <c r="G866" s="180">
        <v>240</v>
      </c>
      <c r="H866" s="180">
        <v>1669999</v>
      </c>
      <c r="I866" s="180">
        <v>40079976</v>
      </c>
      <c r="K866" s="94" t="str">
        <f t="shared" si="13"/>
        <v>Спир</v>
      </c>
    </row>
    <row r="867" spans="1:11" ht="30">
      <c r="A867" s="178">
        <v>5175599</v>
      </c>
      <c r="B867" s="178" t="s">
        <v>3060</v>
      </c>
      <c r="C867" s="179" t="s">
        <v>3292</v>
      </c>
      <c r="D867" s="178" t="s">
        <v>3293</v>
      </c>
      <c r="E867" s="178">
        <v>45285</v>
      </c>
      <c r="F867" s="178" t="s">
        <v>1708</v>
      </c>
      <c r="G867" s="180">
        <v>100</v>
      </c>
      <c r="H867" s="180">
        <v>1668788</v>
      </c>
      <c r="I867" s="180">
        <v>16687880</v>
      </c>
      <c r="K867" s="94" t="str">
        <f t="shared" si="13"/>
        <v>Спир</v>
      </c>
    </row>
    <row r="868" spans="1:11">
      <c r="A868" s="178">
        <v>5175600</v>
      </c>
      <c r="B868" s="178" t="s">
        <v>3060</v>
      </c>
      <c r="C868" s="179" t="s">
        <v>1816</v>
      </c>
      <c r="D868" s="178" t="s">
        <v>1817</v>
      </c>
      <c r="E868" s="178">
        <v>45285</v>
      </c>
      <c r="F868" s="178" t="s">
        <v>1708</v>
      </c>
      <c r="G868" s="180">
        <v>3550</v>
      </c>
      <c r="H868" s="180">
        <v>1665555</v>
      </c>
      <c r="I868" s="180">
        <v>591272025</v>
      </c>
      <c r="K868" s="94" t="str">
        <f t="shared" si="13"/>
        <v>Спир</v>
      </c>
    </row>
    <row r="869" spans="1:11" ht="30">
      <c r="A869" s="178">
        <v>5175601</v>
      </c>
      <c r="B869" s="178" t="s">
        <v>3060</v>
      </c>
      <c r="C869" s="179" t="s">
        <v>3107</v>
      </c>
      <c r="D869" s="178" t="s">
        <v>3108</v>
      </c>
      <c r="E869" s="178">
        <v>45285</v>
      </c>
      <c r="F869" s="178" t="s">
        <v>1708</v>
      </c>
      <c r="G869" s="180">
        <v>1870</v>
      </c>
      <c r="H869" s="180">
        <v>1665000</v>
      </c>
      <c r="I869" s="180">
        <v>311355000</v>
      </c>
      <c r="K869" s="94" t="str">
        <f t="shared" si="13"/>
        <v>Спир</v>
      </c>
    </row>
    <row r="870" spans="1:11" ht="30">
      <c r="A870" s="178">
        <v>5176300</v>
      </c>
      <c r="B870" s="178" t="s">
        <v>3060</v>
      </c>
      <c r="C870" s="179" t="s">
        <v>3184</v>
      </c>
      <c r="D870" s="178" t="s">
        <v>3185</v>
      </c>
      <c r="E870" s="178">
        <v>45433</v>
      </c>
      <c r="F870" s="178" t="s">
        <v>1711</v>
      </c>
      <c r="G870" s="180">
        <v>250</v>
      </c>
      <c r="H870" s="180">
        <v>1608999</v>
      </c>
      <c r="I870" s="180">
        <v>40224975</v>
      </c>
      <c r="K870" s="94" t="str">
        <f t="shared" si="13"/>
        <v>Спир</v>
      </c>
    </row>
    <row r="871" spans="1:11">
      <c r="A871" s="178">
        <v>5176420</v>
      </c>
      <c r="B871" s="178" t="s">
        <v>3060</v>
      </c>
      <c r="C871" s="179" t="s">
        <v>215</v>
      </c>
      <c r="D871" s="178" t="s">
        <v>216</v>
      </c>
      <c r="E871" s="178">
        <v>18521</v>
      </c>
      <c r="F871" s="178" t="s">
        <v>214</v>
      </c>
      <c r="G871" s="180">
        <v>200</v>
      </c>
      <c r="H871" s="180">
        <v>5278500</v>
      </c>
      <c r="I871" s="180">
        <v>10557000</v>
      </c>
      <c r="K871" s="94" t="str">
        <f t="shared" si="13"/>
        <v>Бард</v>
      </c>
    </row>
    <row r="872" spans="1:11">
      <c r="A872" s="178">
        <v>5177331</v>
      </c>
      <c r="B872" s="178" t="s">
        <v>3061</v>
      </c>
      <c r="C872" s="179" t="s">
        <v>3327</v>
      </c>
      <c r="D872" s="178" t="s">
        <v>3328</v>
      </c>
      <c r="E872" s="178">
        <v>45433</v>
      </c>
      <c r="F872" s="178" t="s">
        <v>1711</v>
      </c>
      <c r="G872" s="180">
        <v>300</v>
      </c>
      <c r="H872" s="180">
        <v>1612999</v>
      </c>
      <c r="I872" s="180">
        <v>48389970</v>
      </c>
      <c r="K872" s="94" t="str">
        <f t="shared" si="13"/>
        <v>Спир</v>
      </c>
    </row>
    <row r="873" spans="1:11" ht="30">
      <c r="A873" s="178">
        <v>5177353</v>
      </c>
      <c r="B873" s="178" t="s">
        <v>3061</v>
      </c>
      <c r="C873" s="179" t="s">
        <v>3329</v>
      </c>
      <c r="D873" s="178" t="s">
        <v>3330</v>
      </c>
      <c r="E873" s="178">
        <v>45285</v>
      </c>
      <c r="F873" s="178" t="s">
        <v>1708</v>
      </c>
      <c r="G873" s="180">
        <v>30</v>
      </c>
      <c r="H873" s="180">
        <v>1692999</v>
      </c>
      <c r="I873" s="180">
        <v>5078997</v>
      </c>
      <c r="K873" s="94" t="str">
        <f t="shared" si="13"/>
        <v>Спир</v>
      </c>
    </row>
    <row r="874" spans="1:11">
      <c r="A874" s="178">
        <v>5177354</v>
      </c>
      <c r="B874" s="178" t="s">
        <v>3061</v>
      </c>
      <c r="C874" s="179" t="s">
        <v>3331</v>
      </c>
      <c r="D874" s="178" t="s">
        <v>3332</v>
      </c>
      <c r="E874" s="178">
        <v>45285</v>
      </c>
      <c r="F874" s="178" t="s">
        <v>1708</v>
      </c>
      <c r="G874" s="180">
        <v>1400</v>
      </c>
      <c r="H874" s="180">
        <v>1680195</v>
      </c>
      <c r="I874" s="180">
        <v>235227300</v>
      </c>
      <c r="K874" s="94" t="str">
        <f t="shared" si="13"/>
        <v>Спир</v>
      </c>
    </row>
    <row r="875" spans="1:11" ht="30">
      <c r="A875" s="178">
        <v>5177355</v>
      </c>
      <c r="B875" s="178" t="s">
        <v>3061</v>
      </c>
      <c r="C875" s="179" t="s">
        <v>3107</v>
      </c>
      <c r="D875" s="178" t="s">
        <v>3108</v>
      </c>
      <c r="E875" s="178">
        <v>45285</v>
      </c>
      <c r="F875" s="178" t="s">
        <v>1708</v>
      </c>
      <c r="G875" s="180">
        <v>1130</v>
      </c>
      <c r="H875" s="180">
        <v>1680001</v>
      </c>
      <c r="I875" s="180">
        <v>189840113</v>
      </c>
      <c r="K875" s="94" t="str">
        <f t="shared" si="13"/>
        <v>Спир</v>
      </c>
    </row>
    <row r="876" spans="1:11">
      <c r="A876" s="178">
        <v>5177356</v>
      </c>
      <c r="B876" s="178" t="s">
        <v>3061</v>
      </c>
      <c r="C876" s="179" t="s">
        <v>3144</v>
      </c>
      <c r="D876" s="178" t="s">
        <v>3145</v>
      </c>
      <c r="E876" s="178">
        <v>45285</v>
      </c>
      <c r="F876" s="178" t="s">
        <v>1708</v>
      </c>
      <c r="G876" s="180">
        <v>250</v>
      </c>
      <c r="H876" s="180">
        <v>1673999</v>
      </c>
      <c r="I876" s="180">
        <v>41849975</v>
      </c>
      <c r="K876" s="94" t="str">
        <f t="shared" si="13"/>
        <v>Спир</v>
      </c>
    </row>
    <row r="877" spans="1:11">
      <c r="A877" s="178">
        <v>5177357</v>
      </c>
      <c r="B877" s="178" t="s">
        <v>3061</v>
      </c>
      <c r="C877" s="179" t="s">
        <v>3150</v>
      </c>
      <c r="D877" s="178" t="s">
        <v>3151</v>
      </c>
      <c r="E877" s="178">
        <v>45284</v>
      </c>
      <c r="F877" s="178" t="s">
        <v>1704</v>
      </c>
      <c r="G877" s="180">
        <v>1590</v>
      </c>
      <c r="H877" s="180">
        <v>1661000</v>
      </c>
      <c r="I877" s="180">
        <v>264099000</v>
      </c>
      <c r="K877" s="94" t="str">
        <f t="shared" si="13"/>
        <v>Спир</v>
      </c>
    </row>
    <row r="878" spans="1:11">
      <c r="A878" s="178">
        <v>5177358</v>
      </c>
      <c r="B878" s="178" t="s">
        <v>3061</v>
      </c>
      <c r="C878" s="179" t="s">
        <v>3157</v>
      </c>
      <c r="D878" s="178" t="s">
        <v>3158</v>
      </c>
      <c r="E878" s="178">
        <v>45284</v>
      </c>
      <c r="F878" s="178" t="s">
        <v>1704</v>
      </c>
      <c r="G878" s="180">
        <v>1600</v>
      </c>
      <c r="H878" s="180">
        <v>1636788</v>
      </c>
      <c r="I878" s="180">
        <v>261886080</v>
      </c>
      <c r="K878" s="94" t="str">
        <f t="shared" si="13"/>
        <v>Спир</v>
      </c>
    </row>
    <row r="879" spans="1:11">
      <c r="A879" s="178">
        <v>5177498</v>
      </c>
      <c r="B879" s="178" t="s">
        <v>3061</v>
      </c>
      <c r="C879" s="179" t="s">
        <v>215</v>
      </c>
      <c r="D879" s="178" t="s">
        <v>216</v>
      </c>
      <c r="E879" s="178">
        <v>18521</v>
      </c>
      <c r="F879" s="178" t="s">
        <v>214</v>
      </c>
      <c r="G879" s="180">
        <v>200</v>
      </c>
      <c r="H879" s="180">
        <v>5278500</v>
      </c>
      <c r="I879" s="180">
        <v>10557000</v>
      </c>
      <c r="K879" s="94" t="str">
        <f t="shared" si="13"/>
        <v>Бард</v>
      </c>
    </row>
    <row r="880" spans="1:11">
      <c r="A880" s="178">
        <v>5177959</v>
      </c>
      <c r="B880" s="178" t="s">
        <v>3061</v>
      </c>
      <c r="C880" s="179" t="s">
        <v>3327</v>
      </c>
      <c r="D880" s="178" t="s">
        <v>3328</v>
      </c>
      <c r="E880" s="178">
        <v>45433</v>
      </c>
      <c r="F880" s="178" t="s">
        <v>1711</v>
      </c>
      <c r="G880" s="180">
        <v>100</v>
      </c>
      <c r="H880" s="180">
        <v>1606999</v>
      </c>
      <c r="I880" s="180">
        <v>16069990</v>
      </c>
      <c r="K880" s="94" t="str">
        <f t="shared" si="13"/>
        <v>Спир</v>
      </c>
    </row>
    <row r="881" spans="1:11" ht="30">
      <c r="A881" s="178">
        <v>5177960</v>
      </c>
      <c r="B881" s="178" t="s">
        <v>3061</v>
      </c>
      <c r="C881" s="179" t="s">
        <v>3333</v>
      </c>
      <c r="D881" s="178" t="s">
        <v>3334</v>
      </c>
      <c r="E881" s="178">
        <v>45433</v>
      </c>
      <c r="F881" s="178" t="s">
        <v>1711</v>
      </c>
      <c r="G881" s="180">
        <v>20</v>
      </c>
      <c r="H881" s="180">
        <v>1602788</v>
      </c>
      <c r="I881" s="180">
        <v>3205576</v>
      </c>
      <c r="K881" s="94" t="str">
        <f t="shared" si="13"/>
        <v>Спир</v>
      </c>
    </row>
    <row r="882" spans="1:11">
      <c r="A882" s="178">
        <v>5177961</v>
      </c>
      <c r="B882" s="178" t="s">
        <v>3061</v>
      </c>
      <c r="C882" s="179" t="s">
        <v>3099</v>
      </c>
      <c r="D882" s="178" t="s">
        <v>3100</v>
      </c>
      <c r="E882" s="178">
        <v>45433</v>
      </c>
      <c r="F882" s="178" t="s">
        <v>1711</v>
      </c>
      <c r="G882" s="180">
        <v>30</v>
      </c>
      <c r="H882" s="180">
        <v>1601788</v>
      </c>
      <c r="I882" s="180">
        <v>4805364</v>
      </c>
      <c r="K882" s="94" t="str">
        <f t="shared" si="13"/>
        <v>Спир</v>
      </c>
    </row>
    <row r="883" spans="1:11">
      <c r="A883" s="178">
        <v>5177962</v>
      </c>
      <c r="B883" s="178" t="s">
        <v>3061</v>
      </c>
      <c r="C883" s="179" t="s">
        <v>3071</v>
      </c>
      <c r="D883" s="178" t="s">
        <v>3072</v>
      </c>
      <c r="E883" s="178">
        <v>45433</v>
      </c>
      <c r="F883" s="178" t="s">
        <v>1711</v>
      </c>
      <c r="G883" s="180">
        <v>30</v>
      </c>
      <c r="H883" s="180">
        <v>1599902</v>
      </c>
      <c r="I883" s="180">
        <v>4799706</v>
      </c>
      <c r="K883" s="94" t="str">
        <f t="shared" si="13"/>
        <v>Спир</v>
      </c>
    </row>
    <row r="884" spans="1:11">
      <c r="A884" s="178">
        <v>5177963</v>
      </c>
      <c r="B884" s="178" t="s">
        <v>3061</v>
      </c>
      <c r="C884" s="179" t="s">
        <v>1803</v>
      </c>
      <c r="D884" s="178" t="s">
        <v>1804</v>
      </c>
      <c r="E884" s="178">
        <v>45433</v>
      </c>
      <c r="F884" s="178" t="s">
        <v>1711</v>
      </c>
      <c r="G884" s="180">
        <v>50</v>
      </c>
      <c r="H884" s="180">
        <v>1599901</v>
      </c>
      <c r="I884" s="180">
        <v>7999505</v>
      </c>
      <c r="K884" s="94" t="str">
        <f t="shared" si="13"/>
        <v>Спир</v>
      </c>
    </row>
    <row r="885" spans="1:11">
      <c r="A885" s="178">
        <v>5177968</v>
      </c>
      <c r="B885" s="178" t="s">
        <v>3061</v>
      </c>
      <c r="C885" s="179" t="s">
        <v>3157</v>
      </c>
      <c r="D885" s="178" t="s">
        <v>3158</v>
      </c>
      <c r="E885" s="178">
        <v>9945284</v>
      </c>
      <c r="F885" s="178" t="s">
        <v>3335</v>
      </c>
      <c r="G885" s="180">
        <v>1590</v>
      </c>
      <c r="H885" s="180">
        <v>1638788</v>
      </c>
      <c r="I885" s="180">
        <v>260567292</v>
      </c>
      <c r="K885" s="94" t="str">
        <f t="shared" si="13"/>
        <v>Спир</v>
      </c>
    </row>
    <row r="886" spans="1:11">
      <c r="A886" s="178">
        <v>5178039</v>
      </c>
      <c r="B886" s="178" t="s">
        <v>3061</v>
      </c>
      <c r="C886" s="179" t="s">
        <v>215</v>
      </c>
      <c r="D886" s="178" t="s">
        <v>216</v>
      </c>
      <c r="E886" s="178">
        <v>18521</v>
      </c>
      <c r="F886" s="178" t="s">
        <v>214</v>
      </c>
      <c r="G886" s="180">
        <v>400</v>
      </c>
      <c r="H886" s="180">
        <v>5278500</v>
      </c>
      <c r="I886" s="180">
        <v>21114000</v>
      </c>
      <c r="K886" s="94" t="str">
        <f t="shared" si="13"/>
        <v>Бард</v>
      </c>
    </row>
    <row r="887" spans="1:11" ht="30">
      <c r="A887" s="178">
        <v>5178814</v>
      </c>
      <c r="B887" s="178" t="s">
        <v>3062</v>
      </c>
      <c r="C887" s="179" t="s">
        <v>3138</v>
      </c>
      <c r="D887" s="178" t="s">
        <v>3139</v>
      </c>
      <c r="E887" s="178">
        <v>45433</v>
      </c>
      <c r="F887" s="178" t="s">
        <v>1711</v>
      </c>
      <c r="G887" s="180">
        <v>80</v>
      </c>
      <c r="H887" s="180">
        <v>1620000</v>
      </c>
      <c r="I887" s="180">
        <v>12960000</v>
      </c>
      <c r="K887" s="94" t="str">
        <f t="shared" si="13"/>
        <v>Спир</v>
      </c>
    </row>
    <row r="888" spans="1:11">
      <c r="A888" s="178">
        <v>5178836</v>
      </c>
      <c r="B888" s="178" t="s">
        <v>3062</v>
      </c>
      <c r="C888" s="179" t="s">
        <v>3103</v>
      </c>
      <c r="D888" s="178" t="s">
        <v>3104</v>
      </c>
      <c r="E888" s="178">
        <v>45285</v>
      </c>
      <c r="F888" s="178" t="s">
        <v>1708</v>
      </c>
      <c r="G888" s="180">
        <v>200</v>
      </c>
      <c r="H888" s="180">
        <v>1685210</v>
      </c>
      <c r="I888" s="180">
        <v>33704200</v>
      </c>
      <c r="K888" s="94" t="str">
        <f t="shared" si="13"/>
        <v>Спир</v>
      </c>
    </row>
    <row r="889" spans="1:11" ht="30">
      <c r="A889" s="178">
        <v>5178837</v>
      </c>
      <c r="B889" s="178" t="s">
        <v>3062</v>
      </c>
      <c r="C889" s="179" t="s">
        <v>3197</v>
      </c>
      <c r="D889" s="178" t="s">
        <v>3198</v>
      </c>
      <c r="E889" s="178">
        <v>45285</v>
      </c>
      <c r="F889" s="178" t="s">
        <v>1708</v>
      </c>
      <c r="G889" s="180">
        <v>200</v>
      </c>
      <c r="H889" s="180">
        <v>1671888</v>
      </c>
      <c r="I889" s="180">
        <v>33437760</v>
      </c>
      <c r="K889" s="94" t="str">
        <f t="shared" si="13"/>
        <v>Спир</v>
      </c>
    </row>
    <row r="890" spans="1:11">
      <c r="A890" s="178">
        <v>5178839</v>
      </c>
      <c r="B890" s="178" t="s">
        <v>3062</v>
      </c>
      <c r="C890" s="179" t="s">
        <v>1788</v>
      </c>
      <c r="D890" s="178" t="s">
        <v>1789</v>
      </c>
      <c r="E890" s="178">
        <v>45285</v>
      </c>
      <c r="F890" s="178" t="s">
        <v>1708</v>
      </c>
      <c r="G890" s="180">
        <v>80</v>
      </c>
      <c r="H890" s="180">
        <v>1668888</v>
      </c>
      <c r="I890" s="180">
        <v>13351104</v>
      </c>
      <c r="K890" s="94" t="str">
        <f t="shared" si="13"/>
        <v>Спир</v>
      </c>
    </row>
    <row r="891" spans="1:11">
      <c r="A891" s="178">
        <v>5178840</v>
      </c>
      <c r="B891" s="178" t="s">
        <v>3062</v>
      </c>
      <c r="C891" s="179" t="s">
        <v>3336</v>
      </c>
      <c r="D891" s="178" t="s">
        <v>3337</v>
      </c>
      <c r="E891" s="178">
        <v>45285</v>
      </c>
      <c r="F891" s="178" t="s">
        <v>1708</v>
      </c>
      <c r="G891" s="180">
        <v>1180</v>
      </c>
      <c r="H891" s="180">
        <v>1667999</v>
      </c>
      <c r="I891" s="180">
        <v>196823882</v>
      </c>
      <c r="K891" s="94" t="str">
        <f t="shared" si="13"/>
        <v>Спир</v>
      </c>
    </row>
    <row r="892" spans="1:11" ht="30">
      <c r="A892" s="178">
        <v>5178841</v>
      </c>
      <c r="B892" s="178" t="s">
        <v>3062</v>
      </c>
      <c r="C892" s="179" t="s">
        <v>1836</v>
      </c>
      <c r="D892" s="178" t="s">
        <v>1837</v>
      </c>
      <c r="E892" s="178">
        <v>45285</v>
      </c>
      <c r="F892" s="178" t="s">
        <v>1708</v>
      </c>
      <c r="G892" s="180">
        <v>100</v>
      </c>
      <c r="H892" s="180">
        <v>1658999</v>
      </c>
      <c r="I892" s="180">
        <v>16589990</v>
      </c>
      <c r="K892" s="94" t="str">
        <f t="shared" si="13"/>
        <v>Спир</v>
      </c>
    </row>
    <row r="893" spans="1:11">
      <c r="A893" s="178">
        <v>5178842</v>
      </c>
      <c r="B893" s="178" t="s">
        <v>3062</v>
      </c>
      <c r="C893" s="179" t="s">
        <v>1712</v>
      </c>
      <c r="D893" s="178" t="s">
        <v>1713</v>
      </c>
      <c r="E893" s="178">
        <v>45285</v>
      </c>
      <c r="F893" s="178" t="s">
        <v>1708</v>
      </c>
      <c r="G893" s="180">
        <v>1180</v>
      </c>
      <c r="H893" s="180">
        <v>1658799</v>
      </c>
      <c r="I893" s="180">
        <v>195738282</v>
      </c>
      <c r="K893" s="94" t="str">
        <f t="shared" si="13"/>
        <v>Спир</v>
      </c>
    </row>
    <row r="894" spans="1:11">
      <c r="A894" s="178">
        <v>5178843</v>
      </c>
      <c r="B894" s="178" t="s">
        <v>3062</v>
      </c>
      <c r="C894" s="179" t="s">
        <v>1788</v>
      </c>
      <c r="D894" s="178" t="s">
        <v>1789</v>
      </c>
      <c r="E894" s="178">
        <v>45285</v>
      </c>
      <c r="F894" s="178" t="s">
        <v>1708</v>
      </c>
      <c r="G894" s="180">
        <v>240</v>
      </c>
      <c r="H894" s="180">
        <v>1657995</v>
      </c>
      <c r="I894" s="180">
        <v>39791880</v>
      </c>
      <c r="K894" s="94" t="str">
        <f t="shared" si="13"/>
        <v>Спир</v>
      </c>
    </row>
    <row r="895" spans="1:11" ht="30">
      <c r="A895" s="178">
        <v>5178844</v>
      </c>
      <c r="B895" s="178" t="s">
        <v>3062</v>
      </c>
      <c r="C895" s="179" t="s">
        <v>3224</v>
      </c>
      <c r="D895" s="178" t="s">
        <v>3225</v>
      </c>
      <c r="E895" s="178">
        <v>45285</v>
      </c>
      <c r="F895" s="178" t="s">
        <v>1708</v>
      </c>
      <c r="G895" s="180">
        <v>2320</v>
      </c>
      <c r="H895" s="180">
        <v>1651888</v>
      </c>
      <c r="I895" s="180">
        <v>383238016</v>
      </c>
      <c r="K895" s="94" t="str">
        <f t="shared" si="13"/>
        <v>Спир</v>
      </c>
    </row>
    <row r="896" spans="1:11" ht="30">
      <c r="A896" s="178">
        <v>5179005</v>
      </c>
      <c r="B896" s="178" t="s">
        <v>3062</v>
      </c>
      <c r="C896" s="179" t="s">
        <v>530</v>
      </c>
      <c r="D896" s="178" t="s">
        <v>531</v>
      </c>
      <c r="E896" s="178">
        <v>18521</v>
      </c>
      <c r="F896" s="178" t="s">
        <v>214</v>
      </c>
      <c r="G896" s="180">
        <v>100</v>
      </c>
      <c r="H896" s="180">
        <v>5279000</v>
      </c>
      <c r="I896" s="180">
        <v>5279000</v>
      </c>
      <c r="K896" s="94" t="str">
        <f t="shared" si="13"/>
        <v>Бард</v>
      </c>
    </row>
    <row r="897" spans="1:11">
      <c r="A897" s="178">
        <v>5179006</v>
      </c>
      <c r="B897" s="178" t="s">
        <v>3062</v>
      </c>
      <c r="C897" s="179" t="s">
        <v>215</v>
      </c>
      <c r="D897" s="178" t="s">
        <v>216</v>
      </c>
      <c r="E897" s="178">
        <v>18521</v>
      </c>
      <c r="F897" s="178" t="s">
        <v>214</v>
      </c>
      <c r="G897" s="180">
        <v>100</v>
      </c>
      <c r="H897" s="180">
        <v>5278500</v>
      </c>
      <c r="I897" s="180">
        <v>5278500</v>
      </c>
      <c r="K897" s="94" t="str">
        <f t="shared" si="13"/>
        <v>Бард</v>
      </c>
    </row>
    <row r="898" spans="1:11" ht="30">
      <c r="A898" s="178">
        <v>5179593</v>
      </c>
      <c r="B898" s="178" t="s">
        <v>3062</v>
      </c>
      <c r="C898" s="179" t="s">
        <v>532</v>
      </c>
      <c r="D898" s="178" t="s">
        <v>533</v>
      </c>
      <c r="E898" s="178">
        <v>18521</v>
      </c>
      <c r="F898" s="178" t="s">
        <v>214</v>
      </c>
      <c r="G898" s="180">
        <v>200</v>
      </c>
      <c r="H898" s="180">
        <v>5278505</v>
      </c>
      <c r="I898" s="180">
        <v>10557010</v>
      </c>
      <c r="K898" s="94" t="str">
        <f t="shared" si="13"/>
        <v>Бард</v>
      </c>
    </row>
    <row r="899" spans="1:11">
      <c r="A899" s="178">
        <v>5179594</v>
      </c>
      <c r="B899" s="178" t="s">
        <v>3062</v>
      </c>
      <c r="C899" s="179" t="s">
        <v>215</v>
      </c>
      <c r="D899" s="178" t="s">
        <v>216</v>
      </c>
      <c r="E899" s="178">
        <v>18521</v>
      </c>
      <c r="F899" s="178" t="s">
        <v>214</v>
      </c>
      <c r="G899" s="180">
        <v>200</v>
      </c>
      <c r="H899" s="180">
        <v>5278500</v>
      </c>
      <c r="I899" s="180">
        <v>10557000</v>
      </c>
      <c r="K899" s="94" t="str">
        <f t="shared" si="13"/>
        <v>Бард</v>
      </c>
    </row>
    <row r="900" spans="1:11">
      <c r="A900" s="178">
        <v>5180377</v>
      </c>
      <c r="B900" s="178" t="s">
        <v>3338</v>
      </c>
      <c r="C900" s="179" t="s">
        <v>3339</v>
      </c>
      <c r="D900" s="178" t="s">
        <v>3340</v>
      </c>
      <c r="E900" s="178">
        <v>45285</v>
      </c>
      <c r="F900" s="178" t="s">
        <v>1708</v>
      </c>
      <c r="G900" s="180">
        <v>200</v>
      </c>
      <c r="H900" s="180">
        <v>1689999</v>
      </c>
      <c r="I900" s="180">
        <v>33799980</v>
      </c>
      <c r="K900" s="94" t="str">
        <f t="shared" si="13"/>
        <v>Спир</v>
      </c>
    </row>
    <row r="901" spans="1:11" ht="30">
      <c r="A901" s="178">
        <v>5180378</v>
      </c>
      <c r="B901" s="178" t="s">
        <v>3338</v>
      </c>
      <c r="C901" s="179" t="s">
        <v>3123</v>
      </c>
      <c r="D901" s="178" t="s">
        <v>3124</v>
      </c>
      <c r="E901" s="178">
        <v>45285</v>
      </c>
      <c r="F901" s="178" t="s">
        <v>1708</v>
      </c>
      <c r="G901" s="180">
        <v>3400</v>
      </c>
      <c r="H901" s="180">
        <v>1629788</v>
      </c>
      <c r="I901" s="180">
        <v>554127920</v>
      </c>
      <c r="K901" s="94" t="str">
        <f t="shared" ref="K901:K964" si="14">LEFT(F901,4)</f>
        <v>Спир</v>
      </c>
    </row>
    <row r="902" spans="1:11" ht="30">
      <c r="A902" s="178">
        <v>5180379</v>
      </c>
      <c r="B902" s="178" t="s">
        <v>3338</v>
      </c>
      <c r="C902" s="179" t="s">
        <v>3224</v>
      </c>
      <c r="D902" s="178" t="s">
        <v>3225</v>
      </c>
      <c r="E902" s="178">
        <v>45285</v>
      </c>
      <c r="F902" s="178" t="s">
        <v>1708</v>
      </c>
      <c r="G902" s="180">
        <v>1680</v>
      </c>
      <c r="H902" s="180">
        <v>1629777</v>
      </c>
      <c r="I902" s="180">
        <v>273802536</v>
      </c>
      <c r="K902" s="94" t="str">
        <f t="shared" si="14"/>
        <v>Спир</v>
      </c>
    </row>
    <row r="903" spans="1:11">
      <c r="A903" s="178">
        <v>5180380</v>
      </c>
      <c r="B903" s="178" t="s">
        <v>3338</v>
      </c>
      <c r="C903" s="179" t="s">
        <v>1740</v>
      </c>
      <c r="D903" s="178" t="s">
        <v>1741</v>
      </c>
      <c r="E903" s="178">
        <v>45285</v>
      </c>
      <c r="F903" s="178" t="s">
        <v>1708</v>
      </c>
      <c r="G903" s="180">
        <v>720</v>
      </c>
      <c r="H903" s="180">
        <v>1629766</v>
      </c>
      <c r="I903" s="180">
        <v>117343152</v>
      </c>
      <c r="K903" s="94" t="str">
        <f t="shared" si="14"/>
        <v>Спир</v>
      </c>
    </row>
    <row r="904" spans="1:11">
      <c r="A904" s="178">
        <v>5181032</v>
      </c>
      <c r="B904" s="178" t="s">
        <v>3338</v>
      </c>
      <c r="C904" s="179" t="s">
        <v>3341</v>
      </c>
      <c r="D904" s="178" t="s">
        <v>3342</v>
      </c>
      <c r="E904" s="178">
        <v>45433</v>
      </c>
      <c r="F904" s="178" t="s">
        <v>1711</v>
      </c>
      <c r="G904" s="180">
        <v>100</v>
      </c>
      <c r="H904" s="180">
        <v>1615789</v>
      </c>
      <c r="I904" s="180">
        <v>16157890</v>
      </c>
      <c r="K904" s="94" t="str">
        <f t="shared" si="14"/>
        <v>Спир</v>
      </c>
    </row>
    <row r="905" spans="1:11">
      <c r="A905" s="178">
        <v>5181033</v>
      </c>
      <c r="B905" s="178" t="s">
        <v>3338</v>
      </c>
      <c r="C905" s="179" t="s">
        <v>3343</v>
      </c>
      <c r="D905" s="178" t="s">
        <v>3344</v>
      </c>
      <c r="E905" s="178">
        <v>45433</v>
      </c>
      <c r="F905" s="178" t="s">
        <v>1711</v>
      </c>
      <c r="G905" s="180">
        <v>30</v>
      </c>
      <c r="H905" s="180">
        <v>1600007</v>
      </c>
      <c r="I905" s="180">
        <v>4800021</v>
      </c>
      <c r="K905" s="94" t="str">
        <f t="shared" si="14"/>
        <v>Спир</v>
      </c>
    </row>
    <row r="906" spans="1:11">
      <c r="A906" s="178">
        <v>5181103</v>
      </c>
      <c r="B906" s="178" t="s">
        <v>3338</v>
      </c>
      <c r="C906" s="179" t="s">
        <v>212</v>
      </c>
      <c r="D906" s="178" t="s">
        <v>213</v>
      </c>
      <c r="E906" s="178">
        <v>18521</v>
      </c>
      <c r="F906" s="178" t="s">
        <v>214</v>
      </c>
      <c r="G906" s="180">
        <v>200</v>
      </c>
      <c r="H906" s="180">
        <v>5278515</v>
      </c>
      <c r="I906" s="180">
        <v>10557030</v>
      </c>
      <c r="K906" s="94" t="str">
        <f t="shared" si="14"/>
        <v>Бард</v>
      </c>
    </row>
    <row r="907" spans="1:11">
      <c r="A907" s="178">
        <v>5181104</v>
      </c>
      <c r="B907" s="178" t="s">
        <v>3338</v>
      </c>
      <c r="C907" s="179" t="s">
        <v>212</v>
      </c>
      <c r="D907" s="178" t="s">
        <v>213</v>
      </c>
      <c r="E907" s="178">
        <v>18521</v>
      </c>
      <c r="F907" s="178" t="s">
        <v>214</v>
      </c>
      <c r="G907" s="180">
        <v>200</v>
      </c>
      <c r="H907" s="180">
        <v>5278505</v>
      </c>
      <c r="I907" s="180">
        <v>10557010</v>
      </c>
      <c r="K907" s="94" t="str">
        <f t="shared" si="14"/>
        <v>Бард</v>
      </c>
    </row>
    <row r="908" spans="1:11">
      <c r="A908" s="178">
        <v>5181105</v>
      </c>
      <c r="B908" s="178" t="s">
        <v>3338</v>
      </c>
      <c r="C908" s="179" t="s">
        <v>215</v>
      </c>
      <c r="D908" s="178" t="s">
        <v>216</v>
      </c>
      <c r="E908" s="178">
        <v>18521</v>
      </c>
      <c r="F908" s="178" t="s">
        <v>214</v>
      </c>
      <c r="G908" s="180">
        <v>400</v>
      </c>
      <c r="H908" s="180">
        <v>5278500</v>
      </c>
      <c r="I908" s="180">
        <v>21114000</v>
      </c>
      <c r="K908" s="94" t="str">
        <f t="shared" si="14"/>
        <v>Бард</v>
      </c>
    </row>
    <row r="909" spans="1:11" ht="30">
      <c r="A909" s="178">
        <v>5181926</v>
      </c>
      <c r="B909" s="178" t="s">
        <v>3345</v>
      </c>
      <c r="C909" s="179" t="s">
        <v>3322</v>
      </c>
      <c r="D909" s="178" t="s">
        <v>3323</v>
      </c>
      <c r="E909" s="178">
        <v>45285</v>
      </c>
      <c r="F909" s="178" t="s">
        <v>1708</v>
      </c>
      <c r="G909" s="180">
        <v>1100</v>
      </c>
      <c r="H909" s="180">
        <v>1695500</v>
      </c>
      <c r="I909" s="180">
        <v>186505000</v>
      </c>
      <c r="K909" s="94" t="str">
        <f t="shared" si="14"/>
        <v>Спир</v>
      </c>
    </row>
    <row r="910" spans="1:11">
      <c r="A910" s="178">
        <v>5181927</v>
      </c>
      <c r="B910" s="178" t="s">
        <v>3345</v>
      </c>
      <c r="C910" s="179" t="s">
        <v>3243</v>
      </c>
      <c r="D910" s="178" t="s">
        <v>3244</v>
      </c>
      <c r="E910" s="178">
        <v>45285</v>
      </c>
      <c r="F910" s="178" t="s">
        <v>1708</v>
      </c>
      <c r="G910" s="180">
        <v>10</v>
      </c>
      <c r="H910" s="180">
        <v>1643788</v>
      </c>
      <c r="I910" s="180">
        <v>1643788</v>
      </c>
      <c r="K910" s="94" t="str">
        <f t="shared" si="14"/>
        <v>Спир</v>
      </c>
    </row>
    <row r="911" spans="1:11">
      <c r="A911" s="178">
        <v>5181928</v>
      </c>
      <c r="B911" s="178" t="s">
        <v>3345</v>
      </c>
      <c r="C911" s="179" t="s">
        <v>3296</v>
      </c>
      <c r="D911" s="178" t="s">
        <v>3297</v>
      </c>
      <c r="E911" s="178">
        <v>45285</v>
      </c>
      <c r="F911" s="178" t="s">
        <v>1708</v>
      </c>
      <c r="G911" s="180">
        <v>800</v>
      </c>
      <c r="H911" s="180">
        <v>1642788</v>
      </c>
      <c r="I911" s="180">
        <v>131423040</v>
      </c>
      <c r="K911" s="94" t="str">
        <f t="shared" si="14"/>
        <v>Спир</v>
      </c>
    </row>
    <row r="912" spans="1:11">
      <c r="A912" s="178">
        <v>5181929</v>
      </c>
      <c r="B912" s="178" t="s">
        <v>3345</v>
      </c>
      <c r="C912" s="179" t="s">
        <v>1740</v>
      </c>
      <c r="D912" s="178" t="s">
        <v>1741</v>
      </c>
      <c r="E912" s="178">
        <v>45285</v>
      </c>
      <c r="F912" s="178" t="s">
        <v>1708</v>
      </c>
      <c r="G912" s="180">
        <v>80</v>
      </c>
      <c r="H912" s="180">
        <v>1642788</v>
      </c>
      <c r="I912" s="180">
        <v>13142304</v>
      </c>
      <c r="K912" s="94" t="str">
        <f t="shared" si="14"/>
        <v>Спир</v>
      </c>
    </row>
    <row r="913" spans="1:11">
      <c r="A913" s="178">
        <v>5181930</v>
      </c>
      <c r="B913" s="178" t="s">
        <v>3345</v>
      </c>
      <c r="C913" s="179" t="s">
        <v>3238</v>
      </c>
      <c r="D913" s="178" t="s">
        <v>3239</v>
      </c>
      <c r="E913" s="178">
        <v>45285</v>
      </c>
      <c r="F913" s="178" t="s">
        <v>1708</v>
      </c>
      <c r="G913" s="180">
        <v>1180</v>
      </c>
      <c r="H913" s="180">
        <v>1641988</v>
      </c>
      <c r="I913" s="180">
        <v>193754584</v>
      </c>
      <c r="K913" s="94" t="str">
        <f t="shared" si="14"/>
        <v>Спир</v>
      </c>
    </row>
    <row r="914" spans="1:11">
      <c r="A914" s="178">
        <v>5181931</v>
      </c>
      <c r="B914" s="178" t="s">
        <v>3345</v>
      </c>
      <c r="C914" s="179" t="s">
        <v>1788</v>
      </c>
      <c r="D914" s="178" t="s">
        <v>1789</v>
      </c>
      <c r="E914" s="178">
        <v>45285</v>
      </c>
      <c r="F914" s="178" t="s">
        <v>1708</v>
      </c>
      <c r="G914" s="180">
        <v>240</v>
      </c>
      <c r="H914" s="180">
        <v>1640888</v>
      </c>
      <c r="I914" s="180">
        <v>39381312</v>
      </c>
      <c r="K914" s="94" t="str">
        <f t="shared" si="14"/>
        <v>Спир</v>
      </c>
    </row>
    <row r="915" spans="1:11">
      <c r="A915" s="178">
        <v>5181932</v>
      </c>
      <c r="B915" s="178" t="s">
        <v>3345</v>
      </c>
      <c r="C915" s="179" t="s">
        <v>1712</v>
      </c>
      <c r="D915" s="178" t="s">
        <v>1713</v>
      </c>
      <c r="E915" s="178">
        <v>45285</v>
      </c>
      <c r="F915" s="178" t="s">
        <v>1708</v>
      </c>
      <c r="G915" s="180">
        <v>990</v>
      </c>
      <c r="H915" s="180">
        <v>1638988</v>
      </c>
      <c r="I915" s="180">
        <v>162259812</v>
      </c>
      <c r="K915" s="94" t="str">
        <f t="shared" si="14"/>
        <v>Спир</v>
      </c>
    </row>
    <row r="916" spans="1:11" ht="30">
      <c r="A916" s="178">
        <v>5181933</v>
      </c>
      <c r="B916" s="178" t="s">
        <v>3345</v>
      </c>
      <c r="C916" s="179" t="s">
        <v>3270</v>
      </c>
      <c r="D916" s="178" t="s">
        <v>3271</v>
      </c>
      <c r="E916" s="178">
        <v>45284</v>
      </c>
      <c r="F916" s="178" t="s">
        <v>1704</v>
      </c>
      <c r="G916" s="180">
        <v>1600</v>
      </c>
      <c r="H916" s="180">
        <v>1653000</v>
      </c>
      <c r="I916" s="180">
        <v>264480000</v>
      </c>
      <c r="K916" s="94" t="str">
        <f t="shared" si="14"/>
        <v>Спир</v>
      </c>
    </row>
    <row r="917" spans="1:11">
      <c r="A917" s="178">
        <v>5182060</v>
      </c>
      <c r="B917" s="178" t="s">
        <v>3345</v>
      </c>
      <c r="C917" s="179" t="s">
        <v>215</v>
      </c>
      <c r="D917" s="178" t="s">
        <v>216</v>
      </c>
      <c r="E917" s="178">
        <v>18521</v>
      </c>
      <c r="F917" s="178" t="s">
        <v>214</v>
      </c>
      <c r="G917" s="180">
        <v>400</v>
      </c>
      <c r="H917" s="180">
        <v>5278500</v>
      </c>
      <c r="I917" s="180">
        <v>21114000</v>
      </c>
      <c r="K917" s="94" t="str">
        <f t="shared" si="14"/>
        <v>Бард</v>
      </c>
    </row>
    <row r="918" spans="1:11">
      <c r="A918" s="178">
        <v>5182632</v>
      </c>
      <c r="B918" s="178" t="s">
        <v>3345</v>
      </c>
      <c r="C918" s="179" t="s">
        <v>3346</v>
      </c>
      <c r="D918" s="178" t="s">
        <v>3347</v>
      </c>
      <c r="E918" s="178">
        <v>9945285</v>
      </c>
      <c r="F918" s="178" t="s">
        <v>3324</v>
      </c>
      <c r="G918" s="180">
        <v>660</v>
      </c>
      <c r="H918" s="180">
        <v>1675500</v>
      </c>
      <c r="I918" s="180">
        <v>110583000</v>
      </c>
      <c r="K918" s="94" t="str">
        <f t="shared" si="14"/>
        <v>Спир</v>
      </c>
    </row>
    <row r="919" spans="1:11">
      <c r="A919" s="178">
        <v>5182712</v>
      </c>
      <c r="B919" s="178" t="s">
        <v>3345</v>
      </c>
      <c r="C919" s="179" t="s">
        <v>535</v>
      </c>
      <c r="D919" s="178" t="s">
        <v>536</v>
      </c>
      <c r="E919" s="178">
        <v>18521</v>
      </c>
      <c r="F919" s="178" t="s">
        <v>214</v>
      </c>
      <c r="G919" s="180">
        <v>100</v>
      </c>
      <c r="H919" s="180">
        <v>5279500</v>
      </c>
      <c r="I919" s="180">
        <v>5279500</v>
      </c>
      <c r="K919" s="94" t="str">
        <f t="shared" si="14"/>
        <v>Бард</v>
      </c>
    </row>
    <row r="920" spans="1:11">
      <c r="A920" s="178">
        <v>5182713</v>
      </c>
      <c r="B920" s="178" t="s">
        <v>3345</v>
      </c>
      <c r="C920" s="179" t="s">
        <v>215</v>
      </c>
      <c r="D920" s="178" t="s">
        <v>216</v>
      </c>
      <c r="E920" s="178">
        <v>18521</v>
      </c>
      <c r="F920" s="178" t="s">
        <v>214</v>
      </c>
      <c r="G920" s="180">
        <v>300</v>
      </c>
      <c r="H920" s="180">
        <v>5278500</v>
      </c>
      <c r="I920" s="180">
        <v>15835500</v>
      </c>
      <c r="K920" s="94" t="str">
        <f t="shared" si="14"/>
        <v>Бард</v>
      </c>
    </row>
    <row r="921" spans="1:11">
      <c r="A921" s="178">
        <v>5183651</v>
      </c>
      <c r="B921" s="178" t="s">
        <v>3348</v>
      </c>
      <c r="C921" s="179" t="s">
        <v>3346</v>
      </c>
      <c r="D921" s="178" t="s">
        <v>3347</v>
      </c>
      <c r="E921" s="178">
        <v>45285</v>
      </c>
      <c r="F921" s="178" t="s">
        <v>1708</v>
      </c>
      <c r="G921" s="180">
        <v>1600</v>
      </c>
      <c r="H921" s="180">
        <v>1675500</v>
      </c>
      <c r="I921" s="180">
        <v>268080000</v>
      </c>
      <c r="K921" s="94" t="str">
        <f t="shared" si="14"/>
        <v>Спир</v>
      </c>
    </row>
    <row r="922" spans="1:11">
      <c r="A922" s="178">
        <v>5183652</v>
      </c>
      <c r="B922" s="178" t="s">
        <v>3348</v>
      </c>
      <c r="C922" s="179" t="s">
        <v>3346</v>
      </c>
      <c r="D922" s="178" t="s">
        <v>3347</v>
      </c>
      <c r="E922" s="178">
        <v>45285</v>
      </c>
      <c r="F922" s="178" t="s">
        <v>1708</v>
      </c>
      <c r="G922" s="180">
        <v>1200</v>
      </c>
      <c r="H922" s="180">
        <v>1675500</v>
      </c>
      <c r="I922" s="180">
        <v>201060000</v>
      </c>
      <c r="K922" s="94" t="str">
        <f t="shared" si="14"/>
        <v>Спир</v>
      </c>
    </row>
    <row r="923" spans="1:11">
      <c r="A923" s="178">
        <v>5183653</v>
      </c>
      <c r="B923" s="178" t="s">
        <v>3348</v>
      </c>
      <c r="C923" s="179" t="s">
        <v>3346</v>
      </c>
      <c r="D923" s="178" t="s">
        <v>3347</v>
      </c>
      <c r="E923" s="178">
        <v>45285</v>
      </c>
      <c r="F923" s="178" t="s">
        <v>1708</v>
      </c>
      <c r="G923" s="180">
        <v>1600</v>
      </c>
      <c r="H923" s="180">
        <v>1675500</v>
      </c>
      <c r="I923" s="180">
        <v>268080000</v>
      </c>
      <c r="K923" s="94" t="str">
        <f t="shared" si="14"/>
        <v>Спир</v>
      </c>
    </row>
    <row r="924" spans="1:11">
      <c r="A924" s="178">
        <v>5183654</v>
      </c>
      <c r="B924" s="178" t="s">
        <v>3348</v>
      </c>
      <c r="C924" s="179" t="s">
        <v>3346</v>
      </c>
      <c r="D924" s="178" t="s">
        <v>3347</v>
      </c>
      <c r="E924" s="178">
        <v>45285</v>
      </c>
      <c r="F924" s="178" t="s">
        <v>1708</v>
      </c>
      <c r="G924" s="180">
        <v>1600</v>
      </c>
      <c r="H924" s="180">
        <v>1675500</v>
      </c>
      <c r="I924" s="180">
        <v>268080000</v>
      </c>
      <c r="K924" s="94" t="str">
        <f t="shared" si="14"/>
        <v>Спир</v>
      </c>
    </row>
    <row r="925" spans="1:11">
      <c r="A925" s="178">
        <v>5183801</v>
      </c>
      <c r="B925" s="178" t="s">
        <v>3348</v>
      </c>
      <c r="C925" s="179" t="s">
        <v>375</v>
      </c>
      <c r="D925" s="178" t="s">
        <v>376</v>
      </c>
      <c r="E925" s="178">
        <v>18521</v>
      </c>
      <c r="F925" s="178" t="s">
        <v>214</v>
      </c>
      <c r="G925" s="180">
        <v>100</v>
      </c>
      <c r="H925" s="180">
        <v>5280000</v>
      </c>
      <c r="I925" s="180">
        <v>5280000</v>
      </c>
      <c r="K925" s="94" t="str">
        <f t="shared" si="14"/>
        <v>Бард</v>
      </c>
    </row>
    <row r="926" spans="1:11" ht="30">
      <c r="A926" s="178">
        <v>5183802</v>
      </c>
      <c r="B926" s="178" t="s">
        <v>3348</v>
      </c>
      <c r="C926" s="179" t="s">
        <v>530</v>
      </c>
      <c r="D926" s="178" t="s">
        <v>531</v>
      </c>
      <c r="E926" s="178">
        <v>18521</v>
      </c>
      <c r="F926" s="178" t="s">
        <v>214</v>
      </c>
      <c r="G926" s="180">
        <v>100</v>
      </c>
      <c r="H926" s="180">
        <v>5279000</v>
      </c>
      <c r="I926" s="180">
        <v>5279000</v>
      </c>
      <c r="K926" s="94" t="str">
        <f t="shared" si="14"/>
        <v>Бард</v>
      </c>
    </row>
    <row r="927" spans="1:11">
      <c r="A927" s="178">
        <v>5183803</v>
      </c>
      <c r="B927" s="178" t="s">
        <v>3348</v>
      </c>
      <c r="C927" s="179" t="s">
        <v>377</v>
      </c>
      <c r="D927" s="178" t="s">
        <v>378</v>
      </c>
      <c r="E927" s="178">
        <v>18521</v>
      </c>
      <c r="F927" s="178" t="s">
        <v>214</v>
      </c>
      <c r="G927" s="180">
        <v>100</v>
      </c>
      <c r="H927" s="180">
        <v>5278600</v>
      </c>
      <c r="I927" s="180">
        <v>5278600</v>
      </c>
      <c r="K927" s="94" t="str">
        <f t="shared" si="14"/>
        <v>Бард</v>
      </c>
    </row>
    <row r="928" spans="1:11">
      <c r="A928" s="178">
        <v>5183804</v>
      </c>
      <c r="B928" s="178" t="s">
        <v>3348</v>
      </c>
      <c r="C928" s="179" t="s">
        <v>215</v>
      </c>
      <c r="D928" s="178" t="s">
        <v>216</v>
      </c>
      <c r="E928" s="178">
        <v>18521</v>
      </c>
      <c r="F928" s="178" t="s">
        <v>214</v>
      </c>
      <c r="G928" s="180">
        <v>100</v>
      </c>
      <c r="H928" s="180">
        <v>5278500</v>
      </c>
      <c r="I928" s="180">
        <v>5278500</v>
      </c>
      <c r="K928" s="94" t="str">
        <f t="shared" si="14"/>
        <v>Бард</v>
      </c>
    </row>
    <row r="929" spans="1:11">
      <c r="A929" s="178">
        <v>5184309</v>
      </c>
      <c r="B929" s="178" t="s">
        <v>3348</v>
      </c>
      <c r="C929" s="179" t="s">
        <v>3148</v>
      </c>
      <c r="D929" s="178" t="s">
        <v>3149</v>
      </c>
      <c r="E929" s="178">
        <v>45433</v>
      </c>
      <c r="F929" s="178" t="s">
        <v>1711</v>
      </c>
      <c r="G929" s="180">
        <v>50</v>
      </c>
      <c r="H929" s="180">
        <v>1599902</v>
      </c>
      <c r="I929" s="180">
        <v>7999510</v>
      </c>
      <c r="K929" s="94" t="str">
        <f t="shared" si="14"/>
        <v>Спир</v>
      </c>
    </row>
    <row r="930" spans="1:11">
      <c r="A930" s="178">
        <v>5184310</v>
      </c>
      <c r="B930" s="178" t="s">
        <v>3348</v>
      </c>
      <c r="C930" s="179" t="s">
        <v>3349</v>
      </c>
      <c r="D930" s="178" t="s">
        <v>3350</v>
      </c>
      <c r="E930" s="178">
        <v>45433</v>
      </c>
      <c r="F930" s="178" t="s">
        <v>1711</v>
      </c>
      <c r="G930" s="180">
        <v>10</v>
      </c>
      <c r="H930" s="180">
        <v>1599901</v>
      </c>
      <c r="I930" s="180">
        <v>1599901</v>
      </c>
      <c r="K930" s="94" t="str">
        <f t="shared" si="14"/>
        <v>Спир</v>
      </c>
    </row>
    <row r="931" spans="1:11">
      <c r="A931" s="178">
        <v>5184315</v>
      </c>
      <c r="B931" s="178" t="s">
        <v>3348</v>
      </c>
      <c r="C931" s="179" t="s">
        <v>1712</v>
      </c>
      <c r="D931" s="178" t="s">
        <v>1713</v>
      </c>
      <c r="E931" s="178">
        <v>9945285</v>
      </c>
      <c r="F931" s="178" t="s">
        <v>3324</v>
      </c>
      <c r="G931" s="180">
        <v>190</v>
      </c>
      <c r="H931" s="180">
        <v>1684788</v>
      </c>
      <c r="I931" s="180">
        <v>32010972</v>
      </c>
      <c r="K931" s="94" t="str">
        <f t="shared" si="14"/>
        <v>Спир</v>
      </c>
    </row>
    <row r="932" spans="1:11">
      <c r="A932" s="178">
        <v>5184316</v>
      </c>
      <c r="B932" s="178" t="s">
        <v>3348</v>
      </c>
      <c r="C932" s="179" t="s">
        <v>1828</v>
      </c>
      <c r="D932" s="178" t="s">
        <v>1829</v>
      </c>
      <c r="E932" s="178">
        <v>9945285</v>
      </c>
      <c r="F932" s="178" t="s">
        <v>3324</v>
      </c>
      <c r="G932" s="180">
        <v>300</v>
      </c>
      <c r="H932" s="180">
        <v>1683788</v>
      </c>
      <c r="I932" s="180">
        <v>50513640</v>
      </c>
      <c r="K932" s="94" t="str">
        <f t="shared" si="14"/>
        <v>Спир</v>
      </c>
    </row>
    <row r="933" spans="1:11">
      <c r="A933" s="178">
        <v>5184317</v>
      </c>
      <c r="B933" s="178" t="s">
        <v>3348</v>
      </c>
      <c r="C933" s="179" t="s">
        <v>3109</v>
      </c>
      <c r="D933" s="178" t="s">
        <v>3110</v>
      </c>
      <c r="E933" s="178">
        <v>9945285</v>
      </c>
      <c r="F933" s="178" t="s">
        <v>3324</v>
      </c>
      <c r="G933" s="180">
        <v>100</v>
      </c>
      <c r="H933" s="180">
        <v>1682788</v>
      </c>
      <c r="I933" s="180">
        <v>16827880</v>
      </c>
      <c r="K933" s="94" t="str">
        <f t="shared" si="14"/>
        <v>Спир</v>
      </c>
    </row>
    <row r="934" spans="1:11">
      <c r="A934" s="178">
        <v>5184318</v>
      </c>
      <c r="B934" s="178" t="s">
        <v>3348</v>
      </c>
      <c r="C934" s="179" t="s">
        <v>3166</v>
      </c>
      <c r="D934" s="178" t="s">
        <v>3167</v>
      </c>
      <c r="E934" s="178">
        <v>9945285</v>
      </c>
      <c r="F934" s="178" t="s">
        <v>3324</v>
      </c>
      <c r="G934" s="180">
        <v>70</v>
      </c>
      <c r="H934" s="180">
        <v>1681999</v>
      </c>
      <c r="I934" s="180">
        <v>11773993</v>
      </c>
      <c r="K934" s="94" t="str">
        <f t="shared" si="14"/>
        <v>Спир</v>
      </c>
    </row>
    <row r="935" spans="1:11">
      <c r="A935" s="178">
        <v>5184401</v>
      </c>
      <c r="B935" s="178" t="s">
        <v>3348</v>
      </c>
      <c r="C935" s="179" t="s">
        <v>215</v>
      </c>
      <c r="D935" s="178" t="s">
        <v>216</v>
      </c>
      <c r="E935" s="178">
        <v>18521</v>
      </c>
      <c r="F935" s="178" t="s">
        <v>214</v>
      </c>
      <c r="G935" s="180">
        <v>200</v>
      </c>
      <c r="H935" s="180">
        <v>5278500</v>
      </c>
      <c r="I935" s="180">
        <v>10557000</v>
      </c>
      <c r="K935" s="94" t="str">
        <f t="shared" si="14"/>
        <v>Бард</v>
      </c>
    </row>
    <row r="936" spans="1:11">
      <c r="A936" s="178">
        <v>5185358</v>
      </c>
      <c r="B936" s="178" t="s">
        <v>3063</v>
      </c>
      <c r="C936" s="179" t="s">
        <v>3192</v>
      </c>
      <c r="D936" s="178" t="s">
        <v>3193</v>
      </c>
      <c r="E936" s="178">
        <v>45433</v>
      </c>
      <c r="F936" s="178" t="s">
        <v>1711</v>
      </c>
      <c r="G936" s="180">
        <v>100</v>
      </c>
      <c r="H936" s="180">
        <v>1600999</v>
      </c>
      <c r="I936" s="180">
        <v>16009990</v>
      </c>
      <c r="K936" s="94" t="str">
        <f t="shared" si="14"/>
        <v>Спир</v>
      </c>
    </row>
    <row r="937" spans="1:11">
      <c r="A937" s="178">
        <v>5185383</v>
      </c>
      <c r="B937" s="178" t="s">
        <v>3063</v>
      </c>
      <c r="C937" s="179" t="s">
        <v>3215</v>
      </c>
      <c r="D937" s="178" t="s">
        <v>3216</v>
      </c>
      <c r="E937" s="178">
        <v>45285</v>
      </c>
      <c r="F937" s="178" t="s">
        <v>1708</v>
      </c>
      <c r="G937" s="180">
        <v>200</v>
      </c>
      <c r="H937" s="180">
        <v>1655009</v>
      </c>
      <c r="I937" s="180">
        <v>33100180</v>
      </c>
      <c r="K937" s="94" t="str">
        <f t="shared" si="14"/>
        <v>Спир</v>
      </c>
    </row>
    <row r="938" spans="1:11" ht="30">
      <c r="A938" s="178">
        <v>5185384</v>
      </c>
      <c r="B938" s="178" t="s">
        <v>3063</v>
      </c>
      <c r="C938" s="179" t="s">
        <v>3245</v>
      </c>
      <c r="D938" s="178" t="s">
        <v>3246</v>
      </c>
      <c r="E938" s="178">
        <v>45285</v>
      </c>
      <c r="F938" s="178" t="s">
        <v>1708</v>
      </c>
      <c r="G938" s="180">
        <v>70</v>
      </c>
      <c r="H938" s="180">
        <v>1648788</v>
      </c>
      <c r="I938" s="180">
        <v>11541516</v>
      </c>
      <c r="K938" s="94" t="str">
        <f t="shared" si="14"/>
        <v>Спир</v>
      </c>
    </row>
    <row r="939" spans="1:11" ht="30">
      <c r="A939" s="178">
        <v>5185385</v>
      </c>
      <c r="B939" s="178" t="s">
        <v>3063</v>
      </c>
      <c r="C939" s="179" t="s">
        <v>3197</v>
      </c>
      <c r="D939" s="178" t="s">
        <v>3198</v>
      </c>
      <c r="E939" s="178">
        <v>45285</v>
      </c>
      <c r="F939" s="178" t="s">
        <v>1708</v>
      </c>
      <c r="G939" s="180">
        <v>200</v>
      </c>
      <c r="H939" s="180">
        <v>1645888</v>
      </c>
      <c r="I939" s="180">
        <v>32917760</v>
      </c>
      <c r="K939" s="94" t="str">
        <f t="shared" si="14"/>
        <v>Спир</v>
      </c>
    </row>
    <row r="940" spans="1:11">
      <c r="A940" s="178">
        <v>5185386</v>
      </c>
      <c r="B940" s="178" t="s">
        <v>3063</v>
      </c>
      <c r="C940" s="179" t="s">
        <v>1706</v>
      </c>
      <c r="D940" s="178" t="s">
        <v>1707</v>
      </c>
      <c r="E940" s="178">
        <v>45285</v>
      </c>
      <c r="F940" s="178" t="s">
        <v>1708</v>
      </c>
      <c r="G940" s="180">
        <v>250</v>
      </c>
      <c r="H940" s="180">
        <v>1642788</v>
      </c>
      <c r="I940" s="180">
        <v>41069700</v>
      </c>
      <c r="K940" s="94" t="str">
        <f t="shared" si="14"/>
        <v>Спир</v>
      </c>
    </row>
    <row r="941" spans="1:11">
      <c r="A941" s="178">
        <v>5185387</v>
      </c>
      <c r="B941" s="178" t="s">
        <v>3063</v>
      </c>
      <c r="C941" s="179" t="s">
        <v>1788</v>
      </c>
      <c r="D941" s="178" t="s">
        <v>1789</v>
      </c>
      <c r="E941" s="178">
        <v>45285</v>
      </c>
      <c r="F941" s="178" t="s">
        <v>1708</v>
      </c>
      <c r="G941" s="180">
        <v>240</v>
      </c>
      <c r="H941" s="180">
        <v>1639788</v>
      </c>
      <c r="I941" s="180">
        <v>39354912</v>
      </c>
      <c r="K941" s="94" t="str">
        <f t="shared" si="14"/>
        <v>Спир</v>
      </c>
    </row>
    <row r="942" spans="1:11">
      <c r="A942" s="178">
        <v>5185388</v>
      </c>
      <c r="B942" s="178" t="s">
        <v>3063</v>
      </c>
      <c r="C942" s="179" t="s">
        <v>3092</v>
      </c>
      <c r="D942" s="178" t="s">
        <v>3093</v>
      </c>
      <c r="E942" s="178">
        <v>45285</v>
      </c>
      <c r="F942" s="178" t="s">
        <v>1708</v>
      </c>
      <c r="G942" s="180">
        <v>500</v>
      </c>
      <c r="H942" s="180">
        <v>1638788</v>
      </c>
      <c r="I942" s="180">
        <v>81939400</v>
      </c>
      <c r="K942" s="94" t="str">
        <f t="shared" si="14"/>
        <v>Спир</v>
      </c>
    </row>
    <row r="943" spans="1:11">
      <c r="A943" s="178">
        <v>5185389</v>
      </c>
      <c r="B943" s="178" t="s">
        <v>3063</v>
      </c>
      <c r="C943" s="179" t="s">
        <v>1818</v>
      </c>
      <c r="D943" s="178" t="s">
        <v>1819</v>
      </c>
      <c r="E943" s="178">
        <v>45285</v>
      </c>
      <c r="F943" s="178" t="s">
        <v>1708</v>
      </c>
      <c r="G943" s="180">
        <v>500</v>
      </c>
      <c r="H943" s="180">
        <v>1635099</v>
      </c>
      <c r="I943" s="180">
        <v>81754950</v>
      </c>
      <c r="K943" s="94" t="str">
        <f t="shared" si="14"/>
        <v>Спир</v>
      </c>
    </row>
    <row r="944" spans="1:11">
      <c r="A944" s="178">
        <v>5185390</v>
      </c>
      <c r="B944" s="178" t="s">
        <v>3063</v>
      </c>
      <c r="C944" s="179" t="s">
        <v>1764</v>
      </c>
      <c r="D944" s="178" t="s">
        <v>1765</v>
      </c>
      <c r="E944" s="178">
        <v>45285</v>
      </c>
      <c r="F944" s="178" t="s">
        <v>1708</v>
      </c>
      <c r="G944" s="180">
        <v>500</v>
      </c>
      <c r="H944" s="180">
        <v>1635009</v>
      </c>
      <c r="I944" s="180">
        <v>81750450</v>
      </c>
      <c r="K944" s="94" t="str">
        <f t="shared" si="14"/>
        <v>Спир</v>
      </c>
    </row>
    <row r="945" spans="1:11">
      <c r="A945" s="178">
        <v>5185391</v>
      </c>
      <c r="B945" s="178" t="s">
        <v>3063</v>
      </c>
      <c r="C945" s="179" t="s">
        <v>1788</v>
      </c>
      <c r="D945" s="178" t="s">
        <v>1789</v>
      </c>
      <c r="E945" s="178">
        <v>45285</v>
      </c>
      <c r="F945" s="178" t="s">
        <v>1708</v>
      </c>
      <c r="G945" s="180">
        <v>240</v>
      </c>
      <c r="H945" s="180">
        <v>1634788</v>
      </c>
      <c r="I945" s="180">
        <v>39234912</v>
      </c>
      <c r="K945" s="94" t="str">
        <f t="shared" si="14"/>
        <v>Спир</v>
      </c>
    </row>
    <row r="946" spans="1:11">
      <c r="A946" s="178">
        <v>5185392</v>
      </c>
      <c r="B946" s="178" t="s">
        <v>3063</v>
      </c>
      <c r="C946" s="179" t="s">
        <v>1712</v>
      </c>
      <c r="D946" s="178" t="s">
        <v>1713</v>
      </c>
      <c r="E946" s="178">
        <v>45285</v>
      </c>
      <c r="F946" s="178" t="s">
        <v>1708</v>
      </c>
      <c r="G946" s="180">
        <v>1180</v>
      </c>
      <c r="H946" s="180">
        <v>1633788</v>
      </c>
      <c r="I946" s="180">
        <v>192786984</v>
      </c>
      <c r="K946" s="94" t="str">
        <f t="shared" si="14"/>
        <v>Спир</v>
      </c>
    </row>
    <row r="947" spans="1:11">
      <c r="A947" s="178">
        <v>5185542</v>
      </c>
      <c r="B947" s="178" t="s">
        <v>3063</v>
      </c>
      <c r="C947" s="179" t="s">
        <v>1694</v>
      </c>
      <c r="D947" s="178" t="s">
        <v>1695</v>
      </c>
      <c r="E947" s="178">
        <v>18521</v>
      </c>
      <c r="F947" s="178" t="s">
        <v>214</v>
      </c>
      <c r="G947" s="180">
        <v>200</v>
      </c>
      <c r="H947" s="180">
        <v>5289000</v>
      </c>
      <c r="I947" s="180">
        <v>10578000</v>
      </c>
      <c r="K947" s="94" t="str">
        <f t="shared" si="14"/>
        <v>Бард</v>
      </c>
    </row>
    <row r="948" spans="1:11">
      <c r="A948" s="178">
        <v>5186022</v>
      </c>
      <c r="B948" s="178" t="s">
        <v>3063</v>
      </c>
      <c r="C948" s="179" t="s">
        <v>3166</v>
      </c>
      <c r="D948" s="178" t="s">
        <v>3167</v>
      </c>
      <c r="E948" s="178">
        <v>45285</v>
      </c>
      <c r="F948" s="178" t="s">
        <v>1708</v>
      </c>
      <c r="G948" s="180">
        <v>30</v>
      </c>
      <c r="H948" s="180">
        <v>1655999</v>
      </c>
      <c r="I948" s="180">
        <v>4967997</v>
      </c>
      <c r="K948" s="94" t="str">
        <f t="shared" si="14"/>
        <v>Спир</v>
      </c>
    </row>
    <row r="949" spans="1:11">
      <c r="A949" s="178">
        <v>5186023</v>
      </c>
      <c r="B949" s="178" t="s">
        <v>3063</v>
      </c>
      <c r="C949" s="179" t="s">
        <v>1788</v>
      </c>
      <c r="D949" s="178" t="s">
        <v>1789</v>
      </c>
      <c r="E949" s="178">
        <v>45285</v>
      </c>
      <c r="F949" s="178" t="s">
        <v>1708</v>
      </c>
      <c r="G949" s="180">
        <v>240</v>
      </c>
      <c r="H949" s="180">
        <v>1636788</v>
      </c>
      <c r="I949" s="180">
        <v>39282912</v>
      </c>
      <c r="K949" s="94" t="str">
        <f t="shared" si="14"/>
        <v>Спир</v>
      </c>
    </row>
    <row r="950" spans="1:11">
      <c r="A950" s="178">
        <v>5186024</v>
      </c>
      <c r="B950" s="178" t="s">
        <v>3063</v>
      </c>
      <c r="C950" s="179" t="s">
        <v>3206</v>
      </c>
      <c r="D950" s="178" t="s">
        <v>3207</v>
      </c>
      <c r="E950" s="178">
        <v>45285</v>
      </c>
      <c r="F950" s="178" t="s">
        <v>1708</v>
      </c>
      <c r="G950" s="180">
        <v>350</v>
      </c>
      <c r="H950" s="180">
        <v>1635009</v>
      </c>
      <c r="I950" s="180">
        <v>57225315</v>
      </c>
      <c r="K950" s="94" t="str">
        <f t="shared" si="14"/>
        <v>Спир</v>
      </c>
    </row>
    <row r="951" spans="1:11">
      <c r="A951" s="178">
        <v>5186025</v>
      </c>
      <c r="B951" s="178" t="s">
        <v>3063</v>
      </c>
      <c r="C951" s="179" t="s">
        <v>1788</v>
      </c>
      <c r="D951" s="178" t="s">
        <v>1789</v>
      </c>
      <c r="E951" s="178">
        <v>45285</v>
      </c>
      <c r="F951" s="178" t="s">
        <v>1708</v>
      </c>
      <c r="G951" s="180">
        <v>240</v>
      </c>
      <c r="H951" s="180">
        <v>1632788</v>
      </c>
      <c r="I951" s="180">
        <v>39186912</v>
      </c>
      <c r="K951" s="94" t="str">
        <f t="shared" si="14"/>
        <v>Спир</v>
      </c>
    </row>
    <row r="952" spans="1:11">
      <c r="A952" s="178">
        <v>5186026</v>
      </c>
      <c r="B952" s="178" t="s">
        <v>3063</v>
      </c>
      <c r="C952" s="179" t="s">
        <v>1706</v>
      </c>
      <c r="D952" s="178" t="s">
        <v>1707</v>
      </c>
      <c r="E952" s="178">
        <v>45285</v>
      </c>
      <c r="F952" s="178" t="s">
        <v>1708</v>
      </c>
      <c r="G952" s="180">
        <v>250</v>
      </c>
      <c r="H952" s="180">
        <v>1631788</v>
      </c>
      <c r="I952" s="180">
        <v>40794700</v>
      </c>
      <c r="K952" s="94" t="str">
        <f t="shared" si="14"/>
        <v>Спир</v>
      </c>
    </row>
    <row r="953" spans="1:11">
      <c r="A953" s="178">
        <v>5186027</v>
      </c>
      <c r="B953" s="178" t="s">
        <v>3063</v>
      </c>
      <c r="C953" s="179" t="s">
        <v>1706</v>
      </c>
      <c r="D953" s="178" t="s">
        <v>1707</v>
      </c>
      <c r="E953" s="178">
        <v>45285</v>
      </c>
      <c r="F953" s="178" t="s">
        <v>1708</v>
      </c>
      <c r="G953" s="180">
        <v>250</v>
      </c>
      <c r="H953" s="180">
        <v>1629788</v>
      </c>
      <c r="I953" s="180">
        <v>40744700</v>
      </c>
      <c r="K953" s="94" t="str">
        <f t="shared" si="14"/>
        <v>Спир</v>
      </c>
    </row>
    <row r="954" spans="1:11">
      <c r="A954" s="178">
        <v>5186913</v>
      </c>
      <c r="B954" s="178" t="s">
        <v>3064</v>
      </c>
      <c r="C954" s="179" t="s">
        <v>3351</v>
      </c>
      <c r="D954" s="178" t="s">
        <v>3352</v>
      </c>
      <c r="E954" s="178">
        <v>45285</v>
      </c>
      <c r="F954" s="178" t="s">
        <v>1708</v>
      </c>
      <c r="G954" s="180">
        <v>200</v>
      </c>
      <c r="H954" s="180">
        <v>1638880</v>
      </c>
      <c r="I954" s="180">
        <v>32777600</v>
      </c>
      <c r="K954" s="94" t="str">
        <f t="shared" si="14"/>
        <v>Спир</v>
      </c>
    </row>
    <row r="955" spans="1:11">
      <c r="A955" s="178">
        <v>5186914</v>
      </c>
      <c r="B955" s="178" t="s">
        <v>3064</v>
      </c>
      <c r="C955" s="179" t="s">
        <v>3217</v>
      </c>
      <c r="D955" s="178" t="s">
        <v>3218</v>
      </c>
      <c r="E955" s="178">
        <v>45285</v>
      </c>
      <c r="F955" s="178" t="s">
        <v>1708</v>
      </c>
      <c r="G955" s="180">
        <v>1160</v>
      </c>
      <c r="H955" s="180">
        <v>1638800</v>
      </c>
      <c r="I955" s="180">
        <v>190100800</v>
      </c>
      <c r="K955" s="94" t="str">
        <f t="shared" si="14"/>
        <v>Спир</v>
      </c>
    </row>
    <row r="956" spans="1:11">
      <c r="A956" s="178">
        <v>5186915</v>
      </c>
      <c r="B956" s="178" t="s">
        <v>3064</v>
      </c>
      <c r="C956" s="179" t="s">
        <v>1788</v>
      </c>
      <c r="D956" s="178" t="s">
        <v>1789</v>
      </c>
      <c r="E956" s="178">
        <v>45285</v>
      </c>
      <c r="F956" s="178" t="s">
        <v>1708</v>
      </c>
      <c r="G956" s="180">
        <v>240</v>
      </c>
      <c r="H956" s="180">
        <v>1629788</v>
      </c>
      <c r="I956" s="180">
        <v>39114912</v>
      </c>
      <c r="K956" s="94" t="str">
        <f t="shared" si="14"/>
        <v>Спир</v>
      </c>
    </row>
    <row r="957" spans="1:11">
      <c r="A957" s="178">
        <v>5186916</v>
      </c>
      <c r="B957" s="178" t="s">
        <v>3064</v>
      </c>
      <c r="C957" s="179" t="s">
        <v>1788</v>
      </c>
      <c r="D957" s="178" t="s">
        <v>1789</v>
      </c>
      <c r="E957" s="178">
        <v>45285</v>
      </c>
      <c r="F957" s="178" t="s">
        <v>1708</v>
      </c>
      <c r="G957" s="180">
        <v>240</v>
      </c>
      <c r="H957" s="180">
        <v>1626788</v>
      </c>
      <c r="I957" s="180">
        <v>39042912</v>
      </c>
      <c r="K957" s="94" t="str">
        <f t="shared" si="14"/>
        <v>Спир</v>
      </c>
    </row>
    <row r="958" spans="1:11">
      <c r="A958" s="178">
        <v>5186917</v>
      </c>
      <c r="B958" s="178" t="s">
        <v>3064</v>
      </c>
      <c r="C958" s="179" t="s">
        <v>3157</v>
      </c>
      <c r="D958" s="178" t="s">
        <v>3158</v>
      </c>
      <c r="E958" s="178">
        <v>45284</v>
      </c>
      <c r="F958" s="178" t="s">
        <v>1704</v>
      </c>
      <c r="G958" s="180">
        <v>3190</v>
      </c>
      <c r="H958" s="180">
        <v>1631788</v>
      </c>
      <c r="I958" s="180">
        <v>520540372</v>
      </c>
      <c r="K958" s="94" t="str">
        <f t="shared" si="14"/>
        <v>Спир</v>
      </c>
    </row>
    <row r="959" spans="1:11">
      <c r="A959" s="178">
        <v>5187050</v>
      </c>
      <c r="B959" s="178" t="s">
        <v>3064</v>
      </c>
      <c r="C959" s="179" t="s">
        <v>315</v>
      </c>
      <c r="D959" s="178" t="s">
        <v>316</v>
      </c>
      <c r="E959" s="178">
        <v>18521</v>
      </c>
      <c r="F959" s="178" t="s">
        <v>214</v>
      </c>
      <c r="G959" s="180">
        <v>400</v>
      </c>
      <c r="H959" s="180">
        <v>5280111</v>
      </c>
      <c r="I959" s="180">
        <v>21120444</v>
      </c>
      <c r="K959" s="94" t="str">
        <f t="shared" si="14"/>
        <v>Бард</v>
      </c>
    </row>
    <row r="960" spans="1:11">
      <c r="A960" s="178">
        <v>5187675</v>
      </c>
      <c r="B960" s="178" t="s">
        <v>3064</v>
      </c>
      <c r="C960" s="179" t="s">
        <v>3353</v>
      </c>
      <c r="D960" s="178" t="s">
        <v>3354</v>
      </c>
      <c r="E960" s="178">
        <v>45433</v>
      </c>
      <c r="F960" s="178" t="s">
        <v>1711</v>
      </c>
      <c r="G960" s="180">
        <v>20</v>
      </c>
      <c r="H960" s="180">
        <v>1600000</v>
      </c>
      <c r="I960" s="180">
        <v>3200000</v>
      </c>
      <c r="K960" s="94" t="str">
        <f t="shared" si="14"/>
        <v>Спир</v>
      </c>
    </row>
    <row r="961" spans="1:11" ht="30">
      <c r="A961" s="178">
        <v>5187676</v>
      </c>
      <c r="B961" s="178" t="s">
        <v>3064</v>
      </c>
      <c r="C961" s="179" t="s">
        <v>3355</v>
      </c>
      <c r="D961" s="178" t="s">
        <v>3356</v>
      </c>
      <c r="E961" s="178">
        <v>45433</v>
      </c>
      <c r="F961" s="178" t="s">
        <v>1711</v>
      </c>
      <c r="G961" s="180">
        <v>20</v>
      </c>
      <c r="H961" s="180">
        <v>1599900</v>
      </c>
      <c r="I961" s="180">
        <v>3199800</v>
      </c>
      <c r="K961" s="94" t="str">
        <f t="shared" si="14"/>
        <v>Спир</v>
      </c>
    </row>
    <row r="962" spans="1:11">
      <c r="A962" s="178">
        <v>5187680</v>
      </c>
      <c r="B962" s="178" t="s">
        <v>3064</v>
      </c>
      <c r="C962" s="179" t="s">
        <v>1712</v>
      </c>
      <c r="D962" s="178" t="s">
        <v>1713</v>
      </c>
      <c r="E962" s="178">
        <v>45285</v>
      </c>
      <c r="F962" s="178" t="s">
        <v>1708</v>
      </c>
      <c r="G962" s="180">
        <v>970</v>
      </c>
      <c r="H962" s="180">
        <v>1629788</v>
      </c>
      <c r="I962" s="180">
        <v>158089436</v>
      </c>
      <c r="K962" s="94" t="str">
        <f t="shared" si="14"/>
        <v>Спир</v>
      </c>
    </row>
    <row r="963" spans="1:11">
      <c r="A963" s="178">
        <v>5187681</v>
      </c>
      <c r="B963" s="178" t="s">
        <v>3064</v>
      </c>
      <c r="C963" s="179" t="s">
        <v>1712</v>
      </c>
      <c r="D963" s="178" t="s">
        <v>1713</v>
      </c>
      <c r="E963" s="178">
        <v>9945285</v>
      </c>
      <c r="F963" s="178" t="s">
        <v>3324</v>
      </c>
      <c r="G963" s="180">
        <v>210</v>
      </c>
      <c r="H963" s="180">
        <v>1625788</v>
      </c>
      <c r="I963" s="180">
        <v>34141548</v>
      </c>
      <c r="K963" s="94" t="str">
        <f t="shared" si="14"/>
        <v>Спир</v>
      </c>
    </row>
    <row r="964" spans="1:11">
      <c r="A964" s="178">
        <v>5187790</v>
      </c>
      <c r="B964" s="178" t="s">
        <v>3064</v>
      </c>
      <c r="C964" s="179" t="s">
        <v>215</v>
      </c>
      <c r="D964" s="178" t="s">
        <v>216</v>
      </c>
      <c r="E964" s="178">
        <v>18521</v>
      </c>
      <c r="F964" s="178" t="s">
        <v>214</v>
      </c>
      <c r="G964" s="180">
        <v>400</v>
      </c>
      <c r="H964" s="180">
        <v>5278500</v>
      </c>
      <c r="I964" s="180">
        <v>21114000</v>
      </c>
      <c r="K964" s="94" t="str">
        <f t="shared" si="14"/>
        <v>Бард</v>
      </c>
    </row>
    <row r="965" spans="1:11" ht="30">
      <c r="A965" s="178">
        <v>5188467</v>
      </c>
      <c r="B965" s="178" t="s">
        <v>3357</v>
      </c>
      <c r="C965" s="179" t="s">
        <v>3358</v>
      </c>
      <c r="D965" s="178" t="s">
        <v>3359</v>
      </c>
      <c r="E965" s="178">
        <v>45433</v>
      </c>
      <c r="F965" s="178" t="s">
        <v>1711</v>
      </c>
      <c r="G965" s="180">
        <v>300</v>
      </c>
      <c r="H965" s="180">
        <v>1599977</v>
      </c>
      <c r="I965" s="180">
        <v>47999310</v>
      </c>
      <c r="K965" s="94" t="str">
        <f t="shared" ref="K965:K1022" si="15">LEFT(F965,4)</f>
        <v>Спир</v>
      </c>
    </row>
    <row r="966" spans="1:11">
      <c r="A966" s="178">
        <v>5188468</v>
      </c>
      <c r="B966" s="178" t="s">
        <v>3357</v>
      </c>
      <c r="C966" s="179" t="s">
        <v>3360</v>
      </c>
      <c r="D966" s="178" t="s">
        <v>3361</v>
      </c>
      <c r="E966" s="178">
        <v>45433</v>
      </c>
      <c r="F966" s="178" t="s">
        <v>1711</v>
      </c>
      <c r="G966" s="180">
        <v>50</v>
      </c>
      <c r="H966" s="180">
        <v>1599907</v>
      </c>
      <c r="I966" s="180">
        <v>7999535</v>
      </c>
      <c r="K966" s="94" t="str">
        <f t="shared" si="15"/>
        <v>Спир</v>
      </c>
    </row>
    <row r="967" spans="1:11">
      <c r="A967" s="178">
        <v>5188500</v>
      </c>
      <c r="B967" s="178" t="s">
        <v>3357</v>
      </c>
      <c r="C967" s="179" t="s">
        <v>1828</v>
      </c>
      <c r="D967" s="178" t="s">
        <v>1829</v>
      </c>
      <c r="E967" s="178">
        <v>45285</v>
      </c>
      <c r="F967" s="178" t="s">
        <v>1708</v>
      </c>
      <c r="G967" s="180">
        <v>300</v>
      </c>
      <c r="H967" s="180">
        <v>1638788</v>
      </c>
      <c r="I967" s="180">
        <v>49163640</v>
      </c>
      <c r="K967" s="94" t="str">
        <f t="shared" si="15"/>
        <v>Спир</v>
      </c>
    </row>
    <row r="968" spans="1:11" ht="30">
      <c r="A968" s="178">
        <v>5188501</v>
      </c>
      <c r="B968" s="178" t="s">
        <v>3357</v>
      </c>
      <c r="C968" s="179" t="s">
        <v>3224</v>
      </c>
      <c r="D968" s="178" t="s">
        <v>3225</v>
      </c>
      <c r="E968" s="178">
        <v>45285</v>
      </c>
      <c r="F968" s="178" t="s">
        <v>1708</v>
      </c>
      <c r="G968" s="180">
        <v>2000</v>
      </c>
      <c r="H968" s="180">
        <v>1637788</v>
      </c>
      <c r="I968" s="180">
        <v>327557600</v>
      </c>
      <c r="K968" s="94" t="str">
        <f t="shared" si="15"/>
        <v>Спир</v>
      </c>
    </row>
    <row r="969" spans="1:11">
      <c r="A969" s="178">
        <v>5188502</v>
      </c>
      <c r="B969" s="178" t="s">
        <v>3357</v>
      </c>
      <c r="C969" s="179" t="s">
        <v>3125</v>
      </c>
      <c r="D969" s="178" t="s">
        <v>3126</v>
      </c>
      <c r="E969" s="178">
        <v>45285</v>
      </c>
      <c r="F969" s="178" t="s">
        <v>1708</v>
      </c>
      <c r="G969" s="180">
        <v>500</v>
      </c>
      <c r="H969" s="180">
        <v>1633788</v>
      </c>
      <c r="I969" s="180">
        <v>81689400</v>
      </c>
      <c r="K969" s="94" t="str">
        <f t="shared" si="15"/>
        <v>Спир</v>
      </c>
    </row>
    <row r="970" spans="1:11">
      <c r="A970" s="178">
        <v>5188503</v>
      </c>
      <c r="B970" s="178" t="s">
        <v>3357</v>
      </c>
      <c r="C970" s="179" t="s">
        <v>3157</v>
      </c>
      <c r="D970" s="178" t="s">
        <v>3158</v>
      </c>
      <c r="E970" s="178">
        <v>45284</v>
      </c>
      <c r="F970" s="178" t="s">
        <v>1704</v>
      </c>
      <c r="G970" s="180">
        <v>3190</v>
      </c>
      <c r="H970" s="180">
        <v>1633999</v>
      </c>
      <c r="I970" s="180">
        <v>521245681</v>
      </c>
      <c r="K970" s="94" t="str">
        <f t="shared" si="15"/>
        <v>Спир</v>
      </c>
    </row>
    <row r="971" spans="1:11">
      <c r="A971" s="178">
        <v>5189351</v>
      </c>
      <c r="B971" s="178" t="s">
        <v>3357</v>
      </c>
      <c r="C971" s="179" t="s">
        <v>215</v>
      </c>
      <c r="D971" s="178" t="s">
        <v>216</v>
      </c>
      <c r="E971" s="178">
        <v>18521</v>
      </c>
      <c r="F971" s="178" t="s">
        <v>214</v>
      </c>
      <c r="G971" s="180">
        <v>1100</v>
      </c>
      <c r="H971" s="180">
        <v>5278500</v>
      </c>
      <c r="I971" s="180">
        <v>58063500</v>
      </c>
      <c r="K971" s="94" t="str">
        <f t="shared" si="15"/>
        <v>Бард</v>
      </c>
    </row>
    <row r="972" spans="1:11">
      <c r="A972" s="178">
        <v>5190181</v>
      </c>
      <c r="B972" s="178" t="s">
        <v>3362</v>
      </c>
      <c r="C972" s="179" t="s">
        <v>3363</v>
      </c>
      <c r="D972" s="178" t="s">
        <v>3364</v>
      </c>
      <c r="E972" s="178">
        <v>45433</v>
      </c>
      <c r="F972" s="178" t="s">
        <v>1711</v>
      </c>
      <c r="G972" s="180">
        <v>200</v>
      </c>
      <c r="H972" s="180">
        <v>1609999</v>
      </c>
      <c r="I972" s="180">
        <v>32199980</v>
      </c>
      <c r="K972" s="94" t="str">
        <f t="shared" si="15"/>
        <v>Спир</v>
      </c>
    </row>
    <row r="973" spans="1:11">
      <c r="A973" s="178">
        <v>5190221</v>
      </c>
      <c r="B973" s="178" t="s">
        <v>3362</v>
      </c>
      <c r="C973" s="179" t="s">
        <v>3164</v>
      </c>
      <c r="D973" s="178" t="s">
        <v>3165</v>
      </c>
      <c r="E973" s="178">
        <v>45285</v>
      </c>
      <c r="F973" s="178" t="s">
        <v>1708</v>
      </c>
      <c r="G973" s="180">
        <v>30</v>
      </c>
      <c r="H973" s="180">
        <v>1640000</v>
      </c>
      <c r="I973" s="180">
        <v>4920000</v>
      </c>
      <c r="K973" s="94" t="str">
        <f t="shared" si="15"/>
        <v>Спир</v>
      </c>
    </row>
    <row r="974" spans="1:11" ht="30">
      <c r="A974" s="178">
        <v>5190222</v>
      </c>
      <c r="B974" s="178" t="s">
        <v>3362</v>
      </c>
      <c r="C974" s="179" t="s">
        <v>1797</v>
      </c>
      <c r="D974" s="178" t="s">
        <v>1798</v>
      </c>
      <c r="E974" s="178">
        <v>45285</v>
      </c>
      <c r="F974" s="178" t="s">
        <v>1708</v>
      </c>
      <c r="G974" s="180">
        <v>1000</v>
      </c>
      <c r="H974" s="180">
        <v>1637859</v>
      </c>
      <c r="I974" s="180">
        <v>163785900</v>
      </c>
      <c r="K974" s="94" t="str">
        <f t="shared" si="15"/>
        <v>Спир</v>
      </c>
    </row>
    <row r="975" spans="1:11">
      <c r="A975" s="178">
        <v>5190223</v>
      </c>
      <c r="B975" s="178" t="s">
        <v>3362</v>
      </c>
      <c r="C975" s="179" t="s">
        <v>3109</v>
      </c>
      <c r="D975" s="178" t="s">
        <v>3110</v>
      </c>
      <c r="E975" s="178">
        <v>45285</v>
      </c>
      <c r="F975" s="178" t="s">
        <v>1708</v>
      </c>
      <c r="G975" s="180">
        <v>100</v>
      </c>
      <c r="H975" s="180">
        <v>1625788</v>
      </c>
      <c r="I975" s="180">
        <v>16257880</v>
      </c>
      <c r="K975" s="94" t="str">
        <f t="shared" si="15"/>
        <v>Спир</v>
      </c>
    </row>
    <row r="976" spans="1:11">
      <c r="A976" s="178">
        <v>5190224</v>
      </c>
      <c r="B976" s="178" t="s">
        <v>3362</v>
      </c>
      <c r="C976" s="179" t="s">
        <v>1788</v>
      </c>
      <c r="D976" s="178" t="s">
        <v>1789</v>
      </c>
      <c r="E976" s="178">
        <v>45285</v>
      </c>
      <c r="F976" s="178" t="s">
        <v>1708</v>
      </c>
      <c r="G976" s="180">
        <v>240</v>
      </c>
      <c r="H976" s="180">
        <v>1625788</v>
      </c>
      <c r="I976" s="180">
        <v>39018912</v>
      </c>
      <c r="K976" s="94" t="str">
        <f t="shared" si="15"/>
        <v>Спир</v>
      </c>
    </row>
    <row r="977" spans="1:11">
      <c r="A977" s="178">
        <v>5190225</v>
      </c>
      <c r="B977" s="178" t="s">
        <v>3362</v>
      </c>
      <c r="C977" s="179" t="s">
        <v>3238</v>
      </c>
      <c r="D977" s="178" t="s">
        <v>3239</v>
      </c>
      <c r="E977" s="178">
        <v>45285</v>
      </c>
      <c r="F977" s="178" t="s">
        <v>1708</v>
      </c>
      <c r="G977" s="180">
        <v>1200</v>
      </c>
      <c r="H977" s="180">
        <v>1625788</v>
      </c>
      <c r="I977" s="180">
        <v>195094560</v>
      </c>
      <c r="K977" s="94" t="str">
        <f t="shared" si="15"/>
        <v>Спир</v>
      </c>
    </row>
    <row r="978" spans="1:11">
      <c r="A978" s="178">
        <v>5190226</v>
      </c>
      <c r="B978" s="178" t="s">
        <v>3362</v>
      </c>
      <c r="C978" s="179" t="s">
        <v>3157</v>
      </c>
      <c r="D978" s="178" t="s">
        <v>3158</v>
      </c>
      <c r="E978" s="178">
        <v>45284</v>
      </c>
      <c r="F978" s="178" t="s">
        <v>1704</v>
      </c>
      <c r="G978" s="180">
        <v>3190</v>
      </c>
      <c r="H978" s="180">
        <v>1629788</v>
      </c>
      <c r="I978" s="180">
        <v>519902372</v>
      </c>
      <c r="K978" s="94" t="str">
        <f t="shared" si="15"/>
        <v>Спир</v>
      </c>
    </row>
    <row r="979" spans="1:11" ht="30">
      <c r="A979" s="178">
        <v>5190895</v>
      </c>
      <c r="B979" s="178" t="s">
        <v>3362</v>
      </c>
      <c r="C979" s="179" t="s">
        <v>3187</v>
      </c>
      <c r="D979" s="178" t="s">
        <v>3188</v>
      </c>
      <c r="E979" s="178">
        <v>9945433</v>
      </c>
      <c r="F979" s="178" t="s">
        <v>3365</v>
      </c>
      <c r="G979" s="180">
        <v>100</v>
      </c>
      <c r="H979" s="180">
        <v>1599901</v>
      </c>
      <c r="I979" s="180">
        <v>15999010</v>
      </c>
      <c r="K979" s="94" t="str">
        <f t="shared" si="15"/>
        <v>Спир</v>
      </c>
    </row>
    <row r="980" spans="1:11">
      <c r="A980" s="178">
        <v>5190921</v>
      </c>
      <c r="B980" s="178" t="s">
        <v>3362</v>
      </c>
      <c r="C980" s="179" t="s">
        <v>1788</v>
      </c>
      <c r="D980" s="178" t="s">
        <v>1789</v>
      </c>
      <c r="E980" s="178">
        <v>45285</v>
      </c>
      <c r="F980" s="178" t="s">
        <v>1708</v>
      </c>
      <c r="G980" s="180">
        <v>240</v>
      </c>
      <c r="H980" s="180">
        <v>1624101</v>
      </c>
      <c r="I980" s="180">
        <v>38978424</v>
      </c>
      <c r="K980" s="94" t="str">
        <f t="shared" si="15"/>
        <v>Спир</v>
      </c>
    </row>
    <row r="981" spans="1:11">
      <c r="A981" s="178">
        <v>5190922</v>
      </c>
      <c r="B981" s="178" t="s">
        <v>3362</v>
      </c>
      <c r="C981" s="179" t="s">
        <v>1757</v>
      </c>
      <c r="D981" s="178" t="s">
        <v>1758</v>
      </c>
      <c r="E981" s="178">
        <v>9945285</v>
      </c>
      <c r="F981" s="178" t="s">
        <v>3324</v>
      </c>
      <c r="G981" s="180">
        <v>100</v>
      </c>
      <c r="H981" s="180">
        <v>1625000</v>
      </c>
      <c r="I981" s="180">
        <v>16250000</v>
      </c>
      <c r="K981" s="94" t="str">
        <f t="shared" si="15"/>
        <v>Спир</v>
      </c>
    </row>
    <row r="982" spans="1:11">
      <c r="A982" s="178">
        <v>5190923</v>
      </c>
      <c r="B982" s="178" t="s">
        <v>3362</v>
      </c>
      <c r="C982" s="179" t="s">
        <v>3366</v>
      </c>
      <c r="D982" s="178" t="s">
        <v>3367</v>
      </c>
      <c r="E982" s="178">
        <v>9945285</v>
      </c>
      <c r="F982" s="178" t="s">
        <v>3324</v>
      </c>
      <c r="G982" s="180">
        <v>1230</v>
      </c>
      <c r="H982" s="180">
        <v>1624200</v>
      </c>
      <c r="I982" s="180">
        <v>199776600</v>
      </c>
      <c r="K982" s="94" t="str">
        <f t="shared" si="15"/>
        <v>Спир</v>
      </c>
    </row>
    <row r="983" spans="1:11">
      <c r="A983" s="178">
        <v>5190924</v>
      </c>
      <c r="B983" s="178" t="s">
        <v>3362</v>
      </c>
      <c r="C983" s="179" t="s">
        <v>3173</v>
      </c>
      <c r="D983" s="178" t="s">
        <v>3174</v>
      </c>
      <c r="E983" s="178">
        <v>9945285</v>
      </c>
      <c r="F983" s="178" t="s">
        <v>3324</v>
      </c>
      <c r="G983" s="180">
        <v>300</v>
      </c>
      <c r="H983" s="180">
        <v>1624101</v>
      </c>
      <c r="I983" s="180">
        <v>48723030</v>
      </c>
      <c r="K983" s="94" t="str">
        <f t="shared" si="15"/>
        <v>Спир</v>
      </c>
    </row>
    <row r="984" spans="1:11">
      <c r="A984" s="178">
        <v>5191033</v>
      </c>
      <c r="B984" s="178" t="s">
        <v>3362</v>
      </c>
      <c r="C984" s="179" t="s">
        <v>535</v>
      </c>
      <c r="D984" s="178" t="s">
        <v>536</v>
      </c>
      <c r="E984" s="178">
        <v>18521</v>
      </c>
      <c r="F984" s="178" t="s">
        <v>214</v>
      </c>
      <c r="G984" s="180">
        <v>100</v>
      </c>
      <c r="H984" s="180">
        <v>5279500</v>
      </c>
      <c r="I984" s="180">
        <v>5279500</v>
      </c>
      <c r="K984" s="94" t="str">
        <f t="shared" si="15"/>
        <v>Бард</v>
      </c>
    </row>
    <row r="985" spans="1:11">
      <c r="A985" s="178">
        <v>5191034</v>
      </c>
      <c r="B985" s="178" t="s">
        <v>3362</v>
      </c>
      <c r="C985" s="179" t="s">
        <v>215</v>
      </c>
      <c r="D985" s="178" t="s">
        <v>216</v>
      </c>
      <c r="E985" s="178">
        <v>18521</v>
      </c>
      <c r="F985" s="178" t="s">
        <v>214</v>
      </c>
      <c r="G985" s="180">
        <v>700</v>
      </c>
      <c r="H985" s="180">
        <v>5278500</v>
      </c>
      <c r="I985" s="180">
        <v>36949500</v>
      </c>
      <c r="K985" s="94" t="str">
        <f t="shared" si="15"/>
        <v>Бард</v>
      </c>
    </row>
    <row r="986" spans="1:11" ht="30">
      <c r="A986" s="178">
        <v>5191887</v>
      </c>
      <c r="B986" s="178" t="s">
        <v>3368</v>
      </c>
      <c r="C986" s="179" t="s">
        <v>3273</v>
      </c>
      <c r="D986" s="178" t="s">
        <v>3274</v>
      </c>
      <c r="E986" s="178">
        <v>9945433</v>
      </c>
      <c r="F986" s="178" t="s">
        <v>3365</v>
      </c>
      <c r="G986" s="180">
        <v>100</v>
      </c>
      <c r="H986" s="180">
        <v>1599901</v>
      </c>
      <c r="I986" s="180">
        <v>15999010</v>
      </c>
      <c r="K986" s="94" t="str">
        <f t="shared" si="15"/>
        <v>Спир</v>
      </c>
    </row>
    <row r="987" spans="1:11">
      <c r="A987" s="178">
        <v>5191919</v>
      </c>
      <c r="B987" s="178" t="s">
        <v>3368</v>
      </c>
      <c r="C987" s="179" t="s">
        <v>3101</v>
      </c>
      <c r="D987" s="178" t="s">
        <v>3102</v>
      </c>
      <c r="E987" s="178">
        <v>45285</v>
      </c>
      <c r="F987" s="178" t="s">
        <v>1708</v>
      </c>
      <c r="G987" s="180">
        <v>300</v>
      </c>
      <c r="H987" s="180">
        <v>1642050</v>
      </c>
      <c r="I987" s="180">
        <v>49261500</v>
      </c>
      <c r="K987" s="94" t="str">
        <f t="shared" si="15"/>
        <v>Спир</v>
      </c>
    </row>
    <row r="988" spans="1:11">
      <c r="A988" s="178">
        <v>5191920</v>
      </c>
      <c r="B988" s="178" t="s">
        <v>3368</v>
      </c>
      <c r="C988" s="179" t="s">
        <v>3166</v>
      </c>
      <c r="D988" s="178" t="s">
        <v>3167</v>
      </c>
      <c r="E988" s="178">
        <v>45285</v>
      </c>
      <c r="F988" s="178" t="s">
        <v>1708</v>
      </c>
      <c r="G988" s="180">
        <v>100</v>
      </c>
      <c r="H988" s="180">
        <v>1630999</v>
      </c>
      <c r="I988" s="180">
        <v>16309990</v>
      </c>
      <c r="K988" s="94" t="str">
        <f t="shared" si="15"/>
        <v>Спир</v>
      </c>
    </row>
    <row r="989" spans="1:11">
      <c r="A989" s="178">
        <v>5191921</v>
      </c>
      <c r="B989" s="178" t="s">
        <v>3368</v>
      </c>
      <c r="C989" s="179" t="s">
        <v>3075</v>
      </c>
      <c r="D989" s="178" t="s">
        <v>3076</v>
      </c>
      <c r="E989" s="178">
        <v>45285</v>
      </c>
      <c r="F989" s="178" t="s">
        <v>1708</v>
      </c>
      <c r="G989" s="180">
        <v>3250</v>
      </c>
      <c r="H989" s="180">
        <v>1627899</v>
      </c>
      <c r="I989" s="180">
        <v>529067175</v>
      </c>
      <c r="K989" s="94" t="str">
        <f t="shared" si="15"/>
        <v>Спир</v>
      </c>
    </row>
    <row r="990" spans="1:11">
      <c r="A990" s="178">
        <v>5191922</v>
      </c>
      <c r="B990" s="178" t="s">
        <v>3368</v>
      </c>
      <c r="C990" s="179" t="s">
        <v>3243</v>
      </c>
      <c r="D990" s="178" t="s">
        <v>3244</v>
      </c>
      <c r="E990" s="178">
        <v>9945285</v>
      </c>
      <c r="F990" s="178" t="s">
        <v>3324</v>
      </c>
      <c r="G990" s="180">
        <v>20</v>
      </c>
      <c r="H990" s="180">
        <v>1624177</v>
      </c>
      <c r="I990" s="180">
        <v>3248354</v>
      </c>
      <c r="K990" s="94" t="str">
        <f t="shared" si="15"/>
        <v>Спир</v>
      </c>
    </row>
    <row r="991" spans="1:11">
      <c r="A991" s="178">
        <v>5192065</v>
      </c>
      <c r="B991" s="178" t="s">
        <v>3368</v>
      </c>
      <c r="C991" s="179" t="s">
        <v>3314</v>
      </c>
      <c r="D991" s="178" t="s">
        <v>3315</v>
      </c>
      <c r="E991" s="178">
        <v>18521</v>
      </c>
      <c r="F991" s="178" t="s">
        <v>214</v>
      </c>
      <c r="G991" s="180">
        <v>100</v>
      </c>
      <c r="H991" s="180">
        <v>5300000</v>
      </c>
      <c r="I991" s="180">
        <v>5300000</v>
      </c>
      <c r="K991" s="94" t="str">
        <f t="shared" si="15"/>
        <v>Бард</v>
      </c>
    </row>
    <row r="992" spans="1:11" ht="30">
      <c r="A992" s="178">
        <v>5192066</v>
      </c>
      <c r="B992" s="178" t="s">
        <v>3368</v>
      </c>
      <c r="C992" s="179" t="s">
        <v>530</v>
      </c>
      <c r="D992" s="178" t="s">
        <v>531</v>
      </c>
      <c r="E992" s="178">
        <v>18521</v>
      </c>
      <c r="F992" s="178" t="s">
        <v>214</v>
      </c>
      <c r="G992" s="180">
        <v>100</v>
      </c>
      <c r="H992" s="180">
        <v>5279000</v>
      </c>
      <c r="I992" s="180">
        <v>5279000</v>
      </c>
      <c r="K992" s="94" t="str">
        <f t="shared" si="15"/>
        <v>Бард</v>
      </c>
    </row>
    <row r="993" spans="1:11">
      <c r="A993" s="178">
        <v>5192067</v>
      </c>
      <c r="B993" s="178" t="s">
        <v>3368</v>
      </c>
      <c r="C993" s="179" t="s">
        <v>212</v>
      </c>
      <c r="D993" s="178" t="s">
        <v>213</v>
      </c>
      <c r="E993" s="178">
        <v>18521</v>
      </c>
      <c r="F993" s="178" t="s">
        <v>214</v>
      </c>
      <c r="G993" s="180">
        <v>200</v>
      </c>
      <c r="H993" s="180">
        <v>5278505</v>
      </c>
      <c r="I993" s="180">
        <v>10557010</v>
      </c>
      <c r="K993" s="94" t="str">
        <f t="shared" si="15"/>
        <v>Бард</v>
      </c>
    </row>
    <row r="994" spans="1:11">
      <c r="A994" s="178">
        <v>5192605</v>
      </c>
      <c r="B994" s="178" t="s">
        <v>3368</v>
      </c>
      <c r="C994" s="179" t="s">
        <v>1801</v>
      </c>
      <c r="D994" s="178" t="s">
        <v>1802</v>
      </c>
      <c r="E994" s="178">
        <v>45285</v>
      </c>
      <c r="F994" s="178" t="s">
        <v>1708</v>
      </c>
      <c r="G994" s="180">
        <v>300</v>
      </c>
      <c r="H994" s="180">
        <v>1628788</v>
      </c>
      <c r="I994" s="180">
        <v>48863640</v>
      </c>
      <c r="K994" s="94" t="str">
        <f t="shared" si="15"/>
        <v>Спир</v>
      </c>
    </row>
    <row r="995" spans="1:11">
      <c r="A995" s="178">
        <v>5192606</v>
      </c>
      <c r="B995" s="178" t="s">
        <v>3368</v>
      </c>
      <c r="C995" s="179" t="s">
        <v>3075</v>
      </c>
      <c r="D995" s="178" t="s">
        <v>3076</v>
      </c>
      <c r="E995" s="178">
        <v>45285</v>
      </c>
      <c r="F995" s="178" t="s">
        <v>1708</v>
      </c>
      <c r="G995" s="180">
        <v>550</v>
      </c>
      <c r="H995" s="180">
        <v>1628788</v>
      </c>
      <c r="I995" s="180">
        <v>89583340</v>
      </c>
      <c r="K995" s="94" t="str">
        <f t="shared" si="15"/>
        <v>Спир</v>
      </c>
    </row>
    <row r="996" spans="1:11">
      <c r="A996" s="178">
        <v>5192607</v>
      </c>
      <c r="B996" s="178" t="s">
        <v>3368</v>
      </c>
      <c r="C996" s="179" t="s">
        <v>1706</v>
      </c>
      <c r="D996" s="178" t="s">
        <v>1707</v>
      </c>
      <c r="E996" s="178">
        <v>45285</v>
      </c>
      <c r="F996" s="178" t="s">
        <v>1708</v>
      </c>
      <c r="G996" s="180">
        <v>250</v>
      </c>
      <c r="H996" s="180">
        <v>1626788</v>
      </c>
      <c r="I996" s="180">
        <v>40669700</v>
      </c>
      <c r="K996" s="94" t="str">
        <f t="shared" si="15"/>
        <v>Спир</v>
      </c>
    </row>
    <row r="997" spans="1:11">
      <c r="A997" s="178">
        <v>5192608</v>
      </c>
      <c r="B997" s="178" t="s">
        <v>3368</v>
      </c>
      <c r="C997" s="179" t="s">
        <v>1706</v>
      </c>
      <c r="D997" s="178" t="s">
        <v>1707</v>
      </c>
      <c r="E997" s="178">
        <v>45285</v>
      </c>
      <c r="F997" s="178" t="s">
        <v>1708</v>
      </c>
      <c r="G997" s="180">
        <v>250</v>
      </c>
      <c r="H997" s="180">
        <v>1626788</v>
      </c>
      <c r="I997" s="180">
        <v>40669700</v>
      </c>
      <c r="K997" s="94" t="str">
        <f t="shared" si="15"/>
        <v>Спир</v>
      </c>
    </row>
    <row r="998" spans="1:11">
      <c r="A998" s="178">
        <v>5192609</v>
      </c>
      <c r="B998" s="178" t="s">
        <v>3368</v>
      </c>
      <c r="C998" s="179" t="s">
        <v>3369</v>
      </c>
      <c r="D998" s="178" t="s">
        <v>3370</v>
      </c>
      <c r="E998" s="178">
        <v>45285</v>
      </c>
      <c r="F998" s="178" t="s">
        <v>1708</v>
      </c>
      <c r="G998" s="180">
        <v>350</v>
      </c>
      <c r="H998" s="180">
        <v>1625999</v>
      </c>
      <c r="I998" s="180">
        <v>56909965</v>
      </c>
      <c r="K998" s="94" t="str">
        <f t="shared" si="15"/>
        <v>Спир</v>
      </c>
    </row>
    <row r="999" spans="1:11">
      <c r="A999" s="178">
        <v>5192610</v>
      </c>
      <c r="B999" s="178" t="s">
        <v>3368</v>
      </c>
      <c r="C999" s="179" t="s">
        <v>3075</v>
      </c>
      <c r="D999" s="178" t="s">
        <v>3076</v>
      </c>
      <c r="E999" s="178">
        <v>9945285</v>
      </c>
      <c r="F999" s="178" t="s">
        <v>3324</v>
      </c>
      <c r="G999" s="180">
        <v>2700</v>
      </c>
      <c r="H999" s="180">
        <v>1626788</v>
      </c>
      <c r="I999" s="180">
        <v>439232760</v>
      </c>
      <c r="K999" s="94" t="str">
        <f t="shared" si="15"/>
        <v>Спир</v>
      </c>
    </row>
    <row r="1000" spans="1:11">
      <c r="A1000" s="178">
        <v>5193495</v>
      </c>
      <c r="B1000" s="178" t="s">
        <v>3065</v>
      </c>
      <c r="C1000" s="179" t="s">
        <v>3166</v>
      </c>
      <c r="D1000" s="178" t="s">
        <v>3167</v>
      </c>
      <c r="E1000" s="178">
        <v>45285</v>
      </c>
      <c r="F1000" s="178" t="s">
        <v>1708</v>
      </c>
      <c r="G1000" s="180">
        <v>150</v>
      </c>
      <c r="H1000" s="180">
        <v>1630999</v>
      </c>
      <c r="I1000" s="180">
        <v>24464985</v>
      </c>
      <c r="K1000" s="94" t="str">
        <f t="shared" si="15"/>
        <v>Спир</v>
      </c>
    </row>
    <row r="1001" spans="1:11">
      <c r="A1001" s="178">
        <v>5193496</v>
      </c>
      <c r="B1001" s="178" t="s">
        <v>3065</v>
      </c>
      <c r="C1001" s="179" t="s">
        <v>1826</v>
      </c>
      <c r="D1001" s="178" t="s">
        <v>1827</v>
      </c>
      <c r="E1001" s="178">
        <v>45285</v>
      </c>
      <c r="F1001" s="178" t="s">
        <v>1708</v>
      </c>
      <c r="G1001" s="180">
        <v>1540</v>
      </c>
      <c r="H1001" s="180">
        <v>1625788</v>
      </c>
      <c r="I1001" s="180">
        <v>250371352</v>
      </c>
      <c r="K1001" s="94" t="str">
        <f t="shared" si="15"/>
        <v>Спир</v>
      </c>
    </row>
    <row r="1002" spans="1:11">
      <c r="A1002" s="178">
        <v>5193497</v>
      </c>
      <c r="B1002" s="178" t="s">
        <v>3065</v>
      </c>
      <c r="C1002" s="179" t="s">
        <v>3371</v>
      </c>
      <c r="D1002" s="178" t="s">
        <v>3372</v>
      </c>
      <c r="E1002" s="178">
        <v>45285</v>
      </c>
      <c r="F1002" s="178" t="s">
        <v>1708</v>
      </c>
      <c r="G1002" s="180">
        <v>100</v>
      </c>
      <c r="H1002" s="180">
        <v>1625000</v>
      </c>
      <c r="I1002" s="180">
        <v>16250000</v>
      </c>
      <c r="K1002" s="94" t="str">
        <f t="shared" si="15"/>
        <v>Спир</v>
      </c>
    </row>
    <row r="1003" spans="1:11">
      <c r="A1003" s="178">
        <v>5193498</v>
      </c>
      <c r="B1003" s="178" t="s">
        <v>3065</v>
      </c>
      <c r="C1003" s="179" t="s">
        <v>1712</v>
      </c>
      <c r="D1003" s="178" t="s">
        <v>1713</v>
      </c>
      <c r="E1003" s="178">
        <v>45285</v>
      </c>
      <c r="F1003" s="178" t="s">
        <v>1708</v>
      </c>
      <c r="G1003" s="180">
        <v>1200</v>
      </c>
      <c r="H1003" s="180">
        <v>1624788</v>
      </c>
      <c r="I1003" s="180">
        <v>194974560</v>
      </c>
      <c r="K1003" s="94" t="str">
        <f t="shared" si="15"/>
        <v>Спир</v>
      </c>
    </row>
    <row r="1004" spans="1:11">
      <c r="A1004" s="178">
        <v>5193630</v>
      </c>
      <c r="B1004" s="178" t="s">
        <v>3065</v>
      </c>
      <c r="C1004" s="179" t="s">
        <v>215</v>
      </c>
      <c r="D1004" s="178" t="s">
        <v>216</v>
      </c>
      <c r="E1004" s="178">
        <v>18521</v>
      </c>
      <c r="F1004" s="178" t="s">
        <v>214</v>
      </c>
      <c r="G1004" s="180">
        <v>600</v>
      </c>
      <c r="H1004" s="180">
        <v>5278500</v>
      </c>
      <c r="I1004" s="180">
        <v>31671000</v>
      </c>
      <c r="K1004" s="94" t="str">
        <f t="shared" si="15"/>
        <v>Бард</v>
      </c>
    </row>
    <row r="1005" spans="1:11">
      <c r="A1005" s="178">
        <v>5194173</v>
      </c>
      <c r="B1005" s="178" t="s">
        <v>3065</v>
      </c>
      <c r="C1005" s="179" t="s">
        <v>1706</v>
      </c>
      <c r="D1005" s="178" t="s">
        <v>1707</v>
      </c>
      <c r="E1005" s="178">
        <v>45285</v>
      </c>
      <c r="F1005" s="178" t="s">
        <v>1708</v>
      </c>
      <c r="G1005" s="180">
        <v>250</v>
      </c>
      <c r="H1005" s="180">
        <v>1625788</v>
      </c>
      <c r="I1005" s="180">
        <v>40644700</v>
      </c>
      <c r="K1005" s="94" t="str">
        <f t="shared" si="15"/>
        <v>Спир</v>
      </c>
    </row>
    <row r="1006" spans="1:11">
      <c r="A1006" s="178">
        <v>5194284</v>
      </c>
      <c r="B1006" s="178" t="s">
        <v>3065</v>
      </c>
      <c r="C1006" s="179" t="s">
        <v>1698</v>
      </c>
      <c r="D1006" s="178" t="s">
        <v>1699</v>
      </c>
      <c r="E1006" s="178">
        <v>18521</v>
      </c>
      <c r="F1006" s="178" t="s">
        <v>214</v>
      </c>
      <c r="G1006" s="180">
        <v>200</v>
      </c>
      <c r="H1006" s="180">
        <v>5303999</v>
      </c>
      <c r="I1006" s="180">
        <v>10607998</v>
      </c>
      <c r="K1006" s="94" t="str">
        <f t="shared" si="15"/>
        <v>Бард</v>
      </c>
    </row>
    <row r="1007" spans="1:11">
      <c r="A1007" s="178">
        <v>5195079</v>
      </c>
      <c r="B1007" s="178" t="s">
        <v>3066</v>
      </c>
      <c r="C1007" s="179" t="s">
        <v>3305</v>
      </c>
      <c r="D1007" s="178" t="s">
        <v>3306</v>
      </c>
      <c r="E1007" s="178">
        <v>45433</v>
      </c>
      <c r="F1007" s="178" t="s">
        <v>1711</v>
      </c>
      <c r="G1007" s="180">
        <v>100</v>
      </c>
      <c r="H1007" s="180">
        <v>1610999</v>
      </c>
      <c r="I1007" s="180">
        <v>16109990</v>
      </c>
      <c r="K1007" s="94" t="str">
        <f t="shared" si="15"/>
        <v>Спир</v>
      </c>
    </row>
    <row r="1008" spans="1:11">
      <c r="A1008" s="178">
        <v>5195080</v>
      </c>
      <c r="B1008" s="178" t="s">
        <v>3066</v>
      </c>
      <c r="C1008" s="179" t="s">
        <v>3373</v>
      </c>
      <c r="D1008" s="178" t="s">
        <v>3374</v>
      </c>
      <c r="E1008" s="178">
        <v>45433</v>
      </c>
      <c r="F1008" s="178" t="s">
        <v>1711</v>
      </c>
      <c r="G1008" s="180">
        <v>20</v>
      </c>
      <c r="H1008" s="180">
        <v>1599900</v>
      </c>
      <c r="I1008" s="180">
        <v>3199800</v>
      </c>
      <c r="K1008" s="94" t="str">
        <f t="shared" si="15"/>
        <v>Спир</v>
      </c>
    </row>
    <row r="1009" spans="1:11" ht="30">
      <c r="A1009" s="178">
        <v>5195104</v>
      </c>
      <c r="B1009" s="178" t="s">
        <v>3066</v>
      </c>
      <c r="C1009" s="179" t="s">
        <v>3282</v>
      </c>
      <c r="D1009" s="178" t="s">
        <v>3283</v>
      </c>
      <c r="E1009" s="178">
        <v>45285</v>
      </c>
      <c r="F1009" s="178" t="s">
        <v>1708</v>
      </c>
      <c r="G1009" s="180">
        <v>100</v>
      </c>
      <c r="H1009" s="180">
        <v>1636000</v>
      </c>
      <c r="I1009" s="180">
        <v>16360000</v>
      </c>
      <c r="K1009" s="94" t="str">
        <f t="shared" si="15"/>
        <v>Спир</v>
      </c>
    </row>
    <row r="1010" spans="1:11">
      <c r="A1010" s="178">
        <v>5195105</v>
      </c>
      <c r="B1010" s="178" t="s">
        <v>3066</v>
      </c>
      <c r="C1010" s="179" t="s">
        <v>1816</v>
      </c>
      <c r="D1010" s="178" t="s">
        <v>1817</v>
      </c>
      <c r="E1010" s="178">
        <v>45285</v>
      </c>
      <c r="F1010" s="178" t="s">
        <v>1708</v>
      </c>
      <c r="G1010" s="180">
        <v>3550</v>
      </c>
      <c r="H1010" s="180">
        <v>1635222</v>
      </c>
      <c r="I1010" s="180">
        <v>580503810</v>
      </c>
      <c r="K1010" s="94" t="str">
        <f t="shared" si="15"/>
        <v>Спир</v>
      </c>
    </row>
    <row r="1011" spans="1:11" ht="30">
      <c r="A1011" s="178">
        <v>5195106</v>
      </c>
      <c r="B1011" s="178" t="s">
        <v>3066</v>
      </c>
      <c r="C1011" s="179" t="s">
        <v>3224</v>
      </c>
      <c r="D1011" s="178" t="s">
        <v>3225</v>
      </c>
      <c r="E1011" s="178">
        <v>45285</v>
      </c>
      <c r="F1011" s="178" t="s">
        <v>1708</v>
      </c>
      <c r="G1011" s="180">
        <v>2000</v>
      </c>
      <c r="H1011" s="180">
        <v>1629788</v>
      </c>
      <c r="I1011" s="180">
        <v>325957600</v>
      </c>
      <c r="K1011" s="94" t="str">
        <f t="shared" si="15"/>
        <v>Спир</v>
      </c>
    </row>
    <row r="1012" spans="1:11">
      <c r="A1012" s="178">
        <v>5195107</v>
      </c>
      <c r="B1012" s="178" t="s">
        <v>3066</v>
      </c>
      <c r="C1012" s="179" t="s">
        <v>1706</v>
      </c>
      <c r="D1012" s="178" t="s">
        <v>1707</v>
      </c>
      <c r="E1012" s="178">
        <v>45285</v>
      </c>
      <c r="F1012" s="178" t="s">
        <v>1708</v>
      </c>
      <c r="G1012" s="180">
        <v>250</v>
      </c>
      <c r="H1012" s="180">
        <v>1628788</v>
      </c>
      <c r="I1012" s="180">
        <v>40719700</v>
      </c>
      <c r="K1012" s="94" t="str">
        <f t="shared" si="15"/>
        <v>Спир</v>
      </c>
    </row>
    <row r="1013" spans="1:11">
      <c r="A1013" s="178">
        <v>5195108</v>
      </c>
      <c r="B1013" s="178" t="s">
        <v>3066</v>
      </c>
      <c r="C1013" s="179" t="s">
        <v>1757</v>
      </c>
      <c r="D1013" s="178" t="s">
        <v>1758</v>
      </c>
      <c r="E1013" s="178">
        <v>45285</v>
      </c>
      <c r="F1013" s="178" t="s">
        <v>1708</v>
      </c>
      <c r="G1013" s="180">
        <v>150</v>
      </c>
      <c r="H1013" s="180">
        <v>1625099</v>
      </c>
      <c r="I1013" s="180">
        <v>24376485</v>
      </c>
      <c r="K1013" s="94" t="str">
        <f t="shared" si="15"/>
        <v>Спир</v>
      </c>
    </row>
    <row r="1014" spans="1:11">
      <c r="A1014" s="178">
        <v>5195109</v>
      </c>
      <c r="B1014" s="178" t="s">
        <v>3066</v>
      </c>
      <c r="C1014" s="179" t="s">
        <v>3238</v>
      </c>
      <c r="D1014" s="178" t="s">
        <v>3239</v>
      </c>
      <c r="E1014" s="178">
        <v>45285</v>
      </c>
      <c r="F1014" s="178" t="s">
        <v>1708</v>
      </c>
      <c r="G1014" s="180">
        <v>1200</v>
      </c>
      <c r="H1014" s="180">
        <v>1624099</v>
      </c>
      <c r="I1014" s="180">
        <v>194891880</v>
      </c>
      <c r="K1014" s="94" t="str">
        <f t="shared" si="15"/>
        <v>Спир</v>
      </c>
    </row>
    <row r="1015" spans="1:11">
      <c r="A1015" s="178">
        <v>5195110</v>
      </c>
      <c r="B1015" s="178" t="s">
        <v>3066</v>
      </c>
      <c r="C1015" s="179" t="s">
        <v>1788</v>
      </c>
      <c r="D1015" s="178" t="s">
        <v>1789</v>
      </c>
      <c r="E1015" s="178">
        <v>45285</v>
      </c>
      <c r="F1015" s="178" t="s">
        <v>1708</v>
      </c>
      <c r="G1015" s="180">
        <v>240</v>
      </c>
      <c r="H1015" s="180">
        <v>1624099</v>
      </c>
      <c r="I1015" s="180">
        <v>38978376</v>
      </c>
      <c r="K1015" s="94" t="str">
        <f t="shared" si="15"/>
        <v>Спир</v>
      </c>
    </row>
    <row r="1016" spans="1:11">
      <c r="A1016" s="178">
        <v>5195111</v>
      </c>
      <c r="B1016" s="178" t="s">
        <v>3066</v>
      </c>
      <c r="C1016" s="179" t="s">
        <v>3157</v>
      </c>
      <c r="D1016" s="178" t="s">
        <v>3158</v>
      </c>
      <c r="E1016" s="178">
        <v>45284</v>
      </c>
      <c r="F1016" s="178" t="s">
        <v>1704</v>
      </c>
      <c r="G1016" s="180">
        <v>3200</v>
      </c>
      <c r="H1016" s="180">
        <v>1631788</v>
      </c>
      <c r="I1016" s="180">
        <v>522172160</v>
      </c>
      <c r="K1016" s="94" t="str">
        <f t="shared" si="15"/>
        <v>Спир</v>
      </c>
    </row>
    <row r="1017" spans="1:11">
      <c r="A1017" s="178">
        <v>5195229</v>
      </c>
      <c r="B1017" s="178" t="s">
        <v>3066</v>
      </c>
      <c r="C1017" s="179" t="s">
        <v>212</v>
      </c>
      <c r="D1017" s="178" t="s">
        <v>213</v>
      </c>
      <c r="E1017" s="178">
        <v>18521</v>
      </c>
      <c r="F1017" s="178" t="s">
        <v>214</v>
      </c>
      <c r="G1017" s="180">
        <v>200</v>
      </c>
      <c r="H1017" s="180">
        <v>5278650</v>
      </c>
      <c r="I1017" s="180">
        <v>10557300</v>
      </c>
      <c r="K1017" s="94" t="str">
        <f t="shared" si="15"/>
        <v>Бард</v>
      </c>
    </row>
    <row r="1018" spans="1:11">
      <c r="A1018" s="178">
        <v>5195230</v>
      </c>
      <c r="B1018" s="178" t="s">
        <v>3066</v>
      </c>
      <c r="C1018" s="179" t="s">
        <v>377</v>
      </c>
      <c r="D1018" s="178" t="s">
        <v>378</v>
      </c>
      <c r="E1018" s="178">
        <v>18521</v>
      </c>
      <c r="F1018" s="178" t="s">
        <v>214</v>
      </c>
      <c r="G1018" s="180">
        <v>100</v>
      </c>
      <c r="H1018" s="180">
        <v>5278600</v>
      </c>
      <c r="I1018" s="180">
        <v>5278600</v>
      </c>
      <c r="K1018" s="94" t="str">
        <f t="shared" si="15"/>
        <v>Бард</v>
      </c>
    </row>
    <row r="1019" spans="1:11">
      <c r="A1019" s="178">
        <v>5195231</v>
      </c>
      <c r="B1019" s="178" t="s">
        <v>3066</v>
      </c>
      <c r="C1019" s="179" t="s">
        <v>215</v>
      </c>
      <c r="D1019" s="178" t="s">
        <v>216</v>
      </c>
      <c r="E1019" s="178">
        <v>18521</v>
      </c>
      <c r="F1019" s="178" t="s">
        <v>214</v>
      </c>
      <c r="G1019" s="180">
        <v>900</v>
      </c>
      <c r="H1019" s="180">
        <v>5278500</v>
      </c>
      <c r="I1019" s="180">
        <v>47506500</v>
      </c>
      <c r="K1019" s="94" t="str">
        <f t="shared" si="15"/>
        <v>Бард</v>
      </c>
    </row>
    <row r="1020" spans="1:11">
      <c r="A1020" s="178">
        <v>5195771</v>
      </c>
      <c r="B1020" s="178" t="s">
        <v>3066</v>
      </c>
      <c r="C1020" s="179" t="s">
        <v>3091</v>
      </c>
      <c r="D1020" s="178" t="s">
        <v>1808</v>
      </c>
      <c r="E1020" s="178">
        <v>9945433</v>
      </c>
      <c r="F1020" s="178" t="s">
        <v>3365</v>
      </c>
      <c r="G1020" s="180">
        <v>100</v>
      </c>
      <c r="H1020" s="180">
        <v>1605000</v>
      </c>
      <c r="I1020" s="180">
        <v>16050000</v>
      </c>
      <c r="K1020" s="94" t="str">
        <f t="shared" si="15"/>
        <v>Спир</v>
      </c>
    </row>
    <row r="1021" spans="1:11" ht="30">
      <c r="A1021" s="178">
        <v>5195776</v>
      </c>
      <c r="B1021" s="178" t="s">
        <v>3066</v>
      </c>
      <c r="C1021" s="179" t="s">
        <v>3107</v>
      </c>
      <c r="D1021" s="178" t="s">
        <v>3108</v>
      </c>
      <c r="E1021" s="178">
        <v>45285</v>
      </c>
      <c r="F1021" s="178" t="s">
        <v>1708</v>
      </c>
      <c r="G1021" s="180">
        <v>3000</v>
      </c>
      <c r="H1021" s="180">
        <v>1641001</v>
      </c>
      <c r="I1021" s="180">
        <v>492300300</v>
      </c>
      <c r="K1021" s="94" t="str">
        <f t="shared" si="15"/>
        <v>Спир</v>
      </c>
    </row>
    <row r="1022" spans="1:11">
      <c r="A1022" s="178">
        <v>5195875</v>
      </c>
      <c r="B1022" s="178" t="s">
        <v>3066</v>
      </c>
      <c r="C1022" s="179" t="s">
        <v>215</v>
      </c>
      <c r="D1022" s="178" t="s">
        <v>216</v>
      </c>
      <c r="E1022" s="178">
        <v>18521</v>
      </c>
      <c r="F1022" s="178" t="s">
        <v>214</v>
      </c>
      <c r="G1022" s="180">
        <v>800</v>
      </c>
      <c r="H1022" s="180">
        <v>5278500</v>
      </c>
      <c r="I1022" s="180">
        <v>42228000</v>
      </c>
      <c r="K1022" s="94" t="str">
        <f t="shared" si="15"/>
        <v>Бард</v>
      </c>
    </row>
    <row r="1023" spans="1:11">
      <c r="A1023" s="115"/>
      <c r="B1023" s="103"/>
      <c r="C1023" s="104"/>
      <c r="D1023" s="103"/>
      <c r="E1023" s="103"/>
      <c r="F1023" s="104"/>
      <c r="G1023" s="105"/>
      <c r="H1023" s="105"/>
      <c r="I1023" s="105">
        <f>SUM(I5:I1022)</f>
        <v>84892645659.639999</v>
      </c>
    </row>
    <row r="1030" spans="1:11">
      <c r="A1030" s="95">
        <f>COUNT(A5:A1022)</f>
        <v>1018</v>
      </c>
      <c r="C1030" s="178" t="s">
        <v>214</v>
      </c>
      <c r="F1030" s="97" t="s">
        <v>1851</v>
      </c>
      <c r="G1030" s="95">
        <f>SUMIF($K$5:$K1026,$F1030,G$5:G1026)</f>
        <v>114030</v>
      </c>
      <c r="H1030" s="95">
        <f>I1030/G1030</f>
        <v>47217.623141278615</v>
      </c>
      <c r="I1030" s="95">
        <f>SUMIF($K$5:$K1026,$F1030,I$5:I1026)</f>
        <v>5384225566.8000002</v>
      </c>
      <c r="K1030" s="95">
        <f>COUNTIF(K$5:K$1022,F1030)</f>
        <v>394</v>
      </c>
    </row>
    <row r="1031" spans="1:11">
      <c r="C1031" s="178" t="s">
        <v>1708</v>
      </c>
      <c r="F1031" s="97" t="s">
        <v>1852</v>
      </c>
      <c r="G1031" s="95">
        <f>SUMIF($K$5:$K1027,$F1031,G$5:G1027)</f>
        <v>485690</v>
      </c>
      <c r="H1031" s="95">
        <f t="shared" ref="H1031" si="16">I1031/G1031</f>
        <v>163701.99117305275</v>
      </c>
      <c r="I1031" s="95">
        <f>SUMIF($K$5:$K1027,$F1031,I$5:I1027)</f>
        <v>79508420092.839996</v>
      </c>
      <c r="K1031" s="95">
        <f>COUNTIF(K$5:K$1022,F1031)</f>
        <v>624</v>
      </c>
    </row>
    <row r="1032" spans="1:11">
      <c r="C1032" s="64"/>
      <c r="F1032" s="97"/>
    </row>
    <row r="1033" spans="1:11">
      <c r="C1033" s="107"/>
      <c r="F1033" s="97"/>
    </row>
  </sheetData>
  <autoFilter ref="A4:I1023">
    <filterColumn colId="5"/>
  </autoFilter>
  <sortState ref="A2:I101">
    <sortCondition ref="A2:A10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10"/>
  <sheetViews>
    <sheetView tabSelected="1" view="pageBreakPreview" topLeftCell="A97" zoomScaleNormal="100" zoomScaleSheetLayoutView="100" workbookViewId="0">
      <selection activeCell="N104" sqref="N104"/>
    </sheetView>
  </sheetViews>
  <sheetFormatPr defaultRowHeight="15"/>
  <cols>
    <col min="1" max="1" width="6.28515625" style="65" customWidth="1"/>
    <col min="2" max="2" width="11.28515625" style="65" customWidth="1"/>
    <col min="3" max="3" width="37.28515625" style="91" customWidth="1"/>
    <col min="4" max="4" width="12.5703125" style="65" customWidth="1"/>
    <col min="5" max="5" width="15.5703125" style="65" customWidth="1"/>
    <col min="6" max="6" width="29.5703125" style="120" customWidth="1"/>
    <col min="7" max="7" width="18" style="65" customWidth="1"/>
    <col min="8" max="8" width="18.140625" style="74" customWidth="1"/>
    <col min="9" max="9" width="21.28515625" style="65" customWidth="1"/>
  </cols>
  <sheetData>
    <row r="1" spans="1:9">
      <c r="G1" s="118" t="s">
        <v>364</v>
      </c>
    </row>
    <row r="4" spans="1:9" ht="18.75">
      <c r="A4" s="196" t="s">
        <v>254</v>
      </c>
      <c r="B4" s="196"/>
      <c r="C4" s="196"/>
      <c r="D4" s="196"/>
      <c r="E4" s="196"/>
      <c r="F4" s="196"/>
      <c r="G4" s="196"/>
    </row>
    <row r="5" spans="1:9" ht="15.75">
      <c r="A5" s="197"/>
      <c r="B5" s="197"/>
      <c r="C5" s="197"/>
      <c r="D5" s="197"/>
      <c r="E5" s="197"/>
      <c r="F5" s="197"/>
      <c r="G5" s="197"/>
    </row>
    <row r="6" spans="1:9" s="106" customFormat="1" ht="30">
      <c r="A6" s="122" t="s">
        <v>117</v>
      </c>
      <c r="B6" s="136" t="s">
        <v>394</v>
      </c>
      <c r="C6" s="137" t="s">
        <v>318</v>
      </c>
      <c r="D6" s="136" t="s">
        <v>319</v>
      </c>
      <c r="E6" s="136" t="s">
        <v>320</v>
      </c>
      <c r="F6" s="138" t="s">
        <v>395</v>
      </c>
      <c r="G6" s="136" t="s">
        <v>396</v>
      </c>
      <c r="H6" s="139" t="s">
        <v>131</v>
      </c>
      <c r="I6" s="136" t="s">
        <v>397</v>
      </c>
    </row>
    <row r="7" spans="1:9" ht="30">
      <c r="A7" s="116">
        <v>1</v>
      </c>
      <c r="B7" s="117">
        <v>50033</v>
      </c>
      <c r="C7" s="132" t="s">
        <v>317</v>
      </c>
      <c r="D7" s="117">
        <v>205128867</v>
      </c>
      <c r="E7" s="117">
        <v>8482109008</v>
      </c>
      <c r="F7" s="121" t="s">
        <v>391</v>
      </c>
      <c r="G7" s="117">
        <v>6</v>
      </c>
      <c r="H7" s="148">
        <v>147000</v>
      </c>
      <c r="I7" s="119">
        <v>44205.520844907405</v>
      </c>
    </row>
    <row r="8" spans="1:9" ht="30">
      <c r="A8" s="116">
        <v>2</v>
      </c>
      <c r="B8" s="117">
        <v>50034</v>
      </c>
      <c r="C8" s="132" t="s">
        <v>317</v>
      </c>
      <c r="D8" s="117">
        <v>205128867</v>
      </c>
      <c r="E8" s="117">
        <v>8482109008</v>
      </c>
      <c r="F8" s="121" t="s">
        <v>389</v>
      </c>
      <c r="G8" s="117">
        <v>20</v>
      </c>
      <c r="H8" s="148">
        <v>840000</v>
      </c>
      <c r="I8" s="119">
        <v>44205.520868055559</v>
      </c>
    </row>
    <row r="9" spans="1:9" ht="30">
      <c r="A9" s="116">
        <v>3</v>
      </c>
      <c r="B9" s="117">
        <v>50035</v>
      </c>
      <c r="C9" s="132" t="s">
        <v>317</v>
      </c>
      <c r="D9" s="117">
        <v>205128867</v>
      </c>
      <c r="E9" s="117">
        <v>8482109008</v>
      </c>
      <c r="F9" s="121" t="s">
        <v>390</v>
      </c>
      <c r="G9" s="117">
        <v>10</v>
      </c>
      <c r="H9" s="148">
        <v>656000</v>
      </c>
      <c r="I9" s="119">
        <v>44205.520891203705</v>
      </c>
    </row>
    <row r="10" spans="1:9" ht="30">
      <c r="A10" s="116">
        <v>4</v>
      </c>
      <c r="B10" s="117">
        <v>50036</v>
      </c>
      <c r="C10" s="132" t="s">
        <v>317</v>
      </c>
      <c r="D10" s="117">
        <v>205128867</v>
      </c>
      <c r="E10" s="117">
        <v>8482109008</v>
      </c>
      <c r="F10" s="121" t="s">
        <v>388</v>
      </c>
      <c r="G10" s="117">
        <v>8</v>
      </c>
      <c r="H10" s="148">
        <v>619200</v>
      </c>
      <c r="I10" s="119">
        <v>44205.520914351851</v>
      </c>
    </row>
    <row r="11" spans="1:9" ht="30">
      <c r="A11" s="116">
        <v>5</v>
      </c>
      <c r="B11" s="117">
        <v>50037</v>
      </c>
      <c r="C11" s="132" t="s">
        <v>317</v>
      </c>
      <c r="D11" s="117">
        <v>205128867</v>
      </c>
      <c r="E11" s="117">
        <v>8482109008</v>
      </c>
      <c r="F11" s="121" t="s">
        <v>388</v>
      </c>
      <c r="G11" s="117">
        <v>8</v>
      </c>
      <c r="H11" s="148">
        <v>619360</v>
      </c>
      <c r="I11" s="119">
        <v>44205.520925925928</v>
      </c>
    </row>
    <row r="12" spans="1:9">
      <c r="A12" s="116">
        <v>6</v>
      </c>
      <c r="B12" s="117">
        <v>50038</v>
      </c>
      <c r="C12" s="132" t="s">
        <v>142</v>
      </c>
      <c r="D12" s="117">
        <v>301299995</v>
      </c>
      <c r="E12" s="117">
        <v>8482109008</v>
      </c>
      <c r="F12" s="121" t="s">
        <v>392</v>
      </c>
      <c r="G12" s="117">
        <v>8</v>
      </c>
      <c r="H12" s="148">
        <v>776000</v>
      </c>
      <c r="I12" s="119">
        <v>44205.520949074074</v>
      </c>
    </row>
    <row r="13" spans="1:9" ht="30">
      <c r="A13" s="116">
        <v>7</v>
      </c>
      <c r="B13" s="117">
        <v>50039</v>
      </c>
      <c r="C13" s="132" t="s">
        <v>317</v>
      </c>
      <c r="D13" s="117">
        <v>205128867</v>
      </c>
      <c r="E13" s="117">
        <v>8482109008</v>
      </c>
      <c r="F13" s="121" t="s">
        <v>387</v>
      </c>
      <c r="G13" s="117">
        <v>8</v>
      </c>
      <c r="H13" s="148">
        <v>744800</v>
      </c>
      <c r="I13" s="119">
        <v>44205.520960648151</v>
      </c>
    </row>
    <row r="14" spans="1:9" ht="30">
      <c r="A14" s="116">
        <v>8</v>
      </c>
      <c r="B14" s="117">
        <v>50040</v>
      </c>
      <c r="C14" s="132" t="s">
        <v>317</v>
      </c>
      <c r="D14" s="117">
        <v>205128867</v>
      </c>
      <c r="E14" s="117">
        <v>8482109008</v>
      </c>
      <c r="F14" s="121" t="s">
        <v>386</v>
      </c>
      <c r="G14" s="117">
        <v>6</v>
      </c>
      <c r="H14" s="148">
        <v>764400</v>
      </c>
      <c r="I14" s="119">
        <v>44205.520983796298</v>
      </c>
    </row>
    <row r="15" spans="1:9">
      <c r="A15" s="116">
        <v>9</v>
      </c>
      <c r="B15" s="117">
        <v>50041</v>
      </c>
      <c r="C15" s="132" t="s">
        <v>142</v>
      </c>
      <c r="D15" s="117">
        <v>301299995</v>
      </c>
      <c r="E15" s="117">
        <v>8482109008</v>
      </c>
      <c r="F15" s="121" t="s">
        <v>385</v>
      </c>
      <c r="G15" s="117">
        <v>6</v>
      </c>
      <c r="H15" s="148">
        <v>1032000</v>
      </c>
      <c r="I15" s="119">
        <v>44205.521006944444</v>
      </c>
    </row>
    <row r="16" spans="1:9" ht="45">
      <c r="A16" s="116">
        <v>10</v>
      </c>
      <c r="B16" s="117">
        <v>50181</v>
      </c>
      <c r="C16" s="132" t="s">
        <v>541</v>
      </c>
      <c r="D16" s="117">
        <v>206999979</v>
      </c>
      <c r="E16" s="117">
        <v>6809110000</v>
      </c>
      <c r="F16" s="121" t="s">
        <v>542</v>
      </c>
      <c r="G16" s="117">
        <v>24</v>
      </c>
      <c r="H16" s="148">
        <v>840000</v>
      </c>
      <c r="I16" s="119">
        <v>44206.208356481482</v>
      </c>
    </row>
    <row r="17" spans="1:9" ht="45">
      <c r="A17" s="116">
        <v>11</v>
      </c>
      <c r="B17" s="117">
        <v>50182</v>
      </c>
      <c r="C17" s="132" t="s">
        <v>541</v>
      </c>
      <c r="D17" s="117">
        <v>206999979</v>
      </c>
      <c r="E17" s="117">
        <v>6809110000</v>
      </c>
      <c r="F17" s="121" t="s">
        <v>543</v>
      </c>
      <c r="G17" s="117">
        <v>116</v>
      </c>
      <c r="H17" s="148">
        <v>3387200</v>
      </c>
      <c r="I17" s="119">
        <v>44206.208368055559</v>
      </c>
    </row>
    <row r="18" spans="1:9" ht="30">
      <c r="A18" s="116">
        <v>12</v>
      </c>
      <c r="B18" s="117">
        <v>50735</v>
      </c>
      <c r="C18" s="132" t="s">
        <v>544</v>
      </c>
      <c r="D18" s="117">
        <v>206156999</v>
      </c>
      <c r="E18" s="117">
        <v>2202100000</v>
      </c>
      <c r="F18" s="121" t="s">
        <v>545</v>
      </c>
      <c r="G18" s="117">
        <v>200</v>
      </c>
      <c r="H18" s="148">
        <v>3000000</v>
      </c>
      <c r="I18" s="119">
        <v>44211.097233796296</v>
      </c>
    </row>
    <row r="19" spans="1:9" ht="30">
      <c r="A19" s="116">
        <v>13</v>
      </c>
      <c r="B19" s="117">
        <v>53939</v>
      </c>
      <c r="C19" s="132" t="s">
        <v>546</v>
      </c>
      <c r="D19" s="117">
        <v>301545483</v>
      </c>
      <c r="E19" s="117">
        <v>8413705100</v>
      </c>
      <c r="F19" s="121" t="s">
        <v>393</v>
      </c>
      <c r="G19" s="117">
        <v>2</v>
      </c>
      <c r="H19" s="148">
        <v>26680000</v>
      </c>
      <c r="I19" s="119">
        <v>44233.298634259256</v>
      </c>
    </row>
    <row r="20" spans="1:9" ht="45">
      <c r="A20" s="116">
        <v>14</v>
      </c>
      <c r="B20" s="117">
        <v>54016</v>
      </c>
      <c r="C20" s="132" t="s">
        <v>547</v>
      </c>
      <c r="D20" s="117">
        <v>204309095</v>
      </c>
      <c r="E20" s="117">
        <v>8413702100</v>
      </c>
      <c r="F20" s="121" t="s">
        <v>548</v>
      </c>
      <c r="G20" s="117">
        <v>2</v>
      </c>
      <c r="H20" s="148">
        <v>10350000</v>
      </c>
      <c r="I20" s="119">
        <v>44234.506967592592</v>
      </c>
    </row>
    <row r="21" spans="1:9" ht="45">
      <c r="A21" s="116">
        <v>15</v>
      </c>
      <c r="B21" s="117">
        <v>54026</v>
      </c>
      <c r="C21" s="132" t="s">
        <v>547</v>
      </c>
      <c r="D21" s="117">
        <v>204309095</v>
      </c>
      <c r="E21" s="117">
        <v>8413702100</v>
      </c>
      <c r="F21" s="121" t="s">
        <v>549</v>
      </c>
      <c r="G21" s="117">
        <v>2</v>
      </c>
      <c r="H21" s="148">
        <v>15249000</v>
      </c>
      <c r="I21" s="119">
        <v>44234.51394675926</v>
      </c>
    </row>
    <row r="22" spans="1:9" ht="30">
      <c r="A22" s="116">
        <v>16</v>
      </c>
      <c r="B22" s="117">
        <v>55086</v>
      </c>
      <c r="C22" s="132" t="s">
        <v>550</v>
      </c>
      <c r="D22" s="117">
        <v>200811551</v>
      </c>
      <c r="E22" s="117">
        <v>2814200000</v>
      </c>
      <c r="F22" s="121" t="s">
        <v>551</v>
      </c>
      <c r="G22" s="117">
        <v>15</v>
      </c>
      <c r="H22" s="148">
        <v>120750</v>
      </c>
      <c r="I22" s="119">
        <v>44241.166678240741</v>
      </c>
    </row>
    <row r="23" spans="1:9" ht="30">
      <c r="A23" s="116">
        <v>17</v>
      </c>
      <c r="B23" s="117">
        <v>55087</v>
      </c>
      <c r="C23" s="132" t="s">
        <v>550</v>
      </c>
      <c r="D23" s="117">
        <v>200811551</v>
      </c>
      <c r="E23" s="117">
        <v>2843210000</v>
      </c>
      <c r="F23" s="121" t="s">
        <v>552</v>
      </c>
      <c r="G23" s="117">
        <v>100</v>
      </c>
      <c r="H23" s="148">
        <v>1200600</v>
      </c>
      <c r="I23" s="119">
        <v>44241.166678240741</v>
      </c>
    </row>
    <row r="24" spans="1:9" ht="30">
      <c r="A24" s="116">
        <v>18</v>
      </c>
      <c r="B24" s="117">
        <v>55088</v>
      </c>
      <c r="C24" s="132" t="s">
        <v>550</v>
      </c>
      <c r="D24" s="117">
        <v>200811551</v>
      </c>
      <c r="E24" s="117">
        <v>2806100000</v>
      </c>
      <c r="F24" s="121" t="s">
        <v>553</v>
      </c>
      <c r="G24" s="117">
        <v>2</v>
      </c>
      <c r="H24" s="148">
        <v>138000</v>
      </c>
      <c r="I24" s="119">
        <v>44241.166678240741</v>
      </c>
    </row>
    <row r="25" spans="1:9" ht="30">
      <c r="A25" s="116">
        <v>19</v>
      </c>
      <c r="B25" s="117">
        <v>55089</v>
      </c>
      <c r="C25" s="132" t="s">
        <v>550</v>
      </c>
      <c r="D25" s="117">
        <v>200811551</v>
      </c>
      <c r="E25" s="117">
        <v>2807000001</v>
      </c>
      <c r="F25" s="121" t="s">
        <v>554</v>
      </c>
      <c r="G25" s="117">
        <v>2</v>
      </c>
      <c r="H25" s="148">
        <v>138000</v>
      </c>
      <c r="I25" s="119">
        <v>44241.166678240741</v>
      </c>
    </row>
    <row r="26" spans="1:9" ht="30">
      <c r="A26" s="116">
        <v>20</v>
      </c>
      <c r="B26" s="117">
        <v>55090</v>
      </c>
      <c r="C26" s="132" t="s">
        <v>550</v>
      </c>
      <c r="D26" s="117">
        <v>200811551</v>
      </c>
      <c r="E26" s="117">
        <v>3822000000</v>
      </c>
      <c r="F26" s="121" t="s">
        <v>555</v>
      </c>
      <c r="G26" s="117">
        <v>2</v>
      </c>
      <c r="H26" s="148">
        <v>161000</v>
      </c>
      <c r="I26" s="119">
        <v>44241.166678240741</v>
      </c>
    </row>
    <row r="27" spans="1:9" ht="30">
      <c r="A27" s="116">
        <v>21</v>
      </c>
      <c r="B27" s="117">
        <v>55091</v>
      </c>
      <c r="C27" s="132" t="s">
        <v>550</v>
      </c>
      <c r="D27" s="117">
        <v>200811551</v>
      </c>
      <c r="E27" s="117">
        <v>2832300000</v>
      </c>
      <c r="F27" s="121" t="s">
        <v>556</v>
      </c>
      <c r="G27" s="117">
        <v>2</v>
      </c>
      <c r="H27" s="148">
        <v>115000</v>
      </c>
      <c r="I27" s="119">
        <v>44241.166678240741</v>
      </c>
    </row>
    <row r="28" spans="1:9" ht="30">
      <c r="A28" s="116">
        <v>22</v>
      </c>
      <c r="B28" s="117">
        <v>55092</v>
      </c>
      <c r="C28" s="132" t="s">
        <v>550</v>
      </c>
      <c r="D28" s="117">
        <v>200811551</v>
      </c>
      <c r="E28" s="117">
        <v>3822000000</v>
      </c>
      <c r="F28" s="121" t="s">
        <v>557</v>
      </c>
      <c r="G28" s="117">
        <v>1</v>
      </c>
      <c r="H28" s="148">
        <v>86250</v>
      </c>
      <c r="I28" s="119">
        <v>44241.166678240741</v>
      </c>
    </row>
    <row r="29" spans="1:9" ht="30">
      <c r="A29" s="116">
        <v>23</v>
      </c>
      <c r="B29" s="117">
        <v>55093</v>
      </c>
      <c r="C29" s="132" t="s">
        <v>550</v>
      </c>
      <c r="D29" s="117">
        <v>200811551</v>
      </c>
      <c r="E29" s="117">
        <v>3822000000</v>
      </c>
      <c r="F29" s="121" t="s">
        <v>558</v>
      </c>
      <c r="G29" s="117">
        <v>3</v>
      </c>
      <c r="H29" s="148">
        <v>103500</v>
      </c>
      <c r="I29" s="119">
        <v>44241.166678240741</v>
      </c>
    </row>
    <row r="30" spans="1:9" ht="30">
      <c r="A30" s="116">
        <v>24</v>
      </c>
      <c r="B30" s="117">
        <v>55094</v>
      </c>
      <c r="C30" s="132" t="s">
        <v>550</v>
      </c>
      <c r="D30" s="117">
        <v>200811551</v>
      </c>
      <c r="E30" s="117">
        <v>3822000000</v>
      </c>
      <c r="F30" s="121" t="s">
        <v>559</v>
      </c>
      <c r="G30" s="117">
        <v>3</v>
      </c>
      <c r="H30" s="148">
        <v>103500</v>
      </c>
      <c r="I30" s="119">
        <v>44241.166689814818</v>
      </c>
    </row>
    <row r="31" spans="1:9" ht="30">
      <c r="A31" s="116">
        <v>25</v>
      </c>
      <c r="B31" s="117">
        <v>55095</v>
      </c>
      <c r="C31" s="132" t="s">
        <v>550</v>
      </c>
      <c r="D31" s="117">
        <v>200811551</v>
      </c>
      <c r="E31" s="117">
        <v>3822000000</v>
      </c>
      <c r="F31" s="121" t="s">
        <v>560</v>
      </c>
      <c r="G31" s="117">
        <v>3</v>
      </c>
      <c r="H31" s="148">
        <v>103500</v>
      </c>
      <c r="I31" s="119">
        <v>44241.166689814818</v>
      </c>
    </row>
    <row r="32" spans="1:9" ht="30">
      <c r="A32" s="116">
        <v>26</v>
      </c>
      <c r="B32" s="117">
        <v>55096</v>
      </c>
      <c r="C32" s="132" t="s">
        <v>550</v>
      </c>
      <c r="D32" s="117">
        <v>200811551</v>
      </c>
      <c r="E32" s="117">
        <v>3822000000</v>
      </c>
      <c r="F32" s="121" t="s">
        <v>561</v>
      </c>
      <c r="G32" s="117">
        <v>3</v>
      </c>
      <c r="H32" s="148">
        <v>103500</v>
      </c>
      <c r="I32" s="119">
        <v>44241.166689814818</v>
      </c>
    </row>
    <row r="33" spans="1:9" ht="30">
      <c r="A33" s="116">
        <v>27</v>
      </c>
      <c r="B33" s="117">
        <v>55097</v>
      </c>
      <c r="C33" s="132" t="s">
        <v>550</v>
      </c>
      <c r="D33" s="117">
        <v>200811551</v>
      </c>
      <c r="E33" s="117">
        <v>2847000000</v>
      </c>
      <c r="F33" s="121" t="s">
        <v>562</v>
      </c>
      <c r="G33" s="117">
        <v>1</v>
      </c>
      <c r="H33" s="148">
        <v>20700</v>
      </c>
      <c r="I33" s="119">
        <v>44241.166689814818</v>
      </c>
    </row>
    <row r="34" spans="1:9" ht="30">
      <c r="A34" s="116">
        <v>28</v>
      </c>
      <c r="B34" s="117">
        <v>55098</v>
      </c>
      <c r="C34" s="132" t="s">
        <v>550</v>
      </c>
      <c r="D34" s="117">
        <v>200811551</v>
      </c>
      <c r="E34" s="117">
        <v>2827600000</v>
      </c>
      <c r="F34" s="121" t="s">
        <v>563</v>
      </c>
      <c r="G34" s="117">
        <v>1</v>
      </c>
      <c r="H34" s="148">
        <v>1012000</v>
      </c>
      <c r="I34" s="119">
        <v>44241.166689814818</v>
      </c>
    </row>
    <row r="35" spans="1:9" ht="30">
      <c r="A35" s="116">
        <v>29</v>
      </c>
      <c r="B35" s="117">
        <v>55099</v>
      </c>
      <c r="C35" s="132" t="s">
        <v>550</v>
      </c>
      <c r="D35" s="117">
        <v>200811551</v>
      </c>
      <c r="E35" s="117">
        <v>2909110000</v>
      </c>
      <c r="F35" s="121" t="s">
        <v>564</v>
      </c>
      <c r="G35" s="117">
        <v>100</v>
      </c>
      <c r="H35" s="148">
        <v>32200</v>
      </c>
      <c r="I35" s="119">
        <v>44241.166689814818</v>
      </c>
    </row>
    <row r="36" spans="1:9" ht="30">
      <c r="A36" s="116">
        <v>30</v>
      </c>
      <c r="B36" s="117">
        <v>55100</v>
      </c>
      <c r="C36" s="132" t="s">
        <v>550</v>
      </c>
      <c r="D36" s="117">
        <v>200811551</v>
      </c>
      <c r="E36" s="117">
        <v>2807000001</v>
      </c>
      <c r="F36" s="121" t="s">
        <v>565</v>
      </c>
      <c r="G36" s="117">
        <v>52</v>
      </c>
      <c r="H36" s="148">
        <v>1674400</v>
      </c>
      <c r="I36" s="119">
        <v>44241.166689814818</v>
      </c>
    </row>
    <row r="37" spans="1:9" ht="30">
      <c r="A37" s="116">
        <v>31</v>
      </c>
      <c r="B37" s="117">
        <v>55101</v>
      </c>
      <c r="C37" s="132" t="s">
        <v>550</v>
      </c>
      <c r="D37" s="117">
        <v>200811551</v>
      </c>
      <c r="E37" s="117">
        <v>2806100000</v>
      </c>
      <c r="F37" s="121" t="s">
        <v>566</v>
      </c>
      <c r="G37" s="117">
        <v>4</v>
      </c>
      <c r="H37" s="148">
        <v>119600</v>
      </c>
      <c r="I37" s="119">
        <v>44241.166689814818</v>
      </c>
    </row>
    <row r="38" spans="1:9" ht="30">
      <c r="A38" s="116">
        <v>32</v>
      </c>
      <c r="B38" s="117">
        <v>55102</v>
      </c>
      <c r="C38" s="132" t="s">
        <v>550</v>
      </c>
      <c r="D38" s="117">
        <v>200811551</v>
      </c>
      <c r="E38" s="117">
        <v>2841610000</v>
      </c>
      <c r="F38" s="121" t="s">
        <v>567</v>
      </c>
      <c r="G38" s="117">
        <v>40</v>
      </c>
      <c r="H38" s="148">
        <v>14720</v>
      </c>
      <c r="I38" s="119">
        <v>44241.166689814818</v>
      </c>
    </row>
    <row r="39" spans="1:9" ht="30">
      <c r="A39" s="116">
        <v>33</v>
      </c>
      <c r="B39" s="117">
        <v>55103</v>
      </c>
      <c r="C39" s="132" t="s">
        <v>550</v>
      </c>
      <c r="D39" s="117">
        <v>200811551</v>
      </c>
      <c r="E39" s="117">
        <v>3822000000</v>
      </c>
      <c r="F39" s="121" t="s">
        <v>568</v>
      </c>
      <c r="G39" s="117">
        <v>2</v>
      </c>
      <c r="H39" s="148">
        <v>414000</v>
      </c>
      <c r="I39" s="119">
        <v>44241.166689814818</v>
      </c>
    </row>
    <row r="40" spans="1:9" ht="30">
      <c r="A40" s="116">
        <v>34</v>
      </c>
      <c r="B40" s="117">
        <v>55401</v>
      </c>
      <c r="C40" s="132" t="s">
        <v>550</v>
      </c>
      <c r="D40" s="117">
        <v>200811551</v>
      </c>
      <c r="E40" s="117">
        <v>2833292000</v>
      </c>
      <c r="F40" s="121" t="s">
        <v>569</v>
      </c>
      <c r="G40" s="117">
        <v>100</v>
      </c>
      <c r="H40" s="148">
        <v>9200</v>
      </c>
      <c r="I40" s="119">
        <v>44244.159733796296</v>
      </c>
    </row>
    <row r="41" spans="1:9" ht="30">
      <c r="A41" s="116">
        <v>35</v>
      </c>
      <c r="B41" s="117">
        <v>55402</v>
      </c>
      <c r="C41" s="132" t="s">
        <v>550</v>
      </c>
      <c r="D41" s="117">
        <v>200811551</v>
      </c>
      <c r="E41" s="117">
        <v>2915210000</v>
      </c>
      <c r="F41" s="121" t="s">
        <v>570</v>
      </c>
      <c r="G41" s="117">
        <v>500</v>
      </c>
      <c r="H41" s="148">
        <v>23000</v>
      </c>
      <c r="I41" s="119">
        <v>44244.159733796296</v>
      </c>
    </row>
    <row r="42" spans="1:9" ht="30">
      <c r="A42" s="116">
        <v>36</v>
      </c>
      <c r="B42" s="117">
        <v>55403</v>
      </c>
      <c r="C42" s="132" t="s">
        <v>550</v>
      </c>
      <c r="D42" s="117">
        <v>200811551</v>
      </c>
      <c r="E42" s="117">
        <v>2827100000</v>
      </c>
      <c r="F42" s="121" t="s">
        <v>571</v>
      </c>
      <c r="G42" s="117">
        <v>500</v>
      </c>
      <c r="H42" s="148">
        <v>34500</v>
      </c>
      <c r="I42" s="119">
        <v>44244.159733796296</v>
      </c>
    </row>
    <row r="43" spans="1:9" ht="30">
      <c r="A43" s="116">
        <v>37</v>
      </c>
      <c r="B43" s="117">
        <v>55404</v>
      </c>
      <c r="C43" s="132" t="s">
        <v>550</v>
      </c>
      <c r="D43" s="117">
        <v>200811551</v>
      </c>
      <c r="E43" s="117">
        <v>3822000000</v>
      </c>
      <c r="F43" s="121" t="s">
        <v>572</v>
      </c>
      <c r="G43" s="117">
        <v>1</v>
      </c>
      <c r="H43" s="148">
        <v>34500</v>
      </c>
      <c r="I43" s="119">
        <v>44244.159733796296</v>
      </c>
    </row>
    <row r="44" spans="1:9" ht="30">
      <c r="A44" s="116">
        <v>38</v>
      </c>
      <c r="B44" s="117">
        <v>55405</v>
      </c>
      <c r="C44" s="132" t="s">
        <v>550</v>
      </c>
      <c r="D44" s="117">
        <v>200811551</v>
      </c>
      <c r="E44" s="117">
        <v>2905120000</v>
      </c>
      <c r="F44" s="121" t="s">
        <v>573</v>
      </c>
      <c r="G44" s="117">
        <v>3</v>
      </c>
      <c r="H44" s="148">
        <v>158700</v>
      </c>
      <c r="I44" s="119">
        <v>44244.159733796296</v>
      </c>
    </row>
    <row r="45" spans="1:9" ht="30">
      <c r="A45" s="116">
        <v>39</v>
      </c>
      <c r="B45" s="117">
        <v>55406</v>
      </c>
      <c r="C45" s="132" t="s">
        <v>550</v>
      </c>
      <c r="D45" s="117">
        <v>200811551</v>
      </c>
      <c r="E45" s="117">
        <v>3822000000</v>
      </c>
      <c r="F45" s="121" t="s">
        <v>574</v>
      </c>
      <c r="G45" s="117">
        <v>500</v>
      </c>
      <c r="H45" s="148">
        <v>230000</v>
      </c>
      <c r="I45" s="119">
        <v>44244.159733796296</v>
      </c>
    </row>
    <row r="46" spans="1:9" ht="30">
      <c r="A46" s="116">
        <v>40</v>
      </c>
      <c r="B46" s="117">
        <v>55626</v>
      </c>
      <c r="C46" s="132" t="s">
        <v>575</v>
      </c>
      <c r="D46" s="117">
        <v>305769233</v>
      </c>
      <c r="E46" s="117">
        <v>6307909800</v>
      </c>
      <c r="F46" s="121" t="s">
        <v>576</v>
      </c>
      <c r="G46" s="117">
        <v>10000</v>
      </c>
      <c r="H46" s="148">
        <v>2989000</v>
      </c>
      <c r="I46" s="119">
        <v>44245.222233796296</v>
      </c>
    </row>
    <row r="47" spans="1:9" ht="30">
      <c r="A47" s="116">
        <v>41</v>
      </c>
      <c r="B47" s="117">
        <v>56081</v>
      </c>
      <c r="C47" s="132" t="s">
        <v>550</v>
      </c>
      <c r="D47" s="117">
        <v>200811551</v>
      </c>
      <c r="E47" s="117">
        <v>2807000001</v>
      </c>
      <c r="F47" s="121" t="s">
        <v>565</v>
      </c>
      <c r="G47" s="117">
        <v>51</v>
      </c>
      <c r="H47" s="148">
        <v>1642200</v>
      </c>
      <c r="I47" s="119">
        <v>44248.145879629628</v>
      </c>
    </row>
    <row r="48" spans="1:9">
      <c r="A48" s="116">
        <v>42</v>
      </c>
      <c r="B48" s="117">
        <v>57381</v>
      </c>
      <c r="C48" s="132" t="s">
        <v>327</v>
      </c>
      <c r="D48" s="117">
        <v>206127424</v>
      </c>
      <c r="E48" s="117">
        <v>5211310000</v>
      </c>
      <c r="F48" s="121" t="s">
        <v>577</v>
      </c>
      <c r="G48" s="117">
        <v>700</v>
      </c>
      <c r="H48" s="148">
        <v>5232500</v>
      </c>
      <c r="I48" s="119">
        <v>44259.534733796296</v>
      </c>
    </row>
    <row r="49" spans="1:9">
      <c r="A49" s="116">
        <v>43</v>
      </c>
      <c r="B49" s="117">
        <v>58706</v>
      </c>
      <c r="C49" s="132" t="s">
        <v>578</v>
      </c>
      <c r="D49" s="117">
        <v>304980962</v>
      </c>
      <c r="E49" s="117">
        <v>9405409909</v>
      </c>
      <c r="F49" s="121" t="s">
        <v>579</v>
      </c>
      <c r="G49" s="117">
        <v>10</v>
      </c>
      <c r="H49" s="148">
        <v>459400</v>
      </c>
      <c r="I49" s="119">
        <v>44268.083344907405</v>
      </c>
    </row>
    <row r="50" spans="1:9" ht="30">
      <c r="A50" s="116">
        <v>44</v>
      </c>
      <c r="B50" s="117">
        <v>58708</v>
      </c>
      <c r="C50" s="132" t="s">
        <v>578</v>
      </c>
      <c r="D50" s="117">
        <v>304980962</v>
      </c>
      <c r="E50" s="117">
        <v>8539500000</v>
      </c>
      <c r="F50" s="121" t="s">
        <v>580</v>
      </c>
      <c r="G50" s="117">
        <v>40</v>
      </c>
      <c r="H50" s="148">
        <v>515200</v>
      </c>
      <c r="I50" s="119">
        <v>44268.090289351851</v>
      </c>
    </row>
    <row r="51" spans="1:9" ht="45">
      <c r="A51" s="116">
        <v>45</v>
      </c>
      <c r="B51" s="117">
        <v>58732</v>
      </c>
      <c r="C51" s="132" t="s">
        <v>578</v>
      </c>
      <c r="D51" s="117">
        <v>304980962</v>
      </c>
      <c r="E51" s="117">
        <v>8539500000</v>
      </c>
      <c r="F51" s="121" t="s">
        <v>581</v>
      </c>
      <c r="G51" s="117">
        <v>14</v>
      </c>
      <c r="H51" s="148">
        <v>419160</v>
      </c>
      <c r="I51" s="119">
        <v>44268.13890046296</v>
      </c>
    </row>
    <row r="52" spans="1:9" ht="45">
      <c r="A52" s="116">
        <v>46</v>
      </c>
      <c r="B52" s="117">
        <v>58733</v>
      </c>
      <c r="C52" s="132" t="s">
        <v>578</v>
      </c>
      <c r="D52" s="117">
        <v>304980962</v>
      </c>
      <c r="E52" s="117">
        <v>8539500000</v>
      </c>
      <c r="F52" s="121" t="s">
        <v>582</v>
      </c>
      <c r="G52" s="117">
        <v>20</v>
      </c>
      <c r="H52" s="148">
        <v>598000</v>
      </c>
      <c r="I52" s="119">
        <v>44268.138912037037</v>
      </c>
    </row>
    <row r="53" spans="1:9" ht="30">
      <c r="A53" s="116">
        <v>47</v>
      </c>
      <c r="B53" s="117">
        <v>58742</v>
      </c>
      <c r="C53" s="132" t="s">
        <v>550</v>
      </c>
      <c r="D53" s="117">
        <v>200811551</v>
      </c>
      <c r="E53" s="117">
        <v>3822000000</v>
      </c>
      <c r="F53" s="121" t="s">
        <v>583</v>
      </c>
      <c r="G53" s="117">
        <v>250</v>
      </c>
      <c r="H53" s="148">
        <v>143750</v>
      </c>
      <c r="I53" s="119">
        <v>44268.145856481482</v>
      </c>
    </row>
    <row r="54" spans="1:9" ht="30">
      <c r="A54" s="116">
        <v>48</v>
      </c>
      <c r="B54" s="117">
        <v>58743</v>
      </c>
      <c r="C54" s="132" t="s">
        <v>550</v>
      </c>
      <c r="D54" s="117">
        <v>200811551</v>
      </c>
      <c r="E54" s="117">
        <v>3822000000</v>
      </c>
      <c r="F54" s="121" t="s">
        <v>584</v>
      </c>
      <c r="G54" s="117">
        <v>1000</v>
      </c>
      <c r="H54" s="148">
        <v>575000</v>
      </c>
      <c r="I54" s="119">
        <v>44268.145856481482</v>
      </c>
    </row>
    <row r="55" spans="1:9" ht="30">
      <c r="A55" s="116">
        <v>49</v>
      </c>
      <c r="B55" s="117">
        <v>58744</v>
      </c>
      <c r="C55" s="132" t="s">
        <v>550</v>
      </c>
      <c r="D55" s="117">
        <v>200811551</v>
      </c>
      <c r="E55" s="117">
        <v>3822000000</v>
      </c>
      <c r="F55" s="121" t="s">
        <v>585</v>
      </c>
      <c r="G55" s="117">
        <v>1000</v>
      </c>
      <c r="H55" s="148">
        <v>575000</v>
      </c>
      <c r="I55" s="119">
        <v>44268.145856481482</v>
      </c>
    </row>
    <row r="56" spans="1:9" ht="30">
      <c r="A56" s="116">
        <v>50</v>
      </c>
      <c r="B56" s="117">
        <v>58745</v>
      </c>
      <c r="C56" s="132" t="s">
        <v>550</v>
      </c>
      <c r="D56" s="117">
        <v>200811551</v>
      </c>
      <c r="E56" s="117">
        <v>2905110000</v>
      </c>
      <c r="F56" s="121" t="s">
        <v>586</v>
      </c>
      <c r="G56" s="117">
        <v>250</v>
      </c>
      <c r="H56" s="148">
        <v>143750</v>
      </c>
      <c r="I56" s="119">
        <v>44268.145856481482</v>
      </c>
    </row>
    <row r="57" spans="1:9" ht="30">
      <c r="A57" s="116">
        <v>51</v>
      </c>
      <c r="B57" s="117">
        <v>58746</v>
      </c>
      <c r="C57" s="132" t="s">
        <v>550</v>
      </c>
      <c r="D57" s="117">
        <v>200811551</v>
      </c>
      <c r="E57" s="117">
        <v>2905110000</v>
      </c>
      <c r="F57" s="121" t="s">
        <v>587</v>
      </c>
      <c r="G57" s="117">
        <v>250</v>
      </c>
      <c r="H57" s="148">
        <v>143750</v>
      </c>
      <c r="I57" s="119">
        <v>44268.145856481482</v>
      </c>
    </row>
    <row r="58" spans="1:9" ht="30">
      <c r="A58" s="116">
        <v>52</v>
      </c>
      <c r="B58" s="117">
        <v>58747</v>
      </c>
      <c r="C58" s="132" t="s">
        <v>550</v>
      </c>
      <c r="D58" s="117">
        <v>200811551</v>
      </c>
      <c r="E58" s="117">
        <v>2907210000</v>
      </c>
      <c r="F58" s="121" t="s">
        <v>588</v>
      </c>
      <c r="G58" s="117">
        <v>50</v>
      </c>
      <c r="H58" s="148">
        <v>86250</v>
      </c>
      <c r="I58" s="119">
        <v>44268.145856481482</v>
      </c>
    </row>
    <row r="59" spans="1:9" ht="30">
      <c r="A59" s="116">
        <v>53</v>
      </c>
      <c r="B59" s="117">
        <v>58748</v>
      </c>
      <c r="C59" s="132" t="s">
        <v>550</v>
      </c>
      <c r="D59" s="117">
        <v>200811551</v>
      </c>
      <c r="E59" s="117">
        <v>2809200000</v>
      </c>
      <c r="F59" s="121" t="s">
        <v>589</v>
      </c>
      <c r="G59" s="117">
        <v>200</v>
      </c>
      <c r="H59" s="148">
        <v>14800</v>
      </c>
      <c r="I59" s="119">
        <v>44268.145856481482</v>
      </c>
    </row>
    <row r="60" spans="1:9" ht="60">
      <c r="A60" s="116">
        <v>54</v>
      </c>
      <c r="B60" s="117">
        <v>58952</v>
      </c>
      <c r="C60" s="132" t="s">
        <v>578</v>
      </c>
      <c r="D60" s="117">
        <v>304980962</v>
      </c>
      <c r="E60" s="117">
        <v>8539500000</v>
      </c>
      <c r="F60" s="121" t="s">
        <v>590</v>
      </c>
      <c r="G60" s="117">
        <v>513</v>
      </c>
      <c r="H60" s="148">
        <v>17924220</v>
      </c>
      <c r="I60" s="119">
        <v>44269.270844907405</v>
      </c>
    </row>
    <row r="61" spans="1:9" ht="30">
      <c r="A61" s="116">
        <v>55</v>
      </c>
      <c r="B61" s="117">
        <v>59007</v>
      </c>
      <c r="C61" s="132" t="s">
        <v>578</v>
      </c>
      <c r="D61" s="117">
        <v>304980962</v>
      </c>
      <c r="E61" s="117">
        <v>9405409909</v>
      </c>
      <c r="F61" s="121" t="s">
        <v>591</v>
      </c>
      <c r="G61" s="117">
        <v>91</v>
      </c>
      <c r="H61" s="148">
        <v>4867590</v>
      </c>
      <c r="I61" s="119">
        <v>44270.409814814811</v>
      </c>
    </row>
    <row r="62" spans="1:9" ht="30">
      <c r="A62" s="116">
        <v>56</v>
      </c>
      <c r="B62" s="117">
        <v>59314</v>
      </c>
      <c r="C62" s="132" t="s">
        <v>550</v>
      </c>
      <c r="D62" s="117">
        <v>200811551</v>
      </c>
      <c r="E62" s="117">
        <v>2912120000</v>
      </c>
      <c r="F62" s="121" t="s">
        <v>592</v>
      </c>
      <c r="G62" s="117">
        <v>250</v>
      </c>
      <c r="H62" s="148">
        <v>143750</v>
      </c>
      <c r="I62" s="119">
        <v>44273.451481481483</v>
      </c>
    </row>
    <row r="63" spans="1:9" ht="30">
      <c r="A63" s="116">
        <v>57</v>
      </c>
      <c r="B63" s="117">
        <v>59315</v>
      </c>
      <c r="C63" s="132" t="s">
        <v>550</v>
      </c>
      <c r="D63" s="117">
        <v>200811551</v>
      </c>
      <c r="E63" s="117">
        <v>2905110000</v>
      </c>
      <c r="F63" s="121" t="s">
        <v>593</v>
      </c>
      <c r="G63" s="117">
        <v>250</v>
      </c>
      <c r="H63" s="148">
        <v>143750</v>
      </c>
      <c r="I63" s="119">
        <v>44273.451481481483</v>
      </c>
    </row>
    <row r="64" spans="1:9" ht="30">
      <c r="A64" s="116">
        <v>58</v>
      </c>
      <c r="B64" s="117">
        <v>59316</v>
      </c>
      <c r="C64" s="132" t="s">
        <v>550</v>
      </c>
      <c r="D64" s="117">
        <v>200811551</v>
      </c>
      <c r="E64" s="117">
        <v>2827392000</v>
      </c>
      <c r="F64" s="121" t="s">
        <v>594</v>
      </c>
      <c r="G64" s="117">
        <v>100</v>
      </c>
      <c r="H64" s="148">
        <v>4600</v>
      </c>
      <c r="I64" s="119">
        <v>44273.451481481483</v>
      </c>
    </row>
    <row r="65" spans="1:9" ht="45">
      <c r="A65" s="116">
        <v>59</v>
      </c>
      <c r="B65" s="117">
        <v>59384</v>
      </c>
      <c r="C65" s="132" t="s">
        <v>595</v>
      </c>
      <c r="D65" s="117">
        <v>307459277</v>
      </c>
      <c r="E65" s="117">
        <v>6307909100</v>
      </c>
      <c r="F65" s="121" t="s">
        <v>596</v>
      </c>
      <c r="G65" s="117">
        <v>15000</v>
      </c>
      <c r="H65" s="148">
        <v>7500000</v>
      </c>
      <c r="I65" s="119">
        <v>44273.097256944442</v>
      </c>
    </row>
    <row r="66" spans="1:9" ht="30">
      <c r="A66" s="116">
        <v>60</v>
      </c>
      <c r="B66" s="117">
        <v>59521</v>
      </c>
      <c r="C66" s="132" t="s">
        <v>597</v>
      </c>
      <c r="D66" s="117">
        <v>307848821</v>
      </c>
      <c r="E66" s="117">
        <v>9405920009</v>
      </c>
      <c r="F66" s="121" t="s">
        <v>598</v>
      </c>
      <c r="G66" s="117">
        <v>51</v>
      </c>
      <c r="H66" s="148">
        <v>612000</v>
      </c>
      <c r="I66" s="119">
        <v>44274.430601851855</v>
      </c>
    </row>
    <row r="67" spans="1:9" ht="30">
      <c r="A67" s="116">
        <v>61</v>
      </c>
      <c r="B67" s="117">
        <v>59522</v>
      </c>
      <c r="C67" s="132" t="s">
        <v>597</v>
      </c>
      <c r="D67" s="117">
        <v>307848821</v>
      </c>
      <c r="E67" s="117">
        <v>9405920009</v>
      </c>
      <c r="F67" s="121" t="s">
        <v>599</v>
      </c>
      <c r="G67" s="117">
        <v>39</v>
      </c>
      <c r="H67" s="148">
        <v>585000</v>
      </c>
      <c r="I67" s="119">
        <v>44274.430601851855</v>
      </c>
    </row>
    <row r="68" spans="1:9" s="106" customFormat="1" ht="30">
      <c r="A68" s="116">
        <v>62</v>
      </c>
      <c r="B68" s="117">
        <v>59565</v>
      </c>
      <c r="C68" s="132" t="s">
        <v>544</v>
      </c>
      <c r="D68" s="117">
        <v>206156999</v>
      </c>
      <c r="E68" s="117">
        <v>2202100000</v>
      </c>
      <c r="F68" s="121" t="s">
        <v>545</v>
      </c>
      <c r="G68" s="117">
        <v>300</v>
      </c>
      <c r="H68" s="148">
        <v>4050000</v>
      </c>
      <c r="I68" s="119">
        <v>44274.479212962964</v>
      </c>
    </row>
    <row r="69" spans="1:9" ht="45">
      <c r="A69" s="116">
        <v>63</v>
      </c>
      <c r="B69" s="117">
        <v>61005</v>
      </c>
      <c r="C69" s="132" t="s">
        <v>600</v>
      </c>
      <c r="D69" s="117">
        <v>304280228</v>
      </c>
      <c r="E69" s="117">
        <v>8516101100</v>
      </c>
      <c r="F69" s="121" t="s">
        <v>601</v>
      </c>
      <c r="G69" s="117">
        <v>3</v>
      </c>
      <c r="H69" s="148">
        <v>3743250</v>
      </c>
      <c r="I69" s="119">
        <v>44284.07640046296</v>
      </c>
    </row>
    <row r="70" spans="1:9" ht="30">
      <c r="A70" s="116">
        <v>64</v>
      </c>
      <c r="B70" s="117">
        <v>61351</v>
      </c>
      <c r="C70" s="132" t="s">
        <v>600</v>
      </c>
      <c r="D70" s="117">
        <v>304280228</v>
      </c>
      <c r="E70" s="117">
        <v>8516101100</v>
      </c>
      <c r="F70" s="121" t="s">
        <v>602</v>
      </c>
      <c r="G70" s="117">
        <v>1</v>
      </c>
      <c r="H70" s="148">
        <v>2101050</v>
      </c>
      <c r="I70" s="119">
        <v>44286.215289351851</v>
      </c>
    </row>
    <row r="71" spans="1:9" ht="30">
      <c r="A71" s="116">
        <v>65</v>
      </c>
      <c r="B71" s="182">
        <v>61679</v>
      </c>
      <c r="C71" s="183" t="s">
        <v>600</v>
      </c>
      <c r="D71" s="182">
        <v>304280228</v>
      </c>
      <c r="E71" s="182">
        <v>8516101100</v>
      </c>
      <c r="F71" s="183" t="s">
        <v>602</v>
      </c>
      <c r="G71" s="182">
        <v>1</v>
      </c>
      <c r="H71" s="185">
        <v>2101050</v>
      </c>
      <c r="I71" s="184">
        <v>44288.083356481482</v>
      </c>
    </row>
    <row r="72" spans="1:9" ht="30">
      <c r="A72" s="116">
        <v>66</v>
      </c>
      <c r="B72" s="182">
        <v>64102</v>
      </c>
      <c r="C72" s="183" t="s">
        <v>544</v>
      </c>
      <c r="D72" s="182">
        <v>206156999</v>
      </c>
      <c r="E72" s="182">
        <v>2202100000</v>
      </c>
      <c r="F72" s="183" t="s">
        <v>545</v>
      </c>
      <c r="G72" s="182">
        <v>300</v>
      </c>
      <c r="H72" s="185">
        <v>4050000</v>
      </c>
      <c r="I72" s="184">
        <v>44307.430567129632</v>
      </c>
    </row>
    <row r="73" spans="1:9">
      <c r="A73" s="116">
        <v>67</v>
      </c>
      <c r="B73" s="182">
        <v>64411</v>
      </c>
      <c r="C73" s="183" t="s">
        <v>1853</v>
      </c>
      <c r="D73" s="182">
        <v>303347181</v>
      </c>
      <c r="E73" s="182">
        <v>6910900000</v>
      </c>
      <c r="F73" s="183" t="s">
        <v>1854</v>
      </c>
      <c r="G73" s="182">
        <v>1</v>
      </c>
      <c r="H73" s="185">
        <v>1155474</v>
      </c>
      <c r="I73" s="184">
        <v>44308.208356481482</v>
      </c>
    </row>
    <row r="74" spans="1:9">
      <c r="A74" s="116">
        <v>68</v>
      </c>
      <c r="B74" s="182">
        <v>64558</v>
      </c>
      <c r="C74" s="183" t="s">
        <v>1855</v>
      </c>
      <c r="D74" s="182">
        <v>307313388</v>
      </c>
      <c r="E74" s="182">
        <v>8482109008</v>
      </c>
      <c r="F74" s="183" t="s">
        <v>1856</v>
      </c>
      <c r="G74" s="182">
        <v>3</v>
      </c>
      <c r="H74" s="185">
        <v>257100</v>
      </c>
      <c r="I74" s="184">
        <v>44309.125069444446</v>
      </c>
    </row>
    <row r="75" spans="1:9" ht="30">
      <c r="A75" s="116">
        <v>69</v>
      </c>
      <c r="B75" s="182">
        <v>64468</v>
      </c>
      <c r="C75" s="183" t="s">
        <v>1857</v>
      </c>
      <c r="D75" s="182">
        <v>300544880</v>
      </c>
      <c r="E75" s="182">
        <v>8413702900</v>
      </c>
      <c r="F75" s="183" t="s">
        <v>1858</v>
      </c>
      <c r="G75" s="182">
        <v>1</v>
      </c>
      <c r="H75" s="185">
        <v>42100000</v>
      </c>
      <c r="I75" s="184">
        <v>44309.409745370373</v>
      </c>
    </row>
    <row r="76" spans="1:9">
      <c r="A76" s="116">
        <v>70</v>
      </c>
      <c r="B76" s="182">
        <v>64529</v>
      </c>
      <c r="C76" s="183" t="s">
        <v>1859</v>
      </c>
      <c r="D76" s="182">
        <v>307948831</v>
      </c>
      <c r="E76" s="182">
        <v>8481801100</v>
      </c>
      <c r="F76" s="183" t="s">
        <v>1860</v>
      </c>
      <c r="G76" s="182">
        <v>7</v>
      </c>
      <c r="H76" s="185">
        <v>1610000</v>
      </c>
      <c r="I76" s="184">
        <v>44309.527789351851</v>
      </c>
    </row>
    <row r="77" spans="1:9" ht="60">
      <c r="A77" s="116">
        <v>71</v>
      </c>
      <c r="B77" s="182">
        <v>67010</v>
      </c>
      <c r="C77" s="183" t="s">
        <v>1861</v>
      </c>
      <c r="D77" s="182">
        <v>305034981</v>
      </c>
      <c r="E77" s="182">
        <v>7019390009</v>
      </c>
      <c r="F77" s="183" t="s">
        <v>1862</v>
      </c>
      <c r="G77" s="182">
        <v>47</v>
      </c>
      <c r="H77" s="185">
        <v>7849000</v>
      </c>
      <c r="I77" s="184">
        <v>44323.159733796296</v>
      </c>
    </row>
    <row r="78" spans="1:9" ht="45">
      <c r="A78" s="116">
        <v>72</v>
      </c>
      <c r="B78" s="182">
        <v>67706</v>
      </c>
      <c r="C78" s="183" t="s">
        <v>595</v>
      </c>
      <c r="D78" s="182">
        <v>307459277</v>
      </c>
      <c r="E78" s="182">
        <v>6307909100</v>
      </c>
      <c r="F78" s="183" t="s">
        <v>596</v>
      </c>
      <c r="G78" s="182">
        <v>30000</v>
      </c>
      <c r="H78" s="185">
        <v>16500000</v>
      </c>
      <c r="I78" s="184">
        <v>44328.45140046296</v>
      </c>
    </row>
    <row r="79" spans="1:9">
      <c r="A79" s="116">
        <v>73</v>
      </c>
      <c r="B79" s="182">
        <v>67804</v>
      </c>
      <c r="C79" s="183" t="s">
        <v>1855</v>
      </c>
      <c r="D79" s="182">
        <v>307313388</v>
      </c>
      <c r="E79" s="182">
        <v>8482109008</v>
      </c>
      <c r="F79" s="183" t="s">
        <v>1863</v>
      </c>
      <c r="G79" s="182">
        <v>3</v>
      </c>
      <c r="H79" s="185">
        <v>779100</v>
      </c>
      <c r="I79" s="184">
        <v>44329.104178240741</v>
      </c>
    </row>
    <row r="80" spans="1:9">
      <c r="A80" s="116">
        <v>74</v>
      </c>
      <c r="B80" s="182">
        <v>70672</v>
      </c>
      <c r="C80" s="183" t="s">
        <v>1864</v>
      </c>
      <c r="D80" s="182">
        <v>303056734</v>
      </c>
      <c r="E80" s="182">
        <v>6203238000</v>
      </c>
      <c r="F80" s="183" t="s">
        <v>1865</v>
      </c>
      <c r="G80" s="182">
        <v>1</v>
      </c>
      <c r="H80" s="185">
        <v>53875000</v>
      </c>
      <c r="I80" s="184">
        <v>44351.090289351851</v>
      </c>
    </row>
    <row r="81" spans="1:9" ht="30">
      <c r="A81" s="116">
        <v>75</v>
      </c>
      <c r="B81" s="182">
        <v>70673</v>
      </c>
      <c r="C81" s="183" t="s">
        <v>1864</v>
      </c>
      <c r="D81" s="182">
        <v>303056734</v>
      </c>
      <c r="E81" s="182">
        <v>6203228000</v>
      </c>
      <c r="F81" s="183" t="s">
        <v>1866</v>
      </c>
      <c r="G81" s="182">
        <v>15</v>
      </c>
      <c r="H81" s="185">
        <v>2400000</v>
      </c>
      <c r="I81" s="184">
        <v>44351.090289351851</v>
      </c>
    </row>
    <row r="82" spans="1:9" ht="60">
      <c r="A82" s="116">
        <v>76</v>
      </c>
      <c r="B82" s="182">
        <v>70726</v>
      </c>
      <c r="C82" s="183" t="s">
        <v>1867</v>
      </c>
      <c r="D82" s="182">
        <v>202127744</v>
      </c>
      <c r="E82" s="182">
        <v>8413702100</v>
      </c>
      <c r="F82" s="183" t="s">
        <v>1868</v>
      </c>
      <c r="G82" s="182">
        <v>2</v>
      </c>
      <c r="H82" s="185">
        <v>30705000</v>
      </c>
      <c r="I82" s="184">
        <v>44351.173692129632</v>
      </c>
    </row>
    <row r="83" spans="1:9" ht="30">
      <c r="A83" s="116">
        <v>77</v>
      </c>
      <c r="B83" s="182">
        <v>70900</v>
      </c>
      <c r="C83" s="183" t="s">
        <v>544</v>
      </c>
      <c r="D83" s="182">
        <v>206156999</v>
      </c>
      <c r="E83" s="182">
        <v>2202100000</v>
      </c>
      <c r="F83" s="183" t="s">
        <v>545</v>
      </c>
      <c r="G83" s="182">
        <v>600</v>
      </c>
      <c r="H83" s="185">
        <v>8100000</v>
      </c>
      <c r="I83" s="184">
        <v>44352.166678240741</v>
      </c>
    </row>
    <row r="84" spans="1:9">
      <c r="A84" s="116">
        <v>78</v>
      </c>
      <c r="B84" s="182">
        <v>71078</v>
      </c>
      <c r="C84" s="183" t="s">
        <v>1869</v>
      </c>
      <c r="D84" s="182">
        <v>201631704</v>
      </c>
      <c r="E84" s="182">
        <v>8309909000</v>
      </c>
      <c r="F84" s="183" t="s">
        <v>1870</v>
      </c>
      <c r="G84" s="182">
        <v>4000</v>
      </c>
      <c r="H84" s="185">
        <v>55200000</v>
      </c>
      <c r="I84" s="184">
        <v>44353.125011574077</v>
      </c>
    </row>
    <row r="85" spans="1:9">
      <c r="A85" s="116">
        <v>79</v>
      </c>
      <c r="B85" s="182">
        <v>71418</v>
      </c>
      <c r="C85" s="183" t="s">
        <v>1871</v>
      </c>
      <c r="D85" s="182">
        <v>303700337</v>
      </c>
      <c r="E85" s="182">
        <v>6203228000</v>
      </c>
      <c r="F85" s="183" t="s">
        <v>1872</v>
      </c>
      <c r="G85" s="182">
        <v>38</v>
      </c>
      <c r="H85" s="185">
        <v>3420000</v>
      </c>
      <c r="I85" s="184">
        <v>44357.381956018522</v>
      </c>
    </row>
    <row r="86" spans="1:9" ht="75">
      <c r="A86" s="116">
        <v>80</v>
      </c>
      <c r="B86" s="182">
        <v>71963</v>
      </c>
      <c r="C86" s="183" t="s">
        <v>550</v>
      </c>
      <c r="D86" s="182">
        <v>200811551</v>
      </c>
      <c r="E86" s="182">
        <v>3824999608</v>
      </c>
      <c r="F86" s="183" t="s">
        <v>1873</v>
      </c>
      <c r="G86" s="182">
        <v>1</v>
      </c>
      <c r="H86" s="185">
        <v>431250</v>
      </c>
      <c r="I86" s="184">
        <v>44360.437511574077</v>
      </c>
    </row>
    <row r="87" spans="1:9" ht="30">
      <c r="A87" s="116">
        <v>81</v>
      </c>
      <c r="B87" s="182">
        <v>71964</v>
      </c>
      <c r="C87" s="183" t="s">
        <v>550</v>
      </c>
      <c r="D87" s="182">
        <v>200811551</v>
      </c>
      <c r="E87" s="182">
        <v>2905110000</v>
      </c>
      <c r="F87" s="183" t="s">
        <v>1874</v>
      </c>
      <c r="G87" s="182">
        <v>250</v>
      </c>
      <c r="H87" s="185">
        <v>143750</v>
      </c>
      <c r="I87" s="184">
        <v>44360.437511574077</v>
      </c>
    </row>
    <row r="88" spans="1:9" ht="30">
      <c r="A88" s="116">
        <v>82</v>
      </c>
      <c r="B88" s="182">
        <v>71965</v>
      </c>
      <c r="C88" s="183" t="s">
        <v>550</v>
      </c>
      <c r="D88" s="182">
        <v>200811551</v>
      </c>
      <c r="E88" s="182">
        <v>2915310000</v>
      </c>
      <c r="F88" s="183" t="s">
        <v>1875</v>
      </c>
      <c r="G88" s="182">
        <v>100</v>
      </c>
      <c r="H88" s="185">
        <v>13800</v>
      </c>
      <c r="I88" s="184">
        <v>44360.437511574077</v>
      </c>
    </row>
    <row r="89" spans="1:9" ht="30">
      <c r="A89" s="116">
        <v>83</v>
      </c>
      <c r="B89" s="182">
        <v>75538</v>
      </c>
      <c r="C89" s="183" t="s">
        <v>3375</v>
      </c>
      <c r="D89" s="182">
        <v>205857664</v>
      </c>
      <c r="E89" s="182">
        <v>4016999709</v>
      </c>
      <c r="F89" s="183" t="s">
        <v>3376</v>
      </c>
      <c r="G89" s="182">
        <v>200</v>
      </c>
      <c r="H89" s="185">
        <v>10925000</v>
      </c>
      <c r="I89" s="184">
        <v>44388.527789351851</v>
      </c>
    </row>
    <row r="90" spans="1:9">
      <c r="A90" s="116">
        <v>84</v>
      </c>
      <c r="B90" s="182">
        <v>75786</v>
      </c>
      <c r="C90" s="183" t="s">
        <v>1855</v>
      </c>
      <c r="D90" s="182">
        <v>307313388</v>
      </c>
      <c r="E90" s="182">
        <v>8482109008</v>
      </c>
      <c r="F90" s="183" t="s">
        <v>3377</v>
      </c>
      <c r="G90" s="182">
        <v>6</v>
      </c>
      <c r="H90" s="185">
        <v>534000</v>
      </c>
      <c r="I90" s="184">
        <v>44391.152800925927</v>
      </c>
    </row>
    <row r="91" spans="1:9">
      <c r="A91" s="116">
        <v>85</v>
      </c>
      <c r="B91" s="182">
        <v>75787</v>
      </c>
      <c r="C91" s="183" t="s">
        <v>1855</v>
      </c>
      <c r="D91" s="182">
        <v>307313388</v>
      </c>
      <c r="E91" s="182">
        <v>8482109008</v>
      </c>
      <c r="F91" s="183" t="s">
        <v>3378</v>
      </c>
      <c r="G91" s="182">
        <v>1</v>
      </c>
      <c r="H91" s="185">
        <v>5358800</v>
      </c>
      <c r="I91" s="184">
        <v>44391.152800925927</v>
      </c>
    </row>
    <row r="92" spans="1:9" ht="30">
      <c r="A92" s="116">
        <v>86</v>
      </c>
      <c r="B92" s="182">
        <v>75929</v>
      </c>
      <c r="C92" s="183" t="s">
        <v>1867</v>
      </c>
      <c r="D92" s="182">
        <v>202127744</v>
      </c>
      <c r="E92" s="182">
        <v>8413704500</v>
      </c>
      <c r="F92" s="183" t="s">
        <v>3379</v>
      </c>
      <c r="G92" s="182">
        <v>4</v>
      </c>
      <c r="H92" s="185">
        <v>97612000</v>
      </c>
      <c r="I92" s="184">
        <v>44392.076412037037</v>
      </c>
    </row>
    <row r="93" spans="1:9" ht="30">
      <c r="A93" s="116">
        <v>87</v>
      </c>
      <c r="B93" s="182">
        <v>76254</v>
      </c>
      <c r="C93" s="183" t="s">
        <v>544</v>
      </c>
      <c r="D93" s="182">
        <v>206156999</v>
      </c>
      <c r="E93" s="182">
        <v>2201101100</v>
      </c>
      <c r="F93" s="183" t="s">
        <v>3380</v>
      </c>
      <c r="G93" s="182">
        <v>400</v>
      </c>
      <c r="H93" s="185">
        <v>5400000</v>
      </c>
      <c r="I93" s="184">
        <v>44395.423622685186</v>
      </c>
    </row>
    <row r="94" spans="1:9" ht="45">
      <c r="A94" s="116">
        <v>88</v>
      </c>
      <c r="B94" s="182">
        <v>76515</v>
      </c>
      <c r="C94" s="183" t="s">
        <v>595</v>
      </c>
      <c r="D94" s="182">
        <v>307459277</v>
      </c>
      <c r="E94" s="182">
        <v>6307909100</v>
      </c>
      <c r="F94" s="183" t="s">
        <v>596</v>
      </c>
      <c r="G94" s="182">
        <v>30000</v>
      </c>
      <c r="H94" s="185">
        <v>16500000</v>
      </c>
      <c r="I94" s="184">
        <v>44396.284745370373</v>
      </c>
    </row>
    <row r="95" spans="1:9" ht="30">
      <c r="A95" s="116">
        <v>89</v>
      </c>
      <c r="B95" s="182">
        <v>78911</v>
      </c>
      <c r="C95" s="183" t="s">
        <v>544</v>
      </c>
      <c r="D95" s="182">
        <v>206156999</v>
      </c>
      <c r="E95" s="182">
        <v>2201101100</v>
      </c>
      <c r="F95" s="183" t="s">
        <v>3380</v>
      </c>
      <c r="G95" s="182">
        <v>300</v>
      </c>
      <c r="H95" s="185">
        <v>4050000</v>
      </c>
      <c r="I95" s="184">
        <v>44424.500011574077</v>
      </c>
    </row>
    <row r="96" spans="1:9" ht="30">
      <c r="A96" s="116">
        <v>90</v>
      </c>
      <c r="B96" s="182">
        <v>80662</v>
      </c>
      <c r="C96" s="183" t="s">
        <v>544</v>
      </c>
      <c r="D96" s="182">
        <v>206156999</v>
      </c>
      <c r="E96" s="182">
        <v>2201101100</v>
      </c>
      <c r="F96" s="183" t="s">
        <v>3380</v>
      </c>
      <c r="G96" s="182">
        <v>500</v>
      </c>
      <c r="H96" s="185">
        <v>6750000</v>
      </c>
      <c r="I96" s="184">
        <v>44441.423622685186</v>
      </c>
    </row>
    <row r="97" spans="1:9" ht="45">
      <c r="A97" s="116">
        <v>91</v>
      </c>
      <c r="B97" s="182">
        <v>80722</v>
      </c>
      <c r="C97" s="183" t="s">
        <v>3381</v>
      </c>
      <c r="D97" s="182">
        <v>303469924</v>
      </c>
      <c r="E97" s="182">
        <v>3813000000</v>
      </c>
      <c r="F97" s="183" t="s">
        <v>3382</v>
      </c>
      <c r="G97" s="182">
        <v>960</v>
      </c>
      <c r="H97" s="185">
        <v>23073600</v>
      </c>
      <c r="I97" s="184">
        <v>44441.243078703701</v>
      </c>
    </row>
    <row r="98" spans="1:9">
      <c r="A98" s="116">
        <v>92</v>
      </c>
      <c r="B98" s="182">
        <v>82298</v>
      </c>
      <c r="C98" s="183" t="s">
        <v>3383</v>
      </c>
      <c r="D98" s="182">
        <v>301643299</v>
      </c>
      <c r="E98" s="182">
        <v>6116990000</v>
      </c>
      <c r="F98" s="183" t="s">
        <v>3384</v>
      </c>
      <c r="G98" s="182">
        <v>180</v>
      </c>
      <c r="H98" s="185">
        <v>869400</v>
      </c>
      <c r="I98" s="184">
        <v>44458.694467592592</v>
      </c>
    </row>
    <row r="99" spans="1:9" ht="30">
      <c r="A99" s="116">
        <v>93</v>
      </c>
      <c r="B99" s="182">
        <v>83649</v>
      </c>
      <c r="C99" s="183" t="s">
        <v>550</v>
      </c>
      <c r="D99" s="182">
        <v>200811551</v>
      </c>
      <c r="E99" s="182">
        <v>3822000000</v>
      </c>
      <c r="F99" s="183" t="s">
        <v>584</v>
      </c>
      <c r="G99" s="182">
        <v>1000</v>
      </c>
      <c r="H99" s="185">
        <v>575000</v>
      </c>
      <c r="I99" s="184">
        <v>44469.715324074074</v>
      </c>
    </row>
    <row r="100" spans="1:9" ht="30">
      <c r="A100" s="116">
        <v>94</v>
      </c>
      <c r="B100" s="182">
        <v>83650</v>
      </c>
      <c r="C100" s="183" t="s">
        <v>550</v>
      </c>
      <c r="D100" s="182">
        <v>200811551</v>
      </c>
      <c r="E100" s="182">
        <v>3822000000</v>
      </c>
      <c r="F100" s="183" t="s">
        <v>585</v>
      </c>
      <c r="G100" s="182">
        <v>1000</v>
      </c>
      <c r="H100" s="185">
        <v>575000</v>
      </c>
      <c r="I100" s="184">
        <v>44469.715324074074</v>
      </c>
    </row>
    <row r="101" spans="1:9" ht="30">
      <c r="A101" s="116">
        <v>95</v>
      </c>
      <c r="B101" s="182">
        <v>83651</v>
      </c>
      <c r="C101" s="183" t="s">
        <v>550</v>
      </c>
      <c r="D101" s="182">
        <v>200811551</v>
      </c>
      <c r="E101" s="182">
        <v>3822000000</v>
      </c>
      <c r="F101" s="183" t="s">
        <v>583</v>
      </c>
      <c r="G101" s="182">
        <v>250</v>
      </c>
      <c r="H101" s="185">
        <v>143750</v>
      </c>
      <c r="I101" s="184">
        <v>44469.715324074074</v>
      </c>
    </row>
    <row r="102" spans="1:9" ht="75">
      <c r="A102" s="116">
        <v>96</v>
      </c>
      <c r="B102" s="182">
        <v>83656</v>
      </c>
      <c r="C102" s="183" t="s">
        <v>550</v>
      </c>
      <c r="D102" s="182">
        <v>200811551</v>
      </c>
      <c r="E102" s="182">
        <v>3824999608</v>
      </c>
      <c r="F102" s="183" t="s">
        <v>3385</v>
      </c>
      <c r="G102" s="182">
        <v>500</v>
      </c>
      <c r="H102" s="185">
        <v>287500</v>
      </c>
      <c r="I102" s="184">
        <v>44469.722233796296</v>
      </c>
    </row>
    <row r="103" spans="1:9" ht="30">
      <c r="A103" s="116">
        <v>97</v>
      </c>
      <c r="B103" s="182">
        <v>84182</v>
      </c>
      <c r="C103" s="183" t="s">
        <v>575</v>
      </c>
      <c r="D103" s="182">
        <v>305769233</v>
      </c>
      <c r="E103" s="182">
        <v>6307909100</v>
      </c>
      <c r="F103" s="183" t="s">
        <v>3386</v>
      </c>
      <c r="G103" s="182">
        <v>30000</v>
      </c>
      <c r="H103" s="185">
        <v>39000000</v>
      </c>
      <c r="I103" s="184">
        <v>44476.562523148146</v>
      </c>
    </row>
    <row r="104" spans="1:9" ht="30">
      <c r="A104" s="116">
        <v>98</v>
      </c>
      <c r="B104" s="182">
        <v>84338</v>
      </c>
      <c r="C104" s="183" t="s">
        <v>550</v>
      </c>
      <c r="D104" s="182">
        <v>200811551</v>
      </c>
      <c r="E104" s="182">
        <v>2815110000</v>
      </c>
      <c r="F104" s="183" t="s">
        <v>3387</v>
      </c>
      <c r="G104" s="182">
        <v>1</v>
      </c>
      <c r="H104" s="185">
        <v>39100</v>
      </c>
      <c r="I104" s="184">
        <v>44477.493078703701</v>
      </c>
    </row>
    <row r="105" spans="1:9" ht="30">
      <c r="A105" s="116">
        <v>99</v>
      </c>
      <c r="B105" s="182">
        <v>84498</v>
      </c>
      <c r="C105" s="183" t="s">
        <v>575</v>
      </c>
      <c r="D105" s="182">
        <v>305769233</v>
      </c>
      <c r="E105" s="182">
        <v>6307909100</v>
      </c>
      <c r="F105" s="183" t="s">
        <v>3386</v>
      </c>
      <c r="G105" s="182">
        <v>30000</v>
      </c>
      <c r="H105" s="185">
        <v>16500000</v>
      </c>
      <c r="I105" s="184">
        <v>44478.611122685186</v>
      </c>
    </row>
    <row r="106" spans="1:9">
      <c r="A106" s="116">
        <v>100</v>
      </c>
      <c r="B106" s="182">
        <v>85523</v>
      </c>
      <c r="C106" s="183" t="s">
        <v>1855</v>
      </c>
      <c r="D106" s="182">
        <v>307313388</v>
      </c>
      <c r="E106" s="182">
        <v>8482109008</v>
      </c>
      <c r="F106" s="183" t="s">
        <v>3388</v>
      </c>
      <c r="G106" s="182">
        <v>4</v>
      </c>
      <c r="H106" s="185">
        <v>610000</v>
      </c>
      <c r="I106" s="184">
        <v>44485.673622685186</v>
      </c>
    </row>
    <row r="107" spans="1:9">
      <c r="A107" s="116">
        <v>101</v>
      </c>
      <c r="B107" s="182">
        <v>85524</v>
      </c>
      <c r="C107" s="183" t="s">
        <v>1855</v>
      </c>
      <c r="D107" s="182">
        <v>307313388</v>
      </c>
      <c r="E107" s="182">
        <v>8482109008</v>
      </c>
      <c r="F107" s="183" t="s">
        <v>3389</v>
      </c>
      <c r="G107" s="182">
        <v>1</v>
      </c>
      <c r="H107" s="185">
        <v>5730000</v>
      </c>
      <c r="I107" s="184">
        <v>44485.673622685186</v>
      </c>
    </row>
    <row r="108" spans="1:9">
      <c r="A108" s="116">
        <v>102</v>
      </c>
      <c r="B108" s="182">
        <v>85715</v>
      </c>
      <c r="C108" s="183" t="s">
        <v>600</v>
      </c>
      <c r="D108" s="182">
        <v>304280228</v>
      </c>
      <c r="E108" s="182">
        <v>8415109000</v>
      </c>
      <c r="F108" s="183" t="s">
        <v>3390</v>
      </c>
      <c r="G108" s="182">
        <v>1</v>
      </c>
      <c r="H108" s="185">
        <v>6494050</v>
      </c>
      <c r="I108" s="184">
        <v>44487.500011574077</v>
      </c>
    </row>
    <row r="109" spans="1:9" ht="30">
      <c r="A109" s="116">
        <v>103</v>
      </c>
      <c r="B109" s="182">
        <v>85980</v>
      </c>
      <c r="C109" s="183" t="s">
        <v>544</v>
      </c>
      <c r="D109" s="182">
        <v>206156999</v>
      </c>
      <c r="E109" s="182">
        <v>2201101100</v>
      </c>
      <c r="F109" s="183" t="s">
        <v>3380</v>
      </c>
      <c r="G109" s="182">
        <v>200</v>
      </c>
      <c r="H109" s="185">
        <v>2700000</v>
      </c>
      <c r="I109" s="184">
        <v>44490.715300925927</v>
      </c>
    </row>
    <row r="110" spans="1:9">
      <c r="A110" s="188"/>
      <c r="B110" s="189"/>
      <c r="C110" s="147" t="s">
        <v>107</v>
      </c>
      <c r="D110" s="189"/>
      <c r="E110" s="189"/>
      <c r="F110" s="190"/>
      <c r="G110" s="189"/>
      <c r="H110" s="191">
        <f>SUM(H7:H109)</f>
        <v>601486774</v>
      </c>
      <c r="I110" s="192"/>
    </row>
  </sheetData>
  <mergeCells count="2">
    <mergeCell ref="A4:G4"/>
    <mergeCell ref="A5:G5"/>
  </mergeCells>
  <pageMargins left="0.23622047244094491" right="0.15748031496062992" top="0.47244094488188981" bottom="0.35433070866141736" header="0.31496062992125984" footer="0.31496062992125984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43" sqref="B43"/>
    </sheetView>
  </sheetViews>
  <sheetFormatPr defaultRowHeight="12"/>
  <cols>
    <col min="1" max="1" width="63.5703125" style="25" customWidth="1"/>
    <col min="2" max="2" width="18.85546875" style="24" customWidth="1"/>
    <col min="3" max="5" width="9.140625" style="24"/>
    <col min="6" max="6" width="13.28515625" style="24" customWidth="1"/>
    <col min="7" max="16384" width="9.140625" style="24"/>
  </cols>
  <sheetData>
    <row r="1" spans="1:3">
      <c r="B1" s="32" t="s">
        <v>80</v>
      </c>
    </row>
    <row r="3" spans="1:3" s="23" customFormat="1">
      <c r="A3" s="20" t="s">
        <v>0</v>
      </c>
      <c r="B3" s="22"/>
    </row>
    <row r="4" spans="1:3" s="23" customFormat="1">
      <c r="A4" s="21" t="s">
        <v>2135</v>
      </c>
      <c r="B4" s="22"/>
    </row>
    <row r="5" spans="1:3" s="23" customFormat="1">
      <c r="A5" s="21"/>
      <c r="B5" s="22"/>
    </row>
    <row r="6" spans="1:3" s="23" customFormat="1">
      <c r="A6" s="33" t="s">
        <v>1</v>
      </c>
      <c r="B6" s="34" t="s">
        <v>2</v>
      </c>
    </row>
    <row r="7" spans="1:3" s="37" customFormat="1">
      <c r="A7" s="68" t="s">
        <v>2136</v>
      </c>
      <c r="B7" s="70">
        <v>617280015.60000002</v>
      </c>
    </row>
    <row r="8" spans="1:3" s="37" customFormat="1">
      <c r="A8" s="68" t="s">
        <v>76</v>
      </c>
      <c r="B8" s="70">
        <v>617280015.60000002</v>
      </c>
    </row>
    <row r="9" spans="1:3" s="37" customFormat="1">
      <c r="A9" s="68" t="s">
        <v>2137</v>
      </c>
      <c r="B9" s="70">
        <v>49260</v>
      </c>
    </row>
    <row r="10" spans="1:3" s="37" customFormat="1">
      <c r="A10" s="68" t="s">
        <v>2138</v>
      </c>
      <c r="B10" s="70">
        <v>12531.06</v>
      </c>
    </row>
    <row r="11" spans="1:3" s="37" customFormat="1">
      <c r="A11" s="69" t="s">
        <v>2139</v>
      </c>
      <c r="B11" s="71">
        <v>617280015.60000002</v>
      </c>
    </row>
    <row r="12" spans="1:3" s="37" customFormat="1">
      <c r="A12" s="69" t="s">
        <v>76</v>
      </c>
      <c r="B12" s="71">
        <v>617280015.60000002</v>
      </c>
    </row>
    <row r="13" spans="1:3" s="37" customFormat="1">
      <c r="A13" s="69" t="s">
        <v>2137</v>
      </c>
      <c r="B13" s="71">
        <v>49260</v>
      </c>
    </row>
    <row r="14" spans="1:3" s="37" customFormat="1">
      <c r="A14" s="69" t="s">
        <v>2138</v>
      </c>
      <c r="B14" s="71">
        <v>12531.06</v>
      </c>
    </row>
    <row r="15" spans="1:3" s="3" customFormat="1">
      <c r="A15" s="43"/>
      <c r="B15" s="44"/>
      <c r="C15" s="46"/>
    </row>
    <row r="16" spans="1:3">
      <c r="A16" s="43"/>
      <c r="B16" s="44"/>
      <c r="C16" s="36"/>
    </row>
    <row r="17" spans="1:6">
      <c r="A17" s="43"/>
      <c r="B17" s="44"/>
      <c r="C17" s="36"/>
    </row>
    <row r="18" spans="1:6" s="11" customFormat="1">
      <c r="A18" s="47"/>
      <c r="B18" s="44"/>
      <c r="C18" s="40"/>
      <c r="F18" s="31"/>
    </row>
    <row r="19" spans="1:6">
      <c r="A19" s="38"/>
      <c r="B19" s="39"/>
      <c r="C19" s="36"/>
      <c r="F19" s="30"/>
    </row>
    <row r="20" spans="1:6" s="11" customFormat="1">
      <c r="A20" s="38"/>
      <c r="B20" s="39"/>
      <c r="C20" s="40"/>
      <c r="F20" s="31"/>
    </row>
    <row r="21" spans="1:6">
      <c r="A21" s="45"/>
      <c r="B21" s="39"/>
      <c r="C21" s="36"/>
    </row>
    <row r="22" spans="1:6">
      <c r="A22" s="38"/>
      <c r="B22" s="39"/>
      <c r="C22" s="36"/>
    </row>
    <row r="23" spans="1:6">
      <c r="A23" s="43"/>
      <c r="B23" s="44"/>
      <c r="C23" s="36"/>
    </row>
    <row r="24" spans="1:6">
      <c r="A24" s="43"/>
      <c r="B24" s="44"/>
      <c r="C24" s="36"/>
    </row>
    <row r="25" spans="1:6">
      <c r="A25" s="43"/>
      <c r="B25" s="44"/>
      <c r="C25" s="36"/>
    </row>
    <row r="26" spans="1:6">
      <c r="A26" s="43"/>
      <c r="B26" s="44"/>
      <c r="C26" s="36"/>
    </row>
    <row r="27" spans="1:6" s="23" customFormat="1">
      <c r="A27" s="38"/>
      <c r="B27" s="39"/>
      <c r="C27" s="37"/>
    </row>
    <row r="28" spans="1:6" s="23" customFormat="1">
      <c r="A28" s="38"/>
      <c r="B28" s="39"/>
      <c r="C28" s="37"/>
    </row>
    <row r="29" spans="1:6" s="23" customFormat="1">
      <c r="A29" s="38"/>
      <c r="B29" s="39"/>
      <c r="C29" s="37"/>
    </row>
    <row r="30" spans="1:6" s="23" customFormat="1">
      <c r="A30" s="38"/>
      <c r="B30" s="39"/>
      <c r="C30" s="37"/>
    </row>
    <row r="31" spans="1:6" s="23" customFormat="1">
      <c r="A31" s="8" t="s">
        <v>93</v>
      </c>
      <c r="B31" s="9">
        <f>B15+B23+B7</f>
        <v>617280015.60000002</v>
      </c>
    </row>
    <row r="32" spans="1:6" s="23" customFormat="1">
      <c r="A32" s="66"/>
      <c r="B32" s="67"/>
    </row>
    <row r="34" spans="1:2">
      <c r="A34" s="43" t="s">
        <v>76</v>
      </c>
      <c r="B34" s="48">
        <f>B17+B9</f>
        <v>49260</v>
      </c>
    </row>
    <row r="35" spans="1:2">
      <c r="A35" s="8" t="s">
        <v>77</v>
      </c>
      <c r="B35" s="9">
        <f>B29</f>
        <v>0</v>
      </c>
    </row>
  </sheetData>
  <autoFilter ref="A6:B3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46" sqref="F46"/>
    </sheetView>
  </sheetViews>
  <sheetFormatPr defaultRowHeight="12"/>
  <cols>
    <col min="1" max="1" width="63.5703125" style="25" customWidth="1"/>
    <col min="2" max="2" width="18.85546875" style="24" customWidth="1"/>
    <col min="3" max="5" width="9.140625" style="24"/>
    <col min="6" max="6" width="13.28515625" style="24" customWidth="1"/>
    <col min="7" max="16384" width="9.140625" style="24"/>
  </cols>
  <sheetData>
    <row r="1" spans="1:6">
      <c r="B1" s="32" t="s">
        <v>80</v>
      </c>
    </row>
    <row r="3" spans="1:6" s="23" customFormat="1" ht="15.75">
      <c r="A3" s="1" t="s">
        <v>68</v>
      </c>
      <c r="B3" s="82"/>
    </row>
    <row r="4" spans="1:6" s="23" customFormat="1" ht="15.75">
      <c r="A4" s="2" t="s">
        <v>1352</v>
      </c>
      <c r="B4" s="82"/>
    </row>
    <row r="5" spans="1:6" s="23" customFormat="1">
      <c r="A5" s="21"/>
      <c r="B5" s="22"/>
    </row>
    <row r="6" spans="1:6" s="23" customFormat="1">
      <c r="A6" s="33" t="s">
        <v>1</v>
      </c>
      <c r="B6" s="34" t="s">
        <v>2</v>
      </c>
    </row>
    <row r="7" spans="1:6" s="37" customFormat="1">
      <c r="A7" s="68"/>
      <c r="B7" s="70"/>
    </row>
    <row r="8" spans="1:6" s="37" customFormat="1">
      <c r="A8" s="69"/>
      <c r="B8" s="71"/>
    </row>
    <row r="9" spans="1:6" s="37" customFormat="1">
      <c r="A9" s="69"/>
      <c r="B9" s="71"/>
    </row>
    <row r="10" spans="1:6" s="37" customFormat="1">
      <c r="A10" s="69"/>
      <c r="B10" s="71"/>
    </row>
    <row r="11" spans="1:6" s="3" customFormat="1">
      <c r="A11" s="43"/>
      <c r="B11" s="44"/>
      <c r="C11" s="46"/>
    </row>
    <row r="12" spans="1:6">
      <c r="A12" s="38"/>
      <c r="B12" s="39"/>
      <c r="C12" s="36"/>
    </row>
    <row r="13" spans="1:6">
      <c r="A13" s="38"/>
      <c r="B13" s="39"/>
      <c r="C13" s="36"/>
    </row>
    <row r="14" spans="1:6" s="11" customFormat="1">
      <c r="A14" s="45"/>
      <c r="B14" s="39"/>
      <c r="C14" s="40"/>
      <c r="F14" s="31"/>
    </row>
    <row r="15" spans="1:6">
      <c r="A15" s="43"/>
      <c r="B15" s="44"/>
      <c r="C15" s="36"/>
    </row>
    <row r="16" spans="1:6">
      <c r="A16" s="38"/>
      <c r="B16" s="39"/>
      <c r="C16" s="36"/>
    </row>
    <row r="17" spans="1:3">
      <c r="A17" s="38"/>
      <c r="B17" s="39"/>
      <c r="C17" s="36"/>
    </row>
    <row r="18" spans="1:3" ht="11.25" customHeight="1">
      <c r="A18" s="38"/>
      <c r="B18" s="39"/>
      <c r="C18" s="36"/>
    </row>
    <row r="19" spans="1:3" s="23" customFormat="1">
      <c r="A19" s="8"/>
      <c r="B19" s="9"/>
    </row>
    <row r="20" spans="1:3" s="23" customFormat="1">
      <c r="A20" s="26"/>
      <c r="B20" s="27"/>
    </row>
    <row r="21" spans="1:3">
      <c r="A21" s="26"/>
      <c r="B21" s="27"/>
    </row>
    <row r="22" spans="1:3">
      <c r="A22" s="38"/>
      <c r="B22" s="98"/>
    </row>
    <row r="23" spans="1:3">
      <c r="A23" s="8"/>
      <c r="B23" s="9"/>
    </row>
    <row r="24" spans="1:3">
      <c r="A24" s="26"/>
      <c r="B24" s="27"/>
    </row>
    <row r="25" spans="1:3">
      <c r="A25" s="26"/>
      <c r="B25" s="27"/>
    </row>
    <row r="26" spans="1:3">
      <c r="A26" s="26"/>
      <c r="B26" s="27"/>
    </row>
    <row r="27" spans="1:3">
      <c r="A27" s="8"/>
      <c r="B27" s="9"/>
    </row>
    <row r="28" spans="1:3">
      <c r="A28" s="26"/>
      <c r="B28" s="27"/>
    </row>
    <row r="29" spans="1:3">
      <c r="A29" s="26"/>
      <c r="B29" s="27"/>
    </row>
    <row r="30" spans="1:3">
      <c r="A30" s="26"/>
      <c r="B30" s="27"/>
    </row>
    <row r="31" spans="1:3">
      <c r="A31" s="26"/>
      <c r="B31" s="28"/>
    </row>
    <row r="32" spans="1:3">
      <c r="A32" s="26"/>
      <c r="B32" s="27"/>
    </row>
    <row r="33" spans="1:2">
      <c r="A33" s="8" t="s">
        <v>107</v>
      </c>
      <c r="B33" s="9">
        <f>B7+B11+B15+B19+B23+B27</f>
        <v>0</v>
      </c>
    </row>
    <row r="34" spans="1:2">
      <c r="A34" s="8" t="s">
        <v>262</v>
      </c>
      <c r="B34" s="9">
        <f>B9+B13+B17+B21+B25+B29</f>
        <v>0</v>
      </c>
    </row>
    <row r="35" spans="1:2">
      <c r="A35" s="26"/>
      <c r="B35" s="28"/>
    </row>
  </sheetData>
  <autoFilter ref="A6:B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76"/>
  <sheetViews>
    <sheetView topLeftCell="A489" workbookViewId="0">
      <selection activeCell="G529" sqref="G529"/>
    </sheetView>
  </sheetViews>
  <sheetFormatPr defaultRowHeight="12"/>
  <cols>
    <col min="1" max="1" width="53.42578125" style="25" customWidth="1"/>
    <col min="2" max="2" width="20.140625" style="30" customWidth="1"/>
    <col min="3" max="16384" width="9.140625" style="24"/>
  </cols>
  <sheetData>
    <row r="1" spans="1:2">
      <c r="B1" s="81" t="s">
        <v>79</v>
      </c>
    </row>
    <row r="3" spans="1:2" s="203" customFormat="1" ht="15.75">
      <c r="A3" s="1" t="s">
        <v>68</v>
      </c>
      <c r="B3" s="202"/>
    </row>
    <row r="4" spans="1:2" s="203" customFormat="1" ht="15.75">
      <c r="A4" s="2" t="s">
        <v>2140</v>
      </c>
      <c r="B4" s="202"/>
    </row>
    <row r="5" spans="1:2">
      <c r="A5" s="54"/>
      <c r="B5" s="83"/>
    </row>
    <row r="6" spans="1:2" ht="18.75" customHeight="1">
      <c r="A6" s="204" t="s">
        <v>1</v>
      </c>
      <c r="B6" s="205" t="s">
        <v>2</v>
      </c>
    </row>
    <row r="7" spans="1:2">
      <c r="A7" s="14" t="s">
        <v>1402</v>
      </c>
      <c r="B7" s="15">
        <v>12807200</v>
      </c>
    </row>
    <row r="8" spans="1:2">
      <c r="A8" s="28" t="s">
        <v>1403</v>
      </c>
      <c r="B8" s="27">
        <v>6399604</v>
      </c>
    </row>
    <row r="9" spans="1:2" s="11" customFormat="1">
      <c r="A9" s="16" t="s">
        <v>2141</v>
      </c>
      <c r="B9" s="17">
        <v>6407596</v>
      </c>
    </row>
    <row r="10" spans="1:2">
      <c r="A10" s="29" t="s">
        <v>2142</v>
      </c>
      <c r="B10" s="9">
        <v>8254995</v>
      </c>
    </row>
    <row r="11" spans="1:2" s="11" customFormat="1">
      <c r="A11" s="28" t="s">
        <v>2143</v>
      </c>
      <c r="B11" s="27">
        <v>8254995</v>
      </c>
    </row>
    <row r="12" spans="1:2">
      <c r="A12" s="29" t="s">
        <v>1404</v>
      </c>
      <c r="B12" s="9">
        <v>97706502</v>
      </c>
    </row>
    <row r="13" spans="1:2">
      <c r="A13" s="16" t="s">
        <v>1405</v>
      </c>
      <c r="B13" s="17">
        <v>97706502</v>
      </c>
    </row>
    <row r="14" spans="1:2">
      <c r="A14" s="29" t="s">
        <v>1406</v>
      </c>
      <c r="B14" s="9">
        <v>978670560</v>
      </c>
    </row>
    <row r="15" spans="1:2" s="11" customFormat="1">
      <c r="A15" s="16" t="s">
        <v>1407</v>
      </c>
      <c r="B15" s="17">
        <v>194892000</v>
      </c>
    </row>
    <row r="16" spans="1:2">
      <c r="A16" s="28" t="s">
        <v>1408</v>
      </c>
      <c r="B16" s="27">
        <v>194925240</v>
      </c>
    </row>
    <row r="17" spans="1:2">
      <c r="A17" s="28" t="s">
        <v>2144</v>
      </c>
      <c r="B17" s="27">
        <v>194892120</v>
      </c>
    </row>
    <row r="18" spans="1:2" s="11" customFormat="1">
      <c r="A18" s="28" t="s">
        <v>2145</v>
      </c>
      <c r="B18" s="27">
        <v>194906640</v>
      </c>
    </row>
    <row r="19" spans="1:2">
      <c r="A19" s="28" t="s">
        <v>2146</v>
      </c>
      <c r="B19" s="27">
        <v>199054560</v>
      </c>
    </row>
    <row r="20" spans="1:2" s="11" customFormat="1">
      <c r="A20" s="14" t="s">
        <v>1409</v>
      </c>
      <c r="B20" s="15">
        <v>7999500</v>
      </c>
    </row>
    <row r="21" spans="1:2">
      <c r="A21" s="28" t="s">
        <v>1410</v>
      </c>
      <c r="B21" s="27">
        <v>7999500</v>
      </c>
    </row>
    <row r="22" spans="1:2" s="11" customFormat="1">
      <c r="A22" s="14" t="s">
        <v>2147</v>
      </c>
      <c r="B22" s="15">
        <v>8809998</v>
      </c>
    </row>
    <row r="23" spans="1:2">
      <c r="A23" s="28" t="s">
        <v>2148</v>
      </c>
      <c r="B23" s="27">
        <v>8809998</v>
      </c>
    </row>
    <row r="24" spans="1:2">
      <c r="A24" s="29" t="s">
        <v>2149</v>
      </c>
      <c r="B24" s="9">
        <v>5855397822.7200003</v>
      </c>
    </row>
    <row r="25" spans="1:2" s="11" customFormat="1">
      <c r="A25" s="28" t="s">
        <v>2150</v>
      </c>
      <c r="B25" s="27">
        <v>480243121.80000001</v>
      </c>
    </row>
    <row r="26" spans="1:2">
      <c r="A26" s="16" t="s">
        <v>2151</v>
      </c>
      <c r="B26" s="17">
        <v>480257906.69999999</v>
      </c>
    </row>
    <row r="27" spans="1:2">
      <c r="A27" s="28" t="s">
        <v>2152</v>
      </c>
      <c r="B27" s="27">
        <v>481390141.19999999</v>
      </c>
    </row>
    <row r="28" spans="1:2" s="11" customFormat="1">
      <c r="A28" s="16" t="s">
        <v>2153</v>
      </c>
      <c r="B28" s="17">
        <v>373567610</v>
      </c>
    </row>
    <row r="29" spans="1:2">
      <c r="A29" s="28" t="s">
        <v>2154</v>
      </c>
      <c r="B29" s="27">
        <v>107703453.66</v>
      </c>
    </row>
    <row r="30" spans="1:2" s="11" customFormat="1">
      <c r="A30" s="28" t="s">
        <v>2155</v>
      </c>
      <c r="B30" s="27">
        <v>443406600</v>
      </c>
    </row>
    <row r="31" spans="1:2">
      <c r="A31" s="16" t="s">
        <v>2156</v>
      </c>
      <c r="B31" s="17">
        <v>38124303</v>
      </c>
    </row>
    <row r="32" spans="1:2">
      <c r="A32" s="28" t="s">
        <v>2157</v>
      </c>
      <c r="B32" s="27">
        <v>207900126</v>
      </c>
    </row>
    <row r="33" spans="1:2" s="11" customFormat="1">
      <c r="A33" s="28" t="s">
        <v>2158</v>
      </c>
      <c r="B33" s="27">
        <v>288006590.42000002</v>
      </c>
    </row>
    <row r="34" spans="1:2">
      <c r="A34" s="16" t="s">
        <v>2159</v>
      </c>
      <c r="B34" s="17">
        <v>493432740</v>
      </c>
    </row>
    <row r="35" spans="1:2">
      <c r="A35" s="28" t="s">
        <v>2160</v>
      </c>
      <c r="B35" s="27">
        <v>491114630</v>
      </c>
    </row>
    <row r="36" spans="1:2" s="11" customFormat="1">
      <c r="A36" s="16" t="s">
        <v>2161</v>
      </c>
      <c r="B36" s="17">
        <v>182100800</v>
      </c>
    </row>
    <row r="37" spans="1:2" s="11" customFormat="1">
      <c r="A37" s="16" t="s">
        <v>2162</v>
      </c>
      <c r="B37" s="17">
        <v>302393408.77999997</v>
      </c>
    </row>
    <row r="38" spans="1:2">
      <c r="A38" s="28" t="s">
        <v>2163</v>
      </c>
      <c r="B38" s="27">
        <v>318683500</v>
      </c>
    </row>
    <row r="39" spans="1:2" s="11" customFormat="1">
      <c r="A39" s="16" t="s">
        <v>2164</v>
      </c>
      <c r="B39" s="17">
        <v>180028208.72999999</v>
      </c>
    </row>
    <row r="40" spans="1:2">
      <c r="A40" s="28" t="s">
        <v>2165</v>
      </c>
      <c r="B40" s="27">
        <v>307487205</v>
      </c>
    </row>
    <row r="41" spans="1:2">
      <c r="A41" s="28" t="s">
        <v>2166</v>
      </c>
      <c r="B41" s="27">
        <v>189840113</v>
      </c>
    </row>
    <row r="42" spans="1:2">
      <c r="A42" s="28" t="s">
        <v>2167</v>
      </c>
      <c r="B42" s="27">
        <v>489717364.43000001</v>
      </c>
    </row>
    <row r="43" spans="1:2">
      <c r="A43" s="29" t="s">
        <v>992</v>
      </c>
      <c r="B43" s="9">
        <v>50156849.5</v>
      </c>
    </row>
    <row r="44" spans="1:2">
      <c r="A44" s="28" t="s">
        <v>21</v>
      </c>
      <c r="B44" s="27">
        <v>10087369.5</v>
      </c>
    </row>
    <row r="45" spans="1:2">
      <c r="A45" s="28" t="s">
        <v>21</v>
      </c>
      <c r="B45" s="27">
        <v>7999500</v>
      </c>
    </row>
    <row r="46" spans="1:2">
      <c r="A46" s="28" t="s">
        <v>2168</v>
      </c>
      <c r="B46" s="27">
        <v>16059990</v>
      </c>
    </row>
    <row r="47" spans="1:2" s="11" customFormat="1">
      <c r="A47" s="16" t="s">
        <v>2169</v>
      </c>
      <c r="B47" s="17">
        <v>16009990</v>
      </c>
    </row>
    <row r="48" spans="1:2">
      <c r="A48" s="29" t="s">
        <v>2170</v>
      </c>
      <c r="B48" s="9">
        <v>4873155</v>
      </c>
    </row>
    <row r="49" spans="1:2" s="11" customFormat="1">
      <c r="A49" s="16" t="s">
        <v>2171</v>
      </c>
      <c r="B49" s="17">
        <v>1624100</v>
      </c>
    </row>
    <row r="50" spans="1:2">
      <c r="A50" s="28" t="s">
        <v>2172</v>
      </c>
      <c r="B50" s="27">
        <v>1624877</v>
      </c>
    </row>
    <row r="51" spans="1:2">
      <c r="A51" s="16" t="s">
        <v>2173</v>
      </c>
      <c r="B51" s="17">
        <v>1624178</v>
      </c>
    </row>
    <row r="52" spans="1:2">
      <c r="A52" s="29" t="s">
        <v>2174</v>
      </c>
      <c r="B52" s="9">
        <v>3361998</v>
      </c>
    </row>
    <row r="53" spans="1:2">
      <c r="A53" s="28" t="s">
        <v>2175</v>
      </c>
      <c r="B53" s="27">
        <v>3361998</v>
      </c>
    </row>
    <row r="54" spans="1:2" s="11" customFormat="1">
      <c r="A54" s="14" t="s">
        <v>1411</v>
      </c>
      <c r="B54" s="15">
        <v>1600000</v>
      </c>
    </row>
    <row r="55" spans="1:2">
      <c r="A55" s="28" t="s">
        <v>1412</v>
      </c>
      <c r="B55" s="27">
        <v>1600000</v>
      </c>
    </row>
    <row r="56" spans="1:2" s="11" customFormat="1">
      <c r="A56" s="29" t="s">
        <v>22</v>
      </c>
      <c r="B56" s="9">
        <v>31917407.600000001</v>
      </c>
    </row>
    <row r="57" spans="1:2">
      <c r="A57" s="16" t="s">
        <v>21</v>
      </c>
      <c r="B57" s="17">
        <v>7877907.5999999996</v>
      </c>
    </row>
    <row r="58" spans="1:2">
      <c r="A58" s="28" t="s">
        <v>21</v>
      </c>
      <c r="B58" s="27">
        <v>7999500</v>
      </c>
    </row>
    <row r="59" spans="1:2" s="11" customFormat="1">
      <c r="A59" s="28" t="s">
        <v>2176</v>
      </c>
      <c r="B59" s="27">
        <v>8030000</v>
      </c>
    </row>
    <row r="60" spans="1:2">
      <c r="A60" s="28" t="s">
        <v>2177</v>
      </c>
      <c r="B60" s="27">
        <v>8010000</v>
      </c>
    </row>
    <row r="61" spans="1:2" s="11" customFormat="1">
      <c r="A61" s="14" t="s">
        <v>1413</v>
      </c>
      <c r="B61" s="15">
        <v>7999500</v>
      </c>
    </row>
    <row r="62" spans="1:2">
      <c r="A62" s="28" t="s">
        <v>21</v>
      </c>
      <c r="B62" s="27">
        <v>7999500</v>
      </c>
    </row>
    <row r="63" spans="1:2" s="11" customFormat="1">
      <c r="A63" s="14" t="s">
        <v>263</v>
      </c>
      <c r="B63" s="15">
        <v>4885325.0999999996</v>
      </c>
    </row>
    <row r="64" spans="1:2">
      <c r="A64" s="28" t="s">
        <v>21</v>
      </c>
      <c r="B64" s="27">
        <v>4885325.0999999996</v>
      </c>
    </row>
    <row r="65" spans="1:2" s="11" customFormat="1">
      <c r="A65" s="29" t="s">
        <v>2178</v>
      </c>
      <c r="B65" s="9">
        <v>1644999</v>
      </c>
    </row>
    <row r="66" spans="1:2">
      <c r="A66" s="16" t="s">
        <v>2179</v>
      </c>
      <c r="B66" s="17">
        <v>1644999</v>
      </c>
    </row>
    <row r="67" spans="1:2">
      <c r="A67" s="29" t="s">
        <v>23</v>
      </c>
      <c r="B67" s="9">
        <v>12088102869.43</v>
      </c>
    </row>
    <row r="68" spans="1:2">
      <c r="A68" s="28" t="s">
        <v>2180</v>
      </c>
      <c r="B68" s="27">
        <v>8116269577.1099997</v>
      </c>
    </row>
    <row r="69" spans="1:2">
      <c r="A69" s="28" t="s">
        <v>2181</v>
      </c>
      <c r="B69" s="27">
        <v>3971833292.3200002</v>
      </c>
    </row>
    <row r="70" spans="1:2">
      <c r="A70" s="14" t="s">
        <v>221</v>
      </c>
      <c r="B70" s="15">
        <v>4319730</v>
      </c>
    </row>
    <row r="71" spans="1:2">
      <c r="A71" s="28" t="s">
        <v>21</v>
      </c>
      <c r="B71" s="27">
        <v>4319730</v>
      </c>
    </row>
    <row r="72" spans="1:2" s="11" customFormat="1">
      <c r="A72" s="29" t="s">
        <v>25</v>
      </c>
      <c r="B72" s="9">
        <v>244729232</v>
      </c>
    </row>
    <row r="73" spans="1:2" s="11" customFormat="1">
      <c r="A73" s="28" t="s">
        <v>21</v>
      </c>
      <c r="B73" s="27">
        <v>81422085</v>
      </c>
    </row>
    <row r="74" spans="1:2">
      <c r="A74" s="16" t="s">
        <v>21</v>
      </c>
      <c r="B74" s="17">
        <v>65137668</v>
      </c>
    </row>
    <row r="75" spans="1:2">
      <c r="A75" s="16" t="s">
        <v>2182</v>
      </c>
      <c r="B75" s="17">
        <v>48723000</v>
      </c>
    </row>
    <row r="76" spans="1:2">
      <c r="A76" s="28" t="s">
        <v>2183</v>
      </c>
      <c r="B76" s="27">
        <v>49446479</v>
      </c>
    </row>
    <row r="77" spans="1:2" s="11" customFormat="1">
      <c r="A77" s="29" t="s">
        <v>143</v>
      </c>
      <c r="B77" s="9">
        <v>7881107.4000000004</v>
      </c>
    </row>
    <row r="78" spans="1:2">
      <c r="A78" s="28" t="s">
        <v>21</v>
      </c>
      <c r="B78" s="27">
        <v>7881107.4000000004</v>
      </c>
    </row>
    <row r="79" spans="1:2" s="11" customFormat="1">
      <c r="A79" s="14" t="s">
        <v>993</v>
      </c>
      <c r="B79" s="15">
        <v>31998000</v>
      </c>
    </row>
    <row r="80" spans="1:2">
      <c r="A80" s="28" t="s">
        <v>21</v>
      </c>
      <c r="B80" s="27">
        <v>31998000</v>
      </c>
    </row>
    <row r="81" spans="1:2" s="11" customFormat="1">
      <c r="A81" s="14" t="s">
        <v>26</v>
      </c>
      <c r="B81" s="15">
        <v>28568895604.970001</v>
      </c>
    </row>
    <row r="82" spans="1:2" s="11" customFormat="1">
      <c r="A82" s="28" t="s">
        <v>2184</v>
      </c>
      <c r="B82" s="27">
        <v>11920312509.610001</v>
      </c>
    </row>
    <row r="83" spans="1:2">
      <c r="A83" s="16" t="s">
        <v>2185</v>
      </c>
      <c r="B83" s="17">
        <v>9736217398.7099991</v>
      </c>
    </row>
    <row r="84" spans="1:2">
      <c r="A84" s="28" t="s">
        <v>2186</v>
      </c>
      <c r="B84" s="27">
        <v>2068545410.49</v>
      </c>
    </row>
    <row r="85" spans="1:2" s="11" customFormat="1">
      <c r="A85" s="28" t="s">
        <v>2187</v>
      </c>
      <c r="B85" s="27">
        <v>2065674005.22</v>
      </c>
    </row>
    <row r="86" spans="1:2">
      <c r="A86" s="28" t="s">
        <v>2188</v>
      </c>
      <c r="B86" s="27">
        <v>2068340774.1400001</v>
      </c>
    </row>
    <row r="87" spans="1:2">
      <c r="A87" s="16" t="s">
        <v>2189</v>
      </c>
      <c r="B87" s="17">
        <v>14616882</v>
      </c>
    </row>
    <row r="88" spans="1:2">
      <c r="A88" s="28" t="s">
        <v>2190</v>
      </c>
      <c r="B88" s="27">
        <v>50064000</v>
      </c>
    </row>
    <row r="89" spans="1:2" s="11" customFormat="1">
      <c r="A89" s="28" t="s">
        <v>2191</v>
      </c>
      <c r="B89" s="27">
        <v>215241000</v>
      </c>
    </row>
    <row r="90" spans="1:2">
      <c r="A90" s="28" t="s">
        <v>2192</v>
      </c>
      <c r="B90" s="27">
        <v>429883624.80000001</v>
      </c>
    </row>
    <row r="91" spans="1:2">
      <c r="A91" s="29" t="s">
        <v>255</v>
      </c>
      <c r="B91" s="9">
        <v>62259965</v>
      </c>
    </row>
    <row r="92" spans="1:2">
      <c r="A92" s="16" t="s">
        <v>2193</v>
      </c>
      <c r="B92" s="17">
        <v>34419980</v>
      </c>
    </row>
    <row r="93" spans="1:2">
      <c r="A93" s="28" t="s">
        <v>2194</v>
      </c>
      <c r="B93" s="27">
        <v>27839985</v>
      </c>
    </row>
    <row r="94" spans="1:2" s="11" customFormat="1">
      <c r="A94" s="14" t="s">
        <v>994</v>
      </c>
      <c r="B94" s="15">
        <v>12799200</v>
      </c>
    </row>
    <row r="95" spans="1:2" s="11" customFormat="1">
      <c r="A95" s="16" t="s">
        <v>21</v>
      </c>
      <c r="B95" s="17">
        <v>12799200</v>
      </c>
    </row>
    <row r="96" spans="1:2">
      <c r="A96" s="29" t="s">
        <v>27</v>
      </c>
      <c r="B96" s="9">
        <v>553984308</v>
      </c>
    </row>
    <row r="97" spans="1:2" s="11" customFormat="1">
      <c r="A97" s="16" t="s">
        <v>21</v>
      </c>
      <c r="B97" s="17">
        <v>195413004</v>
      </c>
    </row>
    <row r="98" spans="1:2">
      <c r="A98" s="28" t="s">
        <v>21</v>
      </c>
      <c r="B98" s="27">
        <v>195413004</v>
      </c>
    </row>
    <row r="99" spans="1:2" s="11" customFormat="1">
      <c r="A99" s="16" t="s">
        <v>2195</v>
      </c>
      <c r="B99" s="17">
        <v>81218900</v>
      </c>
    </row>
    <row r="100" spans="1:2">
      <c r="A100" s="28" t="s">
        <v>2196</v>
      </c>
      <c r="B100" s="27">
        <v>81939400</v>
      </c>
    </row>
    <row r="101" spans="1:2" s="11" customFormat="1">
      <c r="A101" s="14" t="s">
        <v>1414</v>
      </c>
      <c r="B101" s="15">
        <v>4962837753.4200001</v>
      </c>
    </row>
    <row r="102" spans="1:2">
      <c r="A102" s="28" t="s">
        <v>1415</v>
      </c>
      <c r="B102" s="27">
        <v>495509563.19</v>
      </c>
    </row>
    <row r="103" spans="1:2" s="11" customFormat="1">
      <c r="A103" s="28" t="s">
        <v>2197</v>
      </c>
      <c r="B103" s="27">
        <v>495555136.60000002</v>
      </c>
    </row>
    <row r="104" spans="1:2">
      <c r="A104" s="28" t="s">
        <v>2198</v>
      </c>
      <c r="B104" s="27">
        <v>495105565.75</v>
      </c>
    </row>
    <row r="105" spans="1:2" s="11" customFormat="1">
      <c r="A105" s="16" t="s">
        <v>2199</v>
      </c>
      <c r="B105" s="17">
        <v>496963537.29000002</v>
      </c>
    </row>
    <row r="106" spans="1:2" s="11" customFormat="1">
      <c r="A106" s="16" t="s">
        <v>2200</v>
      </c>
      <c r="B106" s="17">
        <v>495667101.37</v>
      </c>
    </row>
    <row r="107" spans="1:2">
      <c r="A107" s="28" t="s">
        <v>2201</v>
      </c>
      <c r="B107" s="27">
        <v>461272800</v>
      </c>
    </row>
    <row r="108" spans="1:2" s="11" customFormat="1">
      <c r="A108" s="16" t="s">
        <v>2202</v>
      </c>
      <c r="B108" s="17">
        <v>34374568.799999997</v>
      </c>
    </row>
    <row r="109" spans="1:2">
      <c r="A109" s="28" t="s">
        <v>2203</v>
      </c>
      <c r="B109" s="27">
        <v>496032304.19999999</v>
      </c>
    </row>
    <row r="110" spans="1:2" s="11" customFormat="1">
      <c r="A110" s="16" t="s">
        <v>2204</v>
      </c>
      <c r="B110" s="17">
        <v>496081536.56</v>
      </c>
    </row>
    <row r="111" spans="1:2">
      <c r="A111" s="28" t="s">
        <v>2205</v>
      </c>
      <c r="B111" s="27">
        <v>498270124.66000003</v>
      </c>
    </row>
    <row r="112" spans="1:2">
      <c r="A112" s="28" t="s">
        <v>2206</v>
      </c>
      <c r="B112" s="27">
        <v>476340950</v>
      </c>
    </row>
    <row r="113" spans="1:2">
      <c r="A113" s="28" t="s">
        <v>2207</v>
      </c>
      <c r="B113" s="27">
        <v>21664565</v>
      </c>
    </row>
    <row r="114" spans="1:2">
      <c r="A114" s="14" t="s">
        <v>2208</v>
      </c>
      <c r="B114" s="15">
        <v>3242200</v>
      </c>
    </row>
    <row r="115" spans="1:2">
      <c r="A115" s="28" t="s">
        <v>2209</v>
      </c>
      <c r="B115" s="27">
        <v>3242200</v>
      </c>
    </row>
    <row r="116" spans="1:2" s="11" customFormat="1">
      <c r="A116" s="29" t="s">
        <v>2210</v>
      </c>
      <c r="B116" s="9">
        <v>35730200</v>
      </c>
    </row>
    <row r="117" spans="1:2">
      <c r="A117" s="28" t="s">
        <v>2211</v>
      </c>
      <c r="B117" s="27">
        <v>35730200</v>
      </c>
    </row>
    <row r="118" spans="1:2">
      <c r="A118" s="29" t="s">
        <v>1416</v>
      </c>
      <c r="B118" s="9">
        <v>1599900</v>
      </c>
    </row>
    <row r="119" spans="1:2">
      <c r="A119" s="28" t="s">
        <v>21</v>
      </c>
      <c r="B119" s="27">
        <v>1599900</v>
      </c>
    </row>
    <row r="120" spans="1:2">
      <c r="A120" s="29" t="s">
        <v>28</v>
      </c>
      <c r="B120" s="9">
        <v>357230953.58999997</v>
      </c>
    </row>
    <row r="121" spans="1:2">
      <c r="A121" s="28" t="s">
        <v>21</v>
      </c>
      <c r="B121" s="27">
        <v>81422085</v>
      </c>
    </row>
    <row r="122" spans="1:2">
      <c r="A122" s="28" t="s">
        <v>21</v>
      </c>
      <c r="B122" s="27">
        <v>111530343.59</v>
      </c>
    </row>
    <row r="123" spans="1:2">
      <c r="A123" s="28" t="s">
        <v>2212</v>
      </c>
      <c r="B123" s="27">
        <v>81208850</v>
      </c>
    </row>
    <row r="124" spans="1:2">
      <c r="A124" s="16" t="s">
        <v>2213</v>
      </c>
      <c r="B124" s="17">
        <v>41219700</v>
      </c>
    </row>
    <row r="125" spans="1:2">
      <c r="A125" s="28" t="s">
        <v>2214</v>
      </c>
      <c r="B125" s="27">
        <v>41849975</v>
      </c>
    </row>
    <row r="126" spans="1:2">
      <c r="A126" s="29" t="s">
        <v>264</v>
      </c>
      <c r="B126" s="9">
        <v>3359790</v>
      </c>
    </row>
    <row r="127" spans="1:2">
      <c r="A127" s="28" t="s">
        <v>21</v>
      </c>
      <c r="B127" s="27">
        <v>3359790</v>
      </c>
    </row>
    <row r="128" spans="1:2">
      <c r="A128" s="29" t="s">
        <v>1417</v>
      </c>
      <c r="B128" s="9">
        <v>32482000</v>
      </c>
    </row>
    <row r="129" spans="1:2" s="11" customFormat="1">
      <c r="A129" s="16" t="s">
        <v>1418</v>
      </c>
      <c r="B129" s="17">
        <v>32482000</v>
      </c>
    </row>
    <row r="130" spans="1:2">
      <c r="A130" s="29" t="s">
        <v>69</v>
      </c>
      <c r="B130" s="9">
        <v>1599900</v>
      </c>
    </row>
    <row r="131" spans="1:2" s="11" customFormat="1">
      <c r="A131" s="16" t="s">
        <v>21</v>
      </c>
      <c r="B131" s="17">
        <v>1599900</v>
      </c>
    </row>
    <row r="132" spans="1:2">
      <c r="A132" s="29" t="s">
        <v>74</v>
      </c>
      <c r="B132" s="9">
        <v>40865629.969999999</v>
      </c>
    </row>
    <row r="133" spans="1:2">
      <c r="A133" s="28" t="s">
        <v>2215</v>
      </c>
      <c r="B133" s="27">
        <v>22961027.969999999</v>
      </c>
    </row>
    <row r="134" spans="1:2" s="11" customFormat="1">
      <c r="A134" s="16" t="s">
        <v>2216</v>
      </c>
      <c r="B134" s="17">
        <v>9745662</v>
      </c>
    </row>
    <row r="135" spans="1:2">
      <c r="A135" s="28" t="s">
        <v>2217</v>
      </c>
      <c r="B135" s="27">
        <v>8158940</v>
      </c>
    </row>
    <row r="136" spans="1:2" s="11" customFormat="1">
      <c r="A136" s="29" t="s">
        <v>1419</v>
      </c>
      <c r="B136" s="9">
        <v>124792200</v>
      </c>
    </row>
    <row r="137" spans="1:2">
      <c r="A137" s="28" t="s">
        <v>21</v>
      </c>
      <c r="B137" s="27">
        <v>124792200</v>
      </c>
    </row>
    <row r="138" spans="1:2">
      <c r="A138" s="29" t="s">
        <v>337</v>
      </c>
      <c r="B138" s="9">
        <v>19998750</v>
      </c>
    </row>
    <row r="139" spans="1:2">
      <c r="A139" s="16" t="s">
        <v>21</v>
      </c>
      <c r="B139" s="17">
        <v>3999750</v>
      </c>
    </row>
    <row r="140" spans="1:2" s="11" customFormat="1">
      <c r="A140" s="16" t="s">
        <v>21</v>
      </c>
      <c r="B140" s="17">
        <v>15999000</v>
      </c>
    </row>
    <row r="141" spans="1:2">
      <c r="A141" s="29" t="s">
        <v>222</v>
      </c>
      <c r="B141" s="9">
        <v>7978701.2999999998</v>
      </c>
    </row>
    <row r="142" spans="1:2" s="11" customFormat="1">
      <c r="A142" s="28" t="s">
        <v>21</v>
      </c>
      <c r="B142" s="27">
        <v>7978701.2999999998</v>
      </c>
    </row>
    <row r="143" spans="1:2" s="11" customFormat="1">
      <c r="A143" s="14" t="s">
        <v>1420</v>
      </c>
      <c r="B143" s="15">
        <v>5000000</v>
      </c>
    </row>
    <row r="144" spans="1:2">
      <c r="A144" s="16" t="s">
        <v>1421</v>
      </c>
      <c r="B144" s="17">
        <v>5000000</v>
      </c>
    </row>
    <row r="145" spans="1:2">
      <c r="A145" s="29" t="s">
        <v>409</v>
      </c>
      <c r="B145" s="9">
        <v>8950999</v>
      </c>
    </row>
    <row r="146" spans="1:2">
      <c r="A146" s="28" t="s">
        <v>21</v>
      </c>
      <c r="B146" s="27">
        <v>4450000</v>
      </c>
    </row>
    <row r="147" spans="1:2" s="11" customFormat="1">
      <c r="A147" s="16" t="s">
        <v>21</v>
      </c>
      <c r="B147" s="17">
        <v>4500999</v>
      </c>
    </row>
    <row r="148" spans="1:2">
      <c r="A148" s="29" t="s">
        <v>410</v>
      </c>
      <c r="B148" s="9">
        <v>30729884.800000001</v>
      </c>
    </row>
    <row r="149" spans="1:2" s="11" customFormat="1">
      <c r="A149" s="16" t="s">
        <v>21</v>
      </c>
      <c r="B149" s="17">
        <v>4207777</v>
      </c>
    </row>
    <row r="150" spans="1:2">
      <c r="A150" s="28" t="s">
        <v>21</v>
      </c>
      <c r="B150" s="27">
        <v>4477777</v>
      </c>
    </row>
    <row r="151" spans="1:2" s="11" customFormat="1">
      <c r="A151" s="16" t="s">
        <v>21</v>
      </c>
      <c r="B151" s="17">
        <v>4404777</v>
      </c>
    </row>
    <row r="152" spans="1:2">
      <c r="A152" s="28" t="s">
        <v>21</v>
      </c>
      <c r="B152" s="27">
        <v>4407777</v>
      </c>
    </row>
    <row r="153" spans="1:2" s="11" customFormat="1">
      <c r="A153" s="16" t="s">
        <v>21</v>
      </c>
      <c r="B153" s="17">
        <v>4407777</v>
      </c>
    </row>
    <row r="154" spans="1:2">
      <c r="A154" s="26" t="s">
        <v>21</v>
      </c>
      <c r="B154" s="27">
        <v>8823999.8000000007</v>
      </c>
    </row>
    <row r="155" spans="1:2">
      <c r="A155" s="8" t="s">
        <v>1422</v>
      </c>
      <c r="B155" s="9">
        <v>13260000</v>
      </c>
    </row>
    <row r="156" spans="1:2">
      <c r="A156" s="26" t="s">
        <v>21</v>
      </c>
      <c r="B156" s="27">
        <v>4420000</v>
      </c>
    </row>
    <row r="157" spans="1:2">
      <c r="A157" s="26" t="s">
        <v>1423</v>
      </c>
      <c r="B157" s="27">
        <v>8840000</v>
      </c>
    </row>
    <row r="158" spans="1:2">
      <c r="A158" s="8" t="s">
        <v>411</v>
      </c>
      <c r="B158" s="9">
        <v>112706722</v>
      </c>
    </row>
    <row r="159" spans="1:2">
      <c r="A159" s="26" t="s">
        <v>21</v>
      </c>
      <c r="B159" s="27">
        <v>4200999</v>
      </c>
    </row>
    <row r="160" spans="1:2">
      <c r="A160" s="26" t="s">
        <v>21</v>
      </c>
      <c r="B160" s="27">
        <v>4400099</v>
      </c>
    </row>
    <row r="161" spans="1:2">
      <c r="A161" s="26" t="s">
        <v>21</v>
      </c>
      <c r="B161" s="27">
        <v>4409999</v>
      </c>
    </row>
    <row r="162" spans="1:2">
      <c r="A162" s="26" t="s">
        <v>21</v>
      </c>
      <c r="B162" s="27">
        <v>4400999</v>
      </c>
    </row>
    <row r="163" spans="1:2">
      <c r="A163" s="26" t="s">
        <v>21</v>
      </c>
      <c r="B163" s="27">
        <v>4400999</v>
      </c>
    </row>
    <row r="164" spans="1:2">
      <c r="A164" s="26" t="s">
        <v>21</v>
      </c>
      <c r="B164" s="27">
        <v>4400001</v>
      </c>
    </row>
    <row r="165" spans="1:2">
      <c r="A165" s="26" t="s">
        <v>21</v>
      </c>
      <c r="B165" s="27">
        <v>4400999</v>
      </c>
    </row>
    <row r="166" spans="1:2">
      <c r="A166" s="26" t="s">
        <v>21</v>
      </c>
      <c r="B166" s="27">
        <v>4400009</v>
      </c>
    </row>
    <row r="167" spans="1:2">
      <c r="A167" s="26" t="s">
        <v>21</v>
      </c>
      <c r="B167" s="27">
        <v>5000999</v>
      </c>
    </row>
    <row r="168" spans="1:2">
      <c r="A168" s="26" t="s">
        <v>21</v>
      </c>
      <c r="B168" s="27">
        <v>4505000</v>
      </c>
    </row>
    <row r="169" spans="1:2">
      <c r="A169" s="26" t="s">
        <v>21</v>
      </c>
      <c r="B169" s="27">
        <v>4400999</v>
      </c>
    </row>
    <row r="170" spans="1:2">
      <c r="A170" s="26" t="s">
        <v>21</v>
      </c>
      <c r="B170" s="27">
        <v>4405000</v>
      </c>
    </row>
    <row r="171" spans="1:2">
      <c r="A171" s="26" t="s">
        <v>21</v>
      </c>
      <c r="B171" s="27">
        <v>4829000</v>
      </c>
    </row>
    <row r="172" spans="1:2">
      <c r="A172" s="26" t="s">
        <v>21</v>
      </c>
      <c r="B172" s="27">
        <v>5029000</v>
      </c>
    </row>
    <row r="173" spans="1:2">
      <c r="A173" s="26" t="s">
        <v>21</v>
      </c>
      <c r="B173" s="27">
        <v>4709000</v>
      </c>
    </row>
    <row r="174" spans="1:2">
      <c r="A174" s="26" t="s">
        <v>21</v>
      </c>
      <c r="B174" s="27">
        <v>4859000</v>
      </c>
    </row>
    <row r="175" spans="1:2">
      <c r="A175" s="26" t="s">
        <v>21</v>
      </c>
      <c r="B175" s="27">
        <v>4409000</v>
      </c>
    </row>
    <row r="176" spans="1:2">
      <c r="A176" s="26" t="s">
        <v>21</v>
      </c>
      <c r="B176" s="27">
        <v>4747000</v>
      </c>
    </row>
    <row r="177" spans="1:2">
      <c r="A177" s="26" t="s">
        <v>2218</v>
      </c>
      <c r="B177" s="27">
        <v>4402000</v>
      </c>
    </row>
    <row r="178" spans="1:2">
      <c r="A178" s="26" t="s">
        <v>2219</v>
      </c>
      <c r="B178" s="27">
        <v>5281500</v>
      </c>
    </row>
    <row r="179" spans="1:2">
      <c r="A179" s="26" t="s">
        <v>2220</v>
      </c>
      <c r="B179" s="27">
        <v>5278510</v>
      </c>
    </row>
    <row r="180" spans="1:2">
      <c r="A180" s="26" t="s">
        <v>2221</v>
      </c>
      <c r="B180" s="27">
        <v>5278510</v>
      </c>
    </row>
    <row r="181" spans="1:2">
      <c r="A181" s="26" t="s">
        <v>2222</v>
      </c>
      <c r="B181" s="27">
        <v>5279500</v>
      </c>
    </row>
    <row r="182" spans="1:2">
      <c r="A182" s="26" t="s">
        <v>2223</v>
      </c>
      <c r="B182" s="27">
        <v>5278600</v>
      </c>
    </row>
    <row r="183" spans="1:2">
      <c r="A183" s="8" t="s">
        <v>1424</v>
      </c>
      <c r="B183" s="9">
        <v>18371000</v>
      </c>
    </row>
    <row r="184" spans="1:2">
      <c r="A184" s="26" t="s">
        <v>21</v>
      </c>
      <c r="B184" s="27">
        <v>4442000</v>
      </c>
    </row>
    <row r="185" spans="1:2">
      <c r="A185" s="26" t="s">
        <v>21</v>
      </c>
      <c r="B185" s="27">
        <v>4475000</v>
      </c>
    </row>
    <row r="186" spans="1:2">
      <c r="A186" s="26" t="s">
        <v>21</v>
      </c>
      <c r="B186" s="27">
        <v>4425000</v>
      </c>
    </row>
    <row r="187" spans="1:2">
      <c r="A187" s="26" t="s">
        <v>21</v>
      </c>
      <c r="B187" s="27">
        <v>5029000</v>
      </c>
    </row>
    <row r="188" spans="1:2">
      <c r="A188" s="8" t="s">
        <v>1425</v>
      </c>
      <c r="B188" s="9">
        <v>82328875</v>
      </c>
    </row>
    <row r="189" spans="1:2">
      <c r="A189" s="26" t="s">
        <v>21</v>
      </c>
      <c r="B189" s="27">
        <v>17998875</v>
      </c>
    </row>
    <row r="190" spans="1:2">
      <c r="A190" s="26" t="s">
        <v>2224</v>
      </c>
      <c r="B190" s="27">
        <v>16220000</v>
      </c>
    </row>
    <row r="191" spans="1:2">
      <c r="A191" s="26" t="s">
        <v>2225</v>
      </c>
      <c r="B191" s="27">
        <v>16110000</v>
      </c>
    </row>
    <row r="192" spans="1:2">
      <c r="A192" s="26" t="s">
        <v>2226</v>
      </c>
      <c r="B192" s="27">
        <v>32000000</v>
      </c>
    </row>
    <row r="193" spans="1:2">
      <c r="A193" s="8" t="s">
        <v>995</v>
      </c>
      <c r="B193" s="9">
        <v>4885325.0999999996</v>
      </c>
    </row>
    <row r="194" spans="1:2">
      <c r="A194" s="26" t="s">
        <v>21</v>
      </c>
      <c r="B194" s="27">
        <v>4885325.0999999996</v>
      </c>
    </row>
    <row r="195" spans="1:2">
      <c r="A195" s="8" t="s">
        <v>29</v>
      </c>
      <c r="B195" s="9">
        <v>28798206</v>
      </c>
    </row>
    <row r="196" spans="1:2">
      <c r="A196" s="26" t="s">
        <v>21</v>
      </c>
      <c r="B196" s="27">
        <v>9599400</v>
      </c>
    </row>
    <row r="197" spans="1:2">
      <c r="A197" s="26" t="s">
        <v>21</v>
      </c>
      <c r="B197" s="27">
        <v>9599400</v>
      </c>
    </row>
    <row r="198" spans="1:2">
      <c r="A198" s="26" t="s">
        <v>2227</v>
      </c>
      <c r="B198" s="27">
        <v>4799703</v>
      </c>
    </row>
    <row r="199" spans="1:2">
      <c r="A199" s="26" t="s">
        <v>2228</v>
      </c>
      <c r="B199" s="27">
        <v>4799703</v>
      </c>
    </row>
    <row r="200" spans="1:2">
      <c r="A200" s="8" t="s">
        <v>1426</v>
      </c>
      <c r="B200" s="9">
        <v>66691999</v>
      </c>
    </row>
    <row r="201" spans="1:2">
      <c r="A201" s="26" t="s">
        <v>21</v>
      </c>
      <c r="B201" s="27">
        <v>4407999</v>
      </c>
    </row>
    <row r="202" spans="1:2">
      <c r="A202" s="26" t="s">
        <v>21</v>
      </c>
      <c r="B202" s="27">
        <v>4425000</v>
      </c>
    </row>
    <row r="203" spans="1:2">
      <c r="A203" s="26" t="s">
        <v>21</v>
      </c>
      <c r="B203" s="27">
        <v>4409000</v>
      </c>
    </row>
    <row r="204" spans="1:2">
      <c r="A204" s="26" t="s">
        <v>21</v>
      </c>
      <c r="B204" s="27">
        <v>4739000</v>
      </c>
    </row>
    <row r="205" spans="1:2">
      <c r="A205" s="26" t="s">
        <v>21</v>
      </c>
      <c r="B205" s="27">
        <v>4739000</v>
      </c>
    </row>
    <row r="206" spans="1:2">
      <c r="A206" s="26" t="s">
        <v>21</v>
      </c>
      <c r="B206" s="27">
        <v>11318000</v>
      </c>
    </row>
    <row r="207" spans="1:2">
      <c r="A207" s="26" t="s">
        <v>21</v>
      </c>
      <c r="B207" s="27">
        <v>11518000</v>
      </c>
    </row>
    <row r="208" spans="1:2">
      <c r="A208" s="26" t="s">
        <v>2229</v>
      </c>
      <c r="B208" s="27">
        <v>10558000</v>
      </c>
    </row>
    <row r="209" spans="1:2">
      <c r="A209" s="26" t="s">
        <v>2230</v>
      </c>
      <c r="B209" s="27">
        <v>10578000</v>
      </c>
    </row>
    <row r="210" spans="1:2">
      <c r="A210" s="8" t="s">
        <v>1427</v>
      </c>
      <c r="B210" s="9">
        <v>15999000</v>
      </c>
    </row>
    <row r="211" spans="1:2">
      <c r="A211" s="26" t="s">
        <v>21</v>
      </c>
      <c r="B211" s="27">
        <v>15999000</v>
      </c>
    </row>
    <row r="212" spans="1:2">
      <c r="A212" s="8" t="s">
        <v>144</v>
      </c>
      <c r="B212" s="9">
        <v>681344928</v>
      </c>
    </row>
    <row r="213" spans="1:2">
      <c r="A213" s="26" t="s">
        <v>21</v>
      </c>
      <c r="B213" s="27">
        <v>87701292</v>
      </c>
    </row>
    <row r="214" spans="1:2">
      <c r="A214" s="26" t="s">
        <v>21</v>
      </c>
      <c r="B214" s="27">
        <v>161597751</v>
      </c>
    </row>
    <row r="215" spans="1:2">
      <c r="A215" s="26" t="s">
        <v>1428</v>
      </c>
      <c r="B215" s="27">
        <v>81214400</v>
      </c>
    </row>
    <row r="216" spans="1:2">
      <c r="A216" s="26" t="s">
        <v>2231</v>
      </c>
      <c r="B216" s="27">
        <v>81205100</v>
      </c>
    </row>
    <row r="217" spans="1:2">
      <c r="A217" s="26" t="s">
        <v>2232</v>
      </c>
      <c r="B217" s="27">
        <v>81205000</v>
      </c>
    </row>
    <row r="218" spans="1:2">
      <c r="A218" s="26" t="s">
        <v>2233</v>
      </c>
      <c r="B218" s="27">
        <v>56846195</v>
      </c>
    </row>
    <row r="219" spans="1:2">
      <c r="A219" s="26" t="s">
        <v>2234</v>
      </c>
      <c r="B219" s="27">
        <v>81205550</v>
      </c>
    </row>
    <row r="220" spans="1:2">
      <c r="A220" s="26" t="s">
        <v>2235</v>
      </c>
      <c r="B220" s="27">
        <v>50369640</v>
      </c>
    </row>
    <row r="221" spans="1:2">
      <c r="A221" s="8" t="s">
        <v>996</v>
      </c>
      <c r="B221" s="9">
        <v>6399600</v>
      </c>
    </row>
    <row r="222" spans="1:2">
      <c r="A222" s="26" t="s">
        <v>21</v>
      </c>
      <c r="B222" s="27">
        <v>6399600</v>
      </c>
    </row>
    <row r="223" spans="1:2">
      <c r="A223" s="8" t="s">
        <v>2236</v>
      </c>
      <c r="B223" s="9">
        <v>33199760</v>
      </c>
    </row>
    <row r="224" spans="1:2">
      <c r="A224" s="26" t="s">
        <v>2237</v>
      </c>
      <c r="B224" s="27">
        <v>13270304</v>
      </c>
    </row>
    <row r="225" spans="1:2">
      <c r="A225" s="26" t="s">
        <v>2238</v>
      </c>
      <c r="B225" s="27">
        <v>19929456</v>
      </c>
    </row>
    <row r="226" spans="1:2">
      <c r="A226" s="8" t="s">
        <v>102</v>
      </c>
      <c r="B226" s="9">
        <v>43232805</v>
      </c>
    </row>
    <row r="227" spans="1:2">
      <c r="A227" s="26" t="s">
        <v>21</v>
      </c>
      <c r="B227" s="27">
        <v>11199300</v>
      </c>
    </row>
    <row r="228" spans="1:2">
      <c r="A228" s="26" t="s">
        <v>21</v>
      </c>
      <c r="B228" s="27">
        <v>15999000</v>
      </c>
    </row>
    <row r="229" spans="1:2">
      <c r="A229" s="26" t="s">
        <v>2239</v>
      </c>
      <c r="B229" s="27">
        <v>8034995</v>
      </c>
    </row>
    <row r="230" spans="1:2">
      <c r="A230" s="26" t="s">
        <v>2240</v>
      </c>
      <c r="B230" s="27">
        <v>7999510</v>
      </c>
    </row>
    <row r="231" spans="1:2">
      <c r="A231" s="8" t="s">
        <v>30</v>
      </c>
      <c r="B231" s="9">
        <v>609314.4</v>
      </c>
    </row>
    <row r="232" spans="1:2">
      <c r="A232" s="26" t="s">
        <v>21</v>
      </c>
      <c r="B232" s="27">
        <v>609314.4</v>
      </c>
    </row>
    <row r="233" spans="1:2">
      <c r="A233" s="8" t="s">
        <v>1429</v>
      </c>
      <c r="B233" s="9">
        <v>3199846</v>
      </c>
    </row>
    <row r="234" spans="1:2">
      <c r="A234" s="26" t="s">
        <v>1430</v>
      </c>
      <c r="B234" s="27">
        <v>3199846</v>
      </c>
    </row>
    <row r="235" spans="1:2">
      <c r="A235" s="8" t="s">
        <v>1431</v>
      </c>
      <c r="B235" s="9">
        <v>48034760</v>
      </c>
    </row>
    <row r="236" spans="1:2">
      <c r="A236" s="26" t="s">
        <v>21</v>
      </c>
      <c r="B236" s="27">
        <v>15999000</v>
      </c>
    </row>
    <row r="237" spans="1:2">
      <c r="A237" s="26" t="s">
        <v>1432</v>
      </c>
      <c r="B237" s="27">
        <v>32035760</v>
      </c>
    </row>
    <row r="238" spans="1:2">
      <c r="A238" s="8" t="s">
        <v>338</v>
      </c>
      <c r="B238" s="9">
        <v>29209190</v>
      </c>
    </row>
    <row r="239" spans="1:2">
      <c r="A239" s="26" t="s">
        <v>21</v>
      </c>
      <c r="B239" s="27">
        <v>12799200</v>
      </c>
    </row>
    <row r="240" spans="1:2">
      <c r="A240" s="26" t="s">
        <v>2241</v>
      </c>
      <c r="B240" s="27">
        <v>16409990</v>
      </c>
    </row>
    <row r="241" spans="1:2">
      <c r="A241" s="8" t="s">
        <v>239</v>
      </c>
      <c r="B241" s="9">
        <v>639960</v>
      </c>
    </row>
    <row r="242" spans="1:2">
      <c r="A242" s="26" t="s">
        <v>21</v>
      </c>
      <c r="B242" s="27">
        <v>639960</v>
      </c>
    </row>
    <row r="243" spans="1:2">
      <c r="A243" s="8" t="s">
        <v>31</v>
      </c>
      <c r="B243" s="9">
        <v>160045540</v>
      </c>
    </row>
    <row r="244" spans="1:2">
      <c r="A244" s="26" t="s">
        <v>21</v>
      </c>
      <c r="B244" s="27">
        <v>63996000</v>
      </c>
    </row>
    <row r="245" spans="1:2">
      <c r="A245" s="26" t="s">
        <v>21</v>
      </c>
      <c r="B245" s="27">
        <v>31998000</v>
      </c>
    </row>
    <row r="246" spans="1:2">
      <c r="A246" s="26" t="s">
        <v>2242</v>
      </c>
      <c r="B246" s="27">
        <v>32035780</v>
      </c>
    </row>
    <row r="247" spans="1:2">
      <c r="A247" s="26" t="s">
        <v>2243</v>
      </c>
      <c r="B247" s="27">
        <v>32015760</v>
      </c>
    </row>
    <row r="248" spans="1:2">
      <c r="A248" s="8" t="s">
        <v>153</v>
      </c>
      <c r="B248" s="9">
        <v>325688340</v>
      </c>
    </row>
    <row r="249" spans="1:2">
      <c r="A249" s="26" t="s">
        <v>21</v>
      </c>
      <c r="B249" s="27">
        <v>162844170</v>
      </c>
    </row>
    <row r="250" spans="1:2">
      <c r="A250" s="26" t="s">
        <v>21</v>
      </c>
      <c r="B250" s="27">
        <v>162844170</v>
      </c>
    </row>
    <row r="251" spans="1:2">
      <c r="A251" s="8" t="s">
        <v>2244</v>
      </c>
      <c r="B251" s="9">
        <v>1021288060.5700001</v>
      </c>
    </row>
    <row r="252" spans="1:2">
      <c r="A252" s="26" t="s">
        <v>2245</v>
      </c>
      <c r="B252" s="27">
        <v>175513528</v>
      </c>
    </row>
    <row r="253" spans="1:2">
      <c r="A253" s="26" t="s">
        <v>2246</v>
      </c>
      <c r="B253" s="27">
        <v>66987563.829999998</v>
      </c>
    </row>
    <row r="254" spans="1:2">
      <c r="A254" s="26" t="s">
        <v>2247</v>
      </c>
      <c r="B254" s="27">
        <v>265351443</v>
      </c>
    </row>
    <row r="255" spans="1:2">
      <c r="A255" s="26" t="s">
        <v>2248</v>
      </c>
      <c r="B255" s="27">
        <v>470053428</v>
      </c>
    </row>
    <row r="256" spans="1:2">
      <c r="A256" s="26" t="s">
        <v>2249</v>
      </c>
      <c r="B256" s="27">
        <v>26694217.739999998</v>
      </c>
    </row>
    <row r="257" spans="1:2">
      <c r="A257" s="26" t="s">
        <v>2250</v>
      </c>
      <c r="B257" s="27">
        <v>16687880</v>
      </c>
    </row>
    <row r="258" spans="1:2">
      <c r="A258" s="8" t="s">
        <v>223</v>
      </c>
      <c r="B258" s="9">
        <v>479970</v>
      </c>
    </row>
    <row r="259" spans="1:2">
      <c r="A259" s="26" t="s">
        <v>21</v>
      </c>
      <c r="B259" s="27">
        <v>479970</v>
      </c>
    </row>
    <row r="260" spans="1:2">
      <c r="A260" s="8" t="s">
        <v>32</v>
      </c>
      <c r="B260" s="9">
        <v>175991310</v>
      </c>
    </row>
    <row r="261" spans="1:2">
      <c r="A261" s="26" t="s">
        <v>21</v>
      </c>
      <c r="B261" s="27">
        <v>63996000</v>
      </c>
    </row>
    <row r="262" spans="1:2">
      <c r="A262" s="26" t="s">
        <v>21</v>
      </c>
      <c r="B262" s="27">
        <v>63996000</v>
      </c>
    </row>
    <row r="263" spans="1:2">
      <c r="A263" s="26" t="s">
        <v>2251</v>
      </c>
      <c r="B263" s="27">
        <v>47999310</v>
      </c>
    </row>
    <row r="264" spans="1:2">
      <c r="A264" s="8" t="s">
        <v>1433</v>
      </c>
      <c r="B264" s="9">
        <v>128455960</v>
      </c>
    </row>
    <row r="265" spans="1:2">
      <c r="A265" s="26" t="s">
        <v>1434</v>
      </c>
      <c r="B265" s="27">
        <v>63996000</v>
      </c>
    </row>
    <row r="266" spans="1:2">
      <c r="A266" s="26" t="s">
        <v>2252</v>
      </c>
      <c r="B266" s="27">
        <v>48389970</v>
      </c>
    </row>
    <row r="267" spans="1:2">
      <c r="A267" s="26" t="s">
        <v>2253</v>
      </c>
      <c r="B267" s="27">
        <v>16069990</v>
      </c>
    </row>
    <row r="268" spans="1:2">
      <c r="A268" s="8" t="s">
        <v>2254</v>
      </c>
      <c r="B268" s="9">
        <v>160169000</v>
      </c>
    </row>
    <row r="269" spans="1:2">
      <c r="A269" s="26" t="s">
        <v>21</v>
      </c>
      <c r="B269" s="27">
        <v>63996000</v>
      </c>
    </row>
    <row r="270" spans="1:2">
      <c r="A270" s="26" t="s">
        <v>21</v>
      </c>
      <c r="B270" s="27">
        <v>15999000</v>
      </c>
    </row>
    <row r="271" spans="1:2">
      <c r="A271" s="26" t="s">
        <v>1550</v>
      </c>
      <c r="B271" s="27">
        <v>16080000</v>
      </c>
    </row>
    <row r="272" spans="1:2">
      <c r="A272" s="26" t="s">
        <v>2255</v>
      </c>
      <c r="B272" s="27">
        <v>16028000</v>
      </c>
    </row>
    <row r="273" spans="1:2">
      <c r="A273" s="26" t="s">
        <v>2256</v>
      </c>
      <c r="B273" s="27">
        <v>16010000</v>
      </c>
    </row>
    <row r="274" spans="1:2">
      <c r="A274" s="26" t="s">
        <v>2257</v>
      </c>
      <c r="B274" s="27">
        <v>16008000</v>
      </c>
    </row>
    <row r="275" spans="1:2">
      <c r="A275" s="26" t="s">
        <v>2258</v>
      </c>
      <c r="B275" s="27">
        <v>16048000</v>
      </c>
    </row>
    <row r="276" spans="1:2">
      <c r="A276" s="8" t="s">
        <v>997</v>
      </c>
      <c r="B276" s="9">
        <v>32568834</v>
      </c>
    </row>
    <row r="277" spans="1:2">
      <c r="A277" s="26" t="s">
        <v>21</v>
      </c>
      <c r="B277" s="27">
        <v>32568834</v>
      </c>
    </row>
    <row r="278" spans="1:2">
      <c r="A278" s="8" t="s">
        <v>33</v>
      </c>
      <c r="B278" s="9">
        <v>345814480</v>
      </c>
    </row>
    <row r="279" spans="1:2">
      <c r="A279" s="26" t="s">
        <v>2259</v>
      </c>
      <c r="B279" s="27">
        <v>329640000</v>
      </c>
    </row>
    <row r="280" spans="1:2">
      <c r="A280" s="26" t="s">
        <v>2260</v>
      </c>
      <c r="B280" s="27">
        <v>16174480</v>
      </c>
    </row>
    <row r="281" spans="1:2">
      <c r="A281" s="8" t="s">
        <v>34</v>
      </c>
      <c r="B281" s="9">
        <v>48024760</v>
      </c>
    </row>
    <row r="282" spans="1:2">
      <c r="A282" s="26" t="s">
        <v>21</v>
      </c>
      <c r="B282" s="27">
        <v>15999000</v>
      </c>
    </row>
    <row r="283" spans="1:2">
      <c r="A283" s="26" t="s">
        <v>2261</v>
      </c>
      <c r="B283" s="27">
        <v>32025760</v>
      </c>
    </row>
    <row r="284" spans="1:2">
      <c r="A284" s="8" t="s">
        <v>2262</v>
      </c>
      <c r="B284" s="9">
        <v>260296472.53999999</v>
      </c>
    </row>
    <row r="285" spans="1:2">
      <c r="A285" s="26" t="s">
        <v>2263</v>
      </c>
      <c r="B285" s="27">
        <v>260296472.53999999</v>
      </c>
    </row>
    <row r="286" spans="1:2">
      <c r="A286" s="8" t="s">
        <v>1435</v>
      </c>
      <c r="B286" s="9">
        <v>16047770</v>
      </c>
    </row>
    <row r="287" spans="1:2">
      <c r="A287" s="26" t="s">
        <v>1436</v>
      </c>
      <c r="B287" s="27">
        <v>16047770</v>
      </c>
    </row>
    <row r="288" spans="1:2">
      <c r="A288" s="8" t="s">
        <v>998</v>
      </c>
      <c r="B288" s="9">
        <v>8142208.5</v>
      </c>
    </row>
    <row r="289" spans="1:2">
      <c r="A289" s="26" t="s">
        <v>21</v>
      </c>
      <c r="B289" s="27">
        <v>8142208.5</v>
      </c>
    </row>
    <row r="290" spans="1:2">
      <c r="A290" s="8" t="s">
        <v>90</v>
      </c>
      <c r="B290" s="9">
        <v>979290491.52999997</v>
      </c>
    </row>
    <row r="291" spans="1:2">
      <c r="A291" s="26" t="s">
        <v>21</v>
      </c>
      <c r="B291" s="27">
        <v>503268991.83999997</v>
      </c>
    </row>
    <row r="292" spans="1:2">
      <c r="A292" s="26" t="s">
        <v>21</v>
      </c>
      <c r="B292" s="27">
        <v>476021499.69</v>
      </c>
    </row>
    <row r="293" spans="1:2">
      <c r="A293" s="8" t="s">
        <v>35</v>
      </c>
      <c r="B293" s="9">
        <v>157410104.61000001</v>
      </c>
    </row>
    <row r="294" spans="1:2">
      <c r="A294" s="26" t="s">
        <v>21</v>
      </c>
      <c r="B294" s="27">
        <v>31998000</v>
      </c>
    </row>
    <row r="295" spans="1:2">
      <c r="A295" s="26" t="s">
        <v>21</v>
      </c>
      <c r="B295" s="27">
        <v>63996000</v>
      </c>
    </row>
    <row r="296" spans="1:2">
      <c r="A296" s="26" t="s">
        <v>2264</v>
      </c>
      <c r="B296" s="27">
        <v>20243445.399999999</v>
      </c>
    </row>
    <row r="297" spans="1:2">
      <c r="A297" s="26" t="s">
        <v>2265</v>
      </c>
      <c r="B297" s="27">
        <v>8972679.2100000009</v>
      </c>
    </row>
    <row r="298" spans="1:2">
      <c r="A298" s="26" t="s">
        <v>2266</v>
      </c>
      <c r="B298" s="27">
        <v>32199980</v>
      </c>
    </row>
    <row r="299" spans="1:2">
      <c r="A299" s="8" t="s">
        <v>1437</v>
      </c>
      <c r="B299" s="9">
        <v>552989331.99000001</v>
      </c>
    </row>
    <row r="300" spans="1:2">
      <c r="A300" s="26" t="s">
        <v>21</v>
      </c>
      <c r="B300" s="27">
        <v>260550671.99000001</v>
      </c>
    </row>
    <row r="301" spans="1:2">
      <c r="A301" s="26" t="s">
        <v>2267</v>
      </c>
      <c r="B301" s="27">
        <v>194892600</v>
      </c>
    </row>
    <row r="302" spans="1:2">
      <c r="A302" s="26" t="s">
        <v>2268</v>
      </c>
      <c r="B302" s="27">
        <v>27625867</v>
      </c>
    </row>
    <row r="303" spans="1:2">
      <c r="A303" s="26" t="s">
        <v>2269</v>
      </c>
      <c r="B303" s="27">
        <v>69920193</v>
      </c>
    </row>
    <row r="304" spans="1:2">
      <c r="A304" s="8" t="s">
        <v>103</v>
      </c>
      <c r="B304" s="9">
        <v>9599402</v>
      </c>
    </row>
    <row r="305" spans="1:2">
      <c r="A305" s="26" t="s">
        <v>21</v>
      </c>
      <c r="B305" s="27">
        <v>3199800</v>
      </c>
    </row>
    <row r="306" spans="1:2">
      <c r="A306" s="26" t="s">
        <v>21</v>
      </c>
      <c r="B306" s="27">
        <v>3199800</v>
      </c>
    </row>
    <row r="307" spans="1:2">
      <c r="A307" s="26" t="s">
        <v>2270</v>
      </c>
      <c r="B307" s="27">
        <v>3199802</v>
      </c>
    </row>
    <row r="308" spans="1:2">
      <c r="A308" s="8" t="s">
        <v>1438</v>
      </c>
      <c r="B308" s="9">
        <v>8142208.5</v>
      </c>
    </row>
    <row r="309" spans="1:2">
      <c r="A309" s="26" t="s">
        <v>1439</v>
      </c>
      <c r="B309" s="27">
        <v>8142208.5</v>
      </c>
    </row>
    <row r="310" spans="1:2">
      <c r="A310" s="8" t="s">
        <v>2271</v>
      </c>
      <c r="B310" s="9">
        <v>16587880</v>
      </c>
    </row>
    <row r="311" spans="1:2">
      <c r="A311" s="26" t="s">
        <v>2272</v>
      </c>
      <c r="B311" s="27">
        <v>16587880</v>
      </c>
    </row>
    <row r="312" spans="1:2">
      <c r="A312" s="8" t="s">
        <v>219</v>
      </c>
      <c r="B312" s="9">
        <v>179647041</v>
      </c>
    </row>
    <row r="313" spans="1:2">
      <c r="A313" s="26" t="s">
        <v>21</v>
      </c>
      <c r="B313" s="27">
        <v>32568834</v>
      </c>
    </row>
    <row r="314" spans="1:2">
      <c r="A314" s="26" t="s">
        <v>21</v>
      </c>
      <c r="B314" s="27">
        <v>16284417</v>
      </c>
    </row>
    <row r="315" spans="1:2">
      <c r="A315" s="26" t="s">
        <v>1440</v>
      </c>
      <c r="B315" s="27">
        <v>32568840</v>
      </c>
    </row>
    <row r="316" spans="1:2">
      <c r="A316" s="26" t="s">
        <v>2273</v>
      </c>
      <c r="B316" s="27">
        <v>32482020</v>
      </c>
    </row>
    <row r="317" spans="1:2">
      <c r="A317" s="26" t="s">
        <v>2274</v>
      </c>
      <c r="B317" s="27">
        <v>16241180</v>
      </c>
    </row>
    <row r="318" spans="1:2">
      <c r="A318" s="26" t="s">
        <v>2275</v>
      </c>
      <c r="B318" s="27">
        <v>16243880</v>
      </c>
    </row>
    <row r="319" spans="1:2">
      <c r="A319" s="26" t="s">
        <v>2276</v>
      </c>
      <c r="B319" s="27">
        <v>16667880</v>
      </c>
    </row>
    <row r="320" spans="1:2">
      <c r="A320" s="26" t="s">
        <v>2277</v>
      </c>
      <c r="B320" s="27">
        <v>16589990</v>
      </c>
    </row>
    <row r="321" spans="1:2">
      <c r="A321" s="8" t="s">
        <v>412</v>
      </c>
      <c r="B321" s="9">
        <v>93253081.700000003</v>
      </c>
    </row>
    <row r="322" spans="1:2">
      <c r="A322" s="26" t="s">
        <v>21</v>
      </c>
      <c r="B322" s="27">
        <v>25331216.699999999</v>
      </c>
    </row>
    <row r="323" spans="1:2">
      <c r="A323" s="26" t="s">
        <v>21</v>
      </c>
      <c r="B323" s="27">
        <v>19198800</v>
      </c>
    </row>
    <row r="324" spans="1:2">
      <c r="A324" s="26" t="s">
        <v>1441</v>
      </c>
      <c r="B324" s="27">
        <v>16241000</v>
      </c>
    </row>
    <row r="325" spans="1:2">
      <c r="A325" s="26" t="s">
        <v>1442</v>
      </c>
      <c r="B325" s="27">
        <v>8120495</v>
      </c>
    </row>
    <row r="326" spans="1:2">
      <c r="A326" s="26" t="s">
        <v>1443</v>
      </c>
      <c r="B326" s="27">
        <v>8120500</v>
      </c>
    </row>
    <row r="327" spans="1:2">
      <c r="A327" s="26" t="s">
        <v>2278</v>
      </c>
      <c r="B327" s="27">
        <v>16241070</v>
      </c>
    </row>
    <row r="328" spans="1:2">
      <c r="A328" s="8" t="s">
        <v>999</v>
      </c>
      <c r="B328" s="9">
        <v>324354950</v>
      </c>
    </row>
    <row r="329" spans="1:2">
      <c r="A329" s="26" t="s">
        <v>21</v>
      </c>
      <c r="B329" s="27">
        <v>79995000</v>
      </c>
    </row>
    <row r="330" spans="1:2">
      <c r="A330" s="26" t="s">
        <v>2279</v>
      </c>
      <c r="B330" s="27">
        <v>81205000</v>
      </c>
    </row>
    <row r="331" spans="1:2">
      <c r="A331" s="26" t="s">
        <v>2280</v>
      </c>
      <c r="B331" s="27">
        <v>81215550</v>
      </c>
    </row>
    <row r="332" spans="1:2">
      <c r="A332" s="26" t="s">
        <v>2281</v>
      </c>
      <c r="B332" s="27">
        <v>81939400</v>
      </c>
    </row>
    <row r="333" spans="1:2">
      <c r="A333" s="8" t="s">
        <v>2282</v>
      </c>
      <c r="B333" s="9">
        <v>7435996</v>
      </c>
    </row>
    <row r="334" spans="1:2">
      <c r="A334" s="26" t="s">
        <v>2283</v>
      </c>
      <c r="B334" s="27">
        <v>7435996</v>
      </c>
    </row>
    <row r="335" spans="1:2">
      <c r="A335" s="8" t="s">
        <v>2284</v>
      </c>
      <c r="B335" s="9">
        <v>1340322174.3299999</v>
      </c>
    </row>
    <row r="336" spans="1:2">
      <c r="A336" s="26" t="s">
        <v>21</v>
      </c>
      <c r="B336" s="27">
        <v>576199112.53999996</v>
      </c>
    </row>
    <row r="337" spans="1:2">
      <c r="A337" s="26" t="s">
        <v>21</v>
      </c>
      <c r="B337" s="27">
        <v>569207370.63999999</v>
      </c>
    </row>
    <row r="338" spans="1:2">
      <c r="A338" s="26" t="s">
        <v>2285</v>
      </c>
      <c r="B338" s="27">
        <v>194915691.15000001</v>
      </c>
    </row>
    <row r="339" spans="1:2">
      <c r="A339" s="8" t="s">
        <v>339</v>
      </c>
      <c r="B339" s="9">
        <v>65137668</v>
      </c>
    </row>
    <row r="340" spans="1:2">
      <c r="A340" s="26" t="s">
        <v>21</v>
      </c>
      <c r="B340" s="27">
        <v>65137668</v>
      </c>
    </row>
    <row r="341" spans="1:2">
      <c r="A341" s="8" t="s">
        <v>1444</v>
      </c>
      <c r="B341" s="9">
        <v>731500448.24000001</v>
      </c>
    </row>
    <row r="342" spans="1:2">
      <c r="A342" s="26" t="s">
        <v>21</v>
      </c>
      <c r="B342" s="27">
        <v>192885998.97</v>
      </c>
    </row>
    <row r="343" spans="1:2">
      <c r="A343" s="26" t="s">
        <v>2286</v>
      </c>
      <c r="B343" s="27">
        <v>538614449.26999998</v>
      </c>
    </row>
    <row r="344" spans="1:2">
      <c r="A344" s="8" t="s">
        <v>265</v>
      </c>
      <c r="B344" s="9">
        <v>691971863.88</v>
      </c>
    </row>
    <row r="345" spans="1:2">
      <c r="A345" s="26" t="s">
        <v>21</v>
      </c>
      <c r="B345" s="27">
        <v>229397346.09999999</v>
      </c>
    </row>
    <row r="346" spans="1:2">
      <c r="A346" s="26" t="s">
        <v>21</v>
      </c>
      <c r="B346" s="27">
        <v>228578800.71000001</v>
      </c>
    </row>
    <row r="347" spans="1:2">
      <c r="A347" s="26" t="s">
        <v>2287</v>
      </c>
      <c r="B347" s="27">
        <v>233995717.06999999</v>
      </c>
    </row>
    <row r="348" spans="1:2">
      <c r="A348" s="8" t="s">
        <v>1445</v>
      </c>
      <c r="B348" s="9">
        <v>16015770</v>
      </c>
    </row>
    <row r="349" spans="1:2">
      <c r="A349" s="26" t="s">
        <v>1446</v>
      </c>
      <c r="B349" s="27">
        <v>16015770</v>
      </c>
    </row>
    <row r="350" spans="1:2">
      <c r="A350" s="8" t="s">
        <v>36</v>
      </c>
      <c r="B350" s="9">
        <v>327395444</v>
      </c>
    </row>
    <row r="351" spans="1:2">
      <c r="A351" s="26" t="s">
        <v>21</v>
      </c>
      <c r="B351" s="27">
        <v>130275336</v>
      </c>
    </row>
    <row r="352" spans="1:2">
      <c r="A352" s="26" t="s">
        <v>21</v>
      </c>
      <c r="B352" s="27">
        <v>65137668</v>
      </c>
    </row>
    <row r="353" spans="1:2">
      <c r="A353" s="26" t="s">
        <v>2288</v>
      </c>
      <c r="B353" s="27">
        <v>32482020</v>
      </c>
    </row>
    <row r="354" spans="1:2">
      <c r="A354" s="26" t="s">
        <v>2289</v>
      </c>
      <c r="B354" s="27">
        <v>32492020</v>
      </c>
    </row>
    <row r="355" spans="1:2">
      <c r="A355" s="26" t="s">
        <v>2290</v>
      </c>
      <c r="B355" s="27">
        <v>33304200</v>
      </c>
    </row>
    <row r="356" spans="1:2">
      <c r="A356" s="26" t="s">
        <v>2291</v>
      </c>
      <c r="B356" s="27">
        <v>33704200</v>
      </c>
    </row>
    <row r="357" spans="1:2">
      <c r="A357" s="8" t="s">
        <v>1000</v>
      </c>
      <c r="B357" s="9">
        <v>23449560.48</v>
      </c>
    </row>
    <row r="358" spans="1:2">
      <c r="A358" s="26" t="s">
        <v>21</v>
      </c>
      <c r="B358" s="27">
        <v>23449560.48</v>
      </c>
    </row>
    <row r="359" spans="1:2">
      <c r="A359" s="8" t="s">
        <v>266</v>
      </c>
      <c r="B359" s="9">
        <v>630206937.87</v>
      </c>
    </row>
    <row r="360" spans="1:2">
      <c r="A360" s="26" t="s">
        <v>2292</v>
      </c>
      <c r="B360" s="27">
        <v>325688339.98000002</v>
      </c>
    </row>
    <row r="361" spans="1:2">
      <c r="A361" s="26" t="s">
        <v>2293</v>
      </c>
      <c r="B361" s="27">
        <v>304518597.88999999</v>
      </c>
    </row>
    <row r="362" spans="1:2">
      <c r="A362" s="8" t="s">
        <v>340</v>
      </c>
      <c r="B362" s="9">
        <v>1599900</v>
      </c>
    </row>
    <row r="363" spans="1:2">
      <c r="A363" s="26" t="s">
        <v>21</v>
      </c>
      <c r="B363" s="27">
        <v>1599900</v>
      </c>
    </row>
    <row r="364" spans="1:2">
      <c r="A364" s="8" t="s">
        <v>2294</v>
      </c>
      <c r="B364" s="9">
        <v>16287880</v>
      </c>
    </row>
    <row r="365" spans="1:2">
      <c r="A365" s="26" t="s">
        <v>2295</v>
      </c>
      <c r="B365" s="27">
        <v>16287880</v>
      </c>
    </row>
    <row r="366" spans="1:2">
      <c r="A366" s="8" t="s">
        <v>1447</v>
      </c>
      <c r="B366" s="9">
        <v>81253127</v>
      </c>
    </row>
    <row r="367" spans="1:2">
      <c r="A367" s="26" t="s">
        <v>21</v>
      </c>
      <c r="B367" s="27">
        <v>16284417</v>
      </c>
    </row>
    <row r="368" spans="1:2">
      <c r="A368" s="26" t="s">
        <v>1448</v>
      </c>
      <c r="B368" s="27">
        <v>8120500</v>
      </c>
    </row>
    <row r="369" spans="1:2">
      <c r="A369" s="26" t="s">
        <v>1449</v>
      </c>
      <c r="B369" s="27">
        <v>16241200</v>
      </c>
    </row>
    <row r="370" spans="1:2">
      <c r="A370" s="26" t="s">
        <v>2296</v>
      </c>
      <c r="B370" s="27">
        <v>16241010</v>
      </c>
    </row>
    <row r="371" spans="1:2">
      <c r="A371" s="26" t="s">
        <v>2297</v>
      </c>
      <c r="B371" s="125">
        <v>16245000</v>
      </c>
    </row>
    <row r="372" spans="1:2">
      <c r="A372" s="26" t="s">
        <v>2298</v>
      </c>
      <c r="B372" s="27">
        <v>8121000</v>
      </c>
    </row>
    <row r="373" spans="1:2">
      <c r="A373" s="8" t="s">
        <v>1450</v>
      </c>
      <c r="B373" s="9">
        <v>32568834</v>
      </c>
    </row>
    <row r="374" spans="1:2">
      <c r="A374" s="26" t="s">
        <v>21</v>
      </c>
      <c r="B374" s="27">
        <v>32568834</v>
      </c>
    </row>
    <row r="375" spans="1:2">
      <c r="A375" s="8" t="s">
        <v>145</v>
      </c>
      <c r="B375" s="9">
        <v>817466605</v>
      </c>
    </row>
    <row r="376" spans="1:2">
      <c r="A376" s="26" t="s">
        <v>21</v>
      </c>
      <c r="B376" s="27">
        <v>162844170</v>
      </c>
    </row>
    <row r="377" spans="1:2">
      <c r="A377" s="26" t="s">
        <v>21</v>
      </c>
      <c r="B377" s="27">
        <v>81422085</v>
      </c>
    </row>
    <row r="378" spans="1:2">
      <c r="A378" s="26" t="s">
        <v>1451</v>
      </c>
      <c r="B378" s="27">
        <v>81204900</v>
      </c>
    </row>
    <row r="379" spans="1:2">
      <c r="A379" s="26" t="s">
        <v>2299</v>
      </c>
      <c r="B379" s="27">
        <v>81210000</v>
      </c>
    </row>
    <row r="380" spans="1:2">
      <c r="A380" s="26" t="s">
        <v>2300</v>
      </c>
      <c r="B380" s="27">
        <v>81205050</v>
      </c>
    </row>
    <row r="381" spans="1:2">
      <c r="A381" s="26" t="s">
        <v>2301</v>
      </c>
      <c r="B381" s="27">
        <v>81230000</v>
      </c>
    </row>
    <row r="382" spans="1:2">
      <c r="A382" s="26" t="s">
        <v>2302</v>
      </c>
      <c r="B382" s="27">
        <v>83500000</v>
      </c>
    </row>
    <row r="383" spans="1:2">
      <c r="A383" s="26" t="s">
        <v>2303</v>
      </c>
      <c r="B383" s="27">
        <v>83099950</v>
      </c>
    </row>
    <row r="384" spans="1:2">
      <c r="A384" s="26" t="s">
        <v>2304</v>
      </c>
      <c r="B384" s="27">
        <v>81750450</v>
      </c>
    </row>
    <row r="385" spans="1:2">
      <c r="A385" s="8" t="s">
        <v>2305</v>
      </c>
      <c r="B385" s="9">
        <v>8379995</v>
      </c>
    </row>
    <row r="386" spans="1:2">
      <c r="A386" s="26" t="s">
        <v>2306</v>
      </c>
      <c r="B386" s="27">
        <v>8379995</v>
      </c>
    </row>
    <row r="387" spans="1:2">
      <c r="A387" s="8" t="s">
        <v>267</v>
      </c>
      <c r="B387" s="9">
        <v>2182700</v>
      </c>
    </row>
    <row r="388" spans="1:2">
      <c r="A388" s="26" t="s">
        <v>21</v>
      </c>
      <c r="B388" s="27">
        <v>2182700</v>
      </c>
    </row>
    <row r="389" spans="1:2">
      <c r="A389" s="8" t="s">
        <v>2307</v>
      </c>
      <c r="B389" s="9">
        <v>32482060</v>
      </c>
    </row>
    <row r="390" spans="1:2">
      <c r="A390" s="26" t="s">
        <v>2308</v>
      </c>
      <c r="B390" s="27">
        <v>32482060</v>
      </c>
    </row>
    <row r="391" spans="1:2">
      <c r="A391" s="8" t="s">
        <v>224</v>
      </c>
      <c r="B391" s="9">
        <v>5891193527.0100002</v>
      </c>
    </row>
    <row r="392" spans="1:2">
      <c r="A392" s="26" t="s">
        <v>21</v>
      </c>
      <c r="B392" s="27">
        <v>1161367555.97</v>
      </c>
    </row>
    <row r="393" spans="1:2">
      <c r="A393" s="26" t="s">
        <v>21</v>
      </c>
      <c r="B393" s="27">
        <v>385836462.61000001</v>
      </c>
    </row>
    <row r="394" spans="1:2">
      <c r="A394" s="26" t="s">
        <v>1452</v>
      </c>
      <c r="B394" s="27">
        <v>191636977.44999999</v>
      </c>
    </row>
    <row r="395" spans="1:2">
      <c r="A395" s="26" t="s">
        <v>1453</v>
      </c>
      <c r="B395" s="27">
        <v>191229772.25</v>
      </c>
    </row>
    <row r="396" spans="1:2">
      <c r="A396" s="26" t="s">
        <v>1454</v>
      </c>
      <c r="B396" s="27">
        <v>190692077.40000001</v>
      </c>
    </row>
    <row r="397" spans="1:2">
      <c r="A397" s="26" t="s">
        <v>1455</v>
      </c>
      <c r="B397" s="27">
        <v>190830118.08000001</v>
      </c>
    </row>
    <row r="398" spans="1:2">
      <c r="A398" s="26" t="s">
        <v>1456</v>
      </c>
      <c r="B398" s="27">
        <v>190766786</v>
      </c>
    </row>
    <row r="399" spans="1:2">
      <c r="A399" s="26" t="s">
        <v>2309</v>
      </c>
      <c r="B399" s="27">
        <v>194901240</v>
      </c>
    </row>
    <row r="400" spans="1:2">
      <c r="A400" s="26" t="s">
        <v>2310</v>
      </c>
      <c r="B400" s="27">
        <v>194892000</v>
      </c>
    </row>
    <row r="401" spans="1:2">
      <c r="A401" s="26" t="s">
        <v>2311</v>
      </c>
      <c r="B401" s="27">
        <v>294741686.39999998</v>
      </c>
    </row>
    <row r="402" spans="1:2">
      <c r="A402" s="26" t="s">
        <v>2312</v>
      </c>
      <c r="B402" s="27">
        <v>188427964</v>
      </c>
    </row>
    <row r="403" spans="1:2">
      <c r="A403" s="26" t="s">
        <v>2313</v>
      </c>
      <c r="B403" s="27">
        <v>1734621.04</v>
      </c>
    </row>
    <row r="404" spans="1:2">
      <c r="A404" s="26" t="s">
        <v>2314</v>
      </c>
      <c r="B404" s="27">
        <v>190537221.15000001</v>
      </c>
    </row>
    <row r="405" spans="1:2">
      <c r="A405" s="26" t="s">
        <v>2315</v>
      </c>
      <c r="B405" s="27">
        <v>190485530.91</v>
      </c>
    </row>
    <row r="406" spans="1:2">
      <c r="A406" s="26" t="s">
        <v>2316</v>
      </c>
      <c r="B406" s="27">
        <v>190529492.22</v>
      </c>
    </row>
    <row r="407" spans="1:2">
      <c r="A407" s="26" t="s">
        <v>2317</v>
      </c>
      <c r="B407" s="27">
        <v>190429680.47999999</v>
      </c>
    </row>
    <row r="408" spans="1:2">
      <c r="A408" s="26" t="s">
        <v>2318</v>
      </c>
      <c r="B408" s="27">
        <v>197828377.91999999</v>
      </c>
    </row>
    <row r="409" spans="1:2">
      <c r="A409" s="26" t="s">
        <v>2319</v>
      </c>
      <c r="B409" s="27">
        <v>196207995.66999999</v>
      </c>
    </row>
    <row r="410" spans="1:2">
      <c r="A410" s="26" t="s">
        <v>2320</v>
      </c>
      <c r="B410" s="27">
        <v>195465717.77000001</v>
      </c>
    </row>
    <row r="411" spans="1:2">
      <c r="A411" s="26" t="s">
        <v>2321</v>
      </c>
      <c r="B411" s="27">
        <v>192843597.75</v>
      </c>
    </row>
    <row r="412" spans="1:2">
      <c r="A412" s="26" t="s">
        <v>2322</v>
      </c>
      <c r="B412" s="27">
        <v>195176130.71000001</v>
      </c>
    </row>
    <row r="413" spans="1:2">
      <c r="A413" s="26" t="s">
        <v>2323</v>
      </c>
      <c r="B413" s="27">
        <v>195433062.99000001</v>
      </c>
    </row>
    <row r="414" spans="1:2">
      <c r="A414" s="26" t="s">
        <v>2324</v>
      </c>
      <c r="B414" s="27">
        <v>162259812</v>
      </c>
    </row>
    <row r="415" spans="1:2">
      <c r="A415" s="26" t="s">
        <v>2325</v>
      </c>
      <c r="B415" s="27">
        <v>31921678.239999998</v>
      </c>
    </row>
    <row r="416" spans="1:2">
      <c r="A416" s="26" t="s">
        <v>2326</v>
      </c>
      <c r="B416" s="27">
        <v>192786984</v>
      </c>
    </row>
    <row r="417" spans="1:2">
      <c r="A417" s="26" t="s">
        <v>2327</v>
      </c>
      <c r="B417" s="27">
        <v>158089436</v>
      </c>
    </row>
    <row r="418" spans="1:2">
      <c r="A418" s="26" t="s">
        <v>2328</v>
      </c>
      <c r="B418" s="27">
        <v>34141548</v>
      </c>
    </row>
    <row r="419" spans="1:2">
      <c r="A419" s="8" t="s">
        <v>341</v>
      </c>
      <c r="B419" s="9">
        <v>66294631.210000001</v>
      </c>
    </row>
    <row r="420" spans="1:2">
      <c r="A420" s="26" t="s">
        <v>2329</v>
      </c>
      <c r="B420" s="27">
        <v>66294631.210000001</v>
      </c>
    </row>
    <row r="421" spans="1:2">
      <c r="A421" s="8" t="s">
        <v>2330</v>
      </c>
      <c r="B421" s="9">
        <v>64799961</v>
      </c>
    </row>
    <row r="422" spans="1:2">
      <c r="A422" s="26" t="s">
        <v>2331</v>
      </c>
      <c r="B422" s="27">
        <v>32499980</v>
      </c>
    </row>
    <row r="423" spans="1:2">
      <c r="A423" s="26" t="s">
        <v>2332</v>
      </c>
      <c r="B423" s="27">
        <v>32299981</v>
      </c>
    </row>
    <row r="424" spans="1:2">
      <c r="A424" s="8" t="s">
        <v>268</v>
      </c>
      <c r="B424" s="9">
        <v>2257231694.3499999</v>
      </c>
    </row>
    <row r="425" spans="1:2">
      <c r="A425" s="26" t="s">
        <v>21</v>
      </c>
      <c r="B425" s="27">
        <v>569864826.79999995</v>
      </c>
    </row>
    <row r="426" spans="1:2">
      <c r="A426" s="26" t="s">
        <v>21</v>
      </c>
      <c r="B426" s="27">
        <v>565621311.61000001</v>
      </c>
    </row>
    <row r="427" spans="1:2">
      <c r="A427" s="26" t="s">
        <v>1457</v>
      </c>
      <c r="B427" s="27">
        <v>187238798.84999999</v>
      </c>
    </row>
    <row r="428" spans="1:2">
      <c r="A428" s="26" t="s">
        <v>1458</v>
      </c>
      <c r="B428" s="27">
        <v>187851940.81999999</v>
      </c>
    </row>
    <row r="429" spans="1:2">
      <c r="A429" s="26" t="s">
        <v>2333</v>
      </c>
      <c r="B429" s="27">
        <v>186247032.53999999</v>
      </c>
    </row>
    <row r="430" spans="1:2">
      <c r="A430" s="26" t="s">
        <v>2334</v>
      </c>
      <c r="B430" s="27">
        <v>186368114.69</v>
      </c>
    </row>
    <row r="431" spans="1:2">
      <c r="A431" s="26" t="s">
        <v>2335</v>
      </c>
      <c r="B431" s="27">
        <v>187331767</v>
      </c>
    </row>
    <row r="432" spans="1:2">
      <c r="A432" s="26" t="s">
        <v>2336</v>
      </c>
      <c r="B432" s="27">
        <v>186707902.03999999</v>
      </c>
    </row>
    <row r="433" spans="1:2">
      <c r="A433" s="8" t="s">
        <v>1459</v>
      </c>
      <c r="B433" s="9">
        <v>17308905</v>
      </c>
    </row>
    <row r="434" spans="1:2">
      <c r="A434" s="26" t="s">
        <v>21</v>
      </c>
      <c r="B434" s="27">
        <v>7679520</v>
      </c>
    </row>
    <row r="435" spans="1:2">
      <c r="A435" s="26" t="s">
        <v>2337</v>
      </c>
      <c r="B435" s="27">
        <v>4824021</v>
      </c>
    </row>
    <row r="436" spans="1:2">
      <c r="A436" s="26" t="s">
        <v>2338</v>
      </c>
      <c r="B436" s="27">
        <v>4805364</v>
      </c>
    </row>
    <row r="437" spans="1:2">
      <c r="A437" s="8" t="s">
        <v>1460</v>
      </c>
      <c r="B437" s="9">
        <v>80014900</v>
      </c>
    </row>
    <row r="438" spans="1:2">
      <c r="A438" s="26" t="s">
        <v>21</v>
      </c>
      <c r="B438" s="27">
        <v>47997000</v>
      </c>
    </row>
    <row r="439" spans="1:2">
      <c r="A439" s="26" t="s">
        <v>2339</v>
      </c>
      <c r="B439" s="27">
        <v>16018890</v>
      </c>
    </row>
    <row r="440" spans="1:2">
      <c r="A440" s="26" t="s">
        <v>2340</v>
      </c>
      <c r="B440" s="27">
        <v>15999010</v>
      </c>
    </row>
    <row r="441" spans="1:2">
      <c r="A441" s="8" t="s">
        <v>146</v>
      </c>
      <c r="B441" s="9">
        <v>30398100</v>
      </c>
    </row>
    <row r="442" spans="1:2">
      <c r="A442" s="26" t="s">
        <v>21</v>
      </c>
      <c r="B442" s="27">
        <v>9599400</v>
      </c>
    </row>
    <row r="443" spans="1:2">
      <c r="A443" s="26" t="s">
        <v>21</v>
      </c>
      <c r="B443" s="27">
        <v>20798700</v>
      </c>
    </row>
    <row r="444" spans="1:2">
      <c r="A444" s="8" t="s">
        <v>2341</v>
      </c>
      <c r="B444" s="9">
        <v>144685000</v>
      </c>
    </row>
    <row r="445" spans="1:2">
      <c r="A445" s="26" t="s">
        <v>2342</v>
      </c>
      <c r="B445" s="27">
        <v>144685000</v>
      </c>
    </row>
    <row r="446" spans="1:2">
      <c r="A446" s="8" t="s">
        <v>1461</v>
      </c>
      <c r="B446" s="9">
        <v>47997000</v>
      </c>
    </row>
    <row r="447" spans="1:2">
      <c r="A447" s="26" t="s">
        <v>21</v>
      </c>
      <c r="B447" s="27">
        <v>47997000</v>
      </c>
    </row>
    <row r="448" spans="1:2">
      <c r="A448" s="8" t="s">
        <v>2343</v>
      </c>
      <c r="B448" s="9">
        <v>766750931.47000003</v>
      </c>
    </row>
    <row r="449" spans="1:2">
      <c r="A449" s="41" t="s">
        <v>2344</v>
      </c>
      <c r="B449" s="42">
        <v>194783180.90000001</v>
      </c>
    </row>
    <row r="450" spans="1:2">
      <c r="A450" s="26" t="s">
        <v>2345</v>
      </c>
      <c r="B450" s="27">
        <v>191858995.94999999</v>
      </c>
    </row>
    <row r="451" spans="1:2">
      <c r="A451" s="26" t="s">
        <v>2346</v>
      </c>
      <c r="B451" s="27">
        <v>190313003.69</v>
      </c>
    </row>
    <row r="452" spans="1:2">
      <c r="A452" s="26" t="s">
        <v>2347</v>
      </c>
      <c r="B452" s="27">
        <v>189795750.93000001</v>
      </c>
    </row>
    <row r="453" spans="1:2">
      <c r="A453" s="8" t="s">
        <v>269</v>
      </c>
      <c r="B453" s="9">
        <v>73279876.5</v>
      </c>
    </row>
    <row r="454" spans="1:2">
      <c r="A454" s="26" t="s">
        <v>2348</v>
      </c>
      <c r="B454" s="27">
        <v>73279876.5</v>
      </c>
    </row>
    <row r="455" spans="1:2">
      <c r="A455" s="8" t="s">
        <v>1462</v>
      </c>
      <c r="B455" s="9">
        <v>160161170</v>
      </c>
    </row>
    <row r="456" spans="1:2">
      <c r="A456" s="26" t="s">
        <v>21</v>
      </c>
      <c r="B456" s="27">
        <v>63997000</v>
      </c>
    </row>
    <row r="457" spans="1:2">
      <c r="A457" s="26" t="s">
        <v>1463</v>
      </c>
      <c r="B457" s="27">
        <v>16022770</v>
      </c>
    </row>
    <row r="458" spans="1:2">
      <c r="A458" s="26" t="s">
        <v>1464</v>
      </c>
      <c r="B458" s="27">
        <v>16013770</v>
      </c>
    </row>
    <row r="459" spans="1:2">
      <c r="A459" s="26" t="s">
        <v>2349</v>
      </c>
      <c r="B459" s="27">
        <v>16077880</v>
      </c>
    </row>
    <row r="460" spans="1:2">
      <c r="A460" s="26" t="s">
        <v>2350</v>
      </c>
      <c r="B460" s="27">
        <v>16011770</v>
      </c>
    </row>
    <row r="461" spans="1:2">
      <c r="A461" s="26" t="s">
        <v>2351</v>
      </c>
      <c r="B461" s="27">
        <v>32037980</v>
      </c>
    </row>
    <row r="462" spans="1:2">
      <c r="A462" s="8" t="s">
        <v>2352</v>
      </c>
      <c r="B462" s="9">
        <v>191878115.40000001</v>
      </c>
    </row>
    <row r="463" spans="1:2">
      <c r="A463" s="26" t="s">
        <v>2353</v>
      </c>
      <c r="B463" s="27">
        <v>191878115.40000001</v>
      </c>
    </row>
    <row r="464" spans="1:2">
      <c r="A464" s="8" t="s">
        <v>270</v>
      </c>
      <c r="B464" s="9">
        <v>65137668</v>
      </c>
    </row>
    <row r="465" spans="1:2">
      <c r="A465" s="26" t="s">
        <v>21</v>
      </c>
      <c r="B465" s="27">
        <v>65137668</v>
      </c>
    </row>
    <row r="466" spans="1:2">
      <c r="A466" s="8" t="s">
        <v>37</v>
      </c>
      <c r="B466" s="9">
        <v>162844170</v>
      </c>
    </row>
    <row r="467" spans="1:2">
      <c r="A467" s="26" t="s">
        <v>21</v>
      </c>
      <c r="B467" s="27">
        <v>162844170</v>
      </c>
    </row>
    <row r="468" spans="1:2">
      <c r="A468" s="8" t="s">
        <v>271</v>
      </c>
      <c r="B468" s="9">
        <v>90379876.5</v>
      </c>
    </row>
    <row r="469" spans="1:2">
      <c r="A469" s="26" t="s">
        <v>21</v>
      </c>
      <c r="B469" s="27">
        <v>40711042.5</v>
      </c>
    </row>
    <row r="470" spans="1:2">
      <c r="A470" s="26" t="s">
        <v>21</v>
      </c>
      <c r="B470" s="27">
        <v>32568834</v>
      </c>
    </row>
    <row r="471" spans="1:2">
      <c r="A471" s="26" t="s">
        <v>2354</v>
      </c>
      <c r="B471" s="27">
        <v>17100000</v>
      </c>
    </row>
    <row r="472" spans="1:2">
      <c r="A472" s="8" t="s">
        <v>2355</v>
      </c>
      <c r="B472" s="9">
        <v>6555152</v>
      </c>
    </row>
    <row r="473" spans="1:2">
      <c r="A473" s="26" t="s">
        <v>2356</v>
      </c>
      <c r="B473" s="27">
        <v>6555152</v>
      </c>
    </row>
    <row r="474" spans="1:2">
      <c r="A474" s="8" t="s">
        <v>2357</v>
      </c>
      <c r="B474" s="9">
        <v>529887387</v>
      </c>
    </row>
    <row r="475" spans="1:2">
      <c r="A475" s="26" t="s">
        <v>2358</v>
      </c>
      <c r="B475" s="27">
        <v>218064000</v>
      </c>
    </row>
    <row r="476" spans="1:2">
      <c r="A476" s="26" t="s">
        <v>2359</v>
      </c>
      <c r="B476" s="27">
        <v>47343387</v>
      </c>
    </row>
    <row r="477" spans="1:2">
      <c r="A477" s="26" t="s">
        <v>2360</v>
      </c>
      <c r="B477" s="27">
        <v>264480000</v>
      </c>
    </row>
    <row r="478" spans="1:2">
      <c r="A478" s="8" t="s">
        <v>225</v>
      </c>
      <c r="B478" s="9">
        <v>97628336.799999997</v>
      </c>
    </row>
    <row r="479" spans="1:2">
      <c r="A479" s="26" t="s">
        <v>21</v>
      </c>
      <c r="B479" s="27">
        <v>65137668</v>
      </c>
    </row>
    <row r="480" spans="1:2">
      <c r="A480" s="26" t="s">
        <v>21</v>
      </c>
      <c r="B480" s="27">
        <v>32490668.800000001</v>
      </c>
    </row>
    <row r="481" spans="1:2">
      <c r="A481" s="8" t="s">
        <v>1001</v>
      </c>
      <c r="B481" s="9">
        <v>236677238</v>
      </c>
    </row>
    <row r="482" spans="1:2">
      <c r="A482" s="26" t="s">
        <v>21</v>
      </c>
      <c r="B482" s="27">
        <v>8803776</v>
      </c>
    </row>
    <row r="483" spans="1:2">
      <c r="A483" s="26" t="s">
        <v>21</v>
      </c>
      <c r="B483" s="27">
        <v>10311776</v>
      </c>
    </row>
    <row r="484" spans="1:2">
      <c r="A484" s="26" t="s">
        <v>21</v>
      </c>
      <c r="B484" s="27">
        <v>14400000</v>
      </c>
    </row>
    <row r="485" spans="1:2">
      <c r="A485" s="26" t="s">
        <v>21</v>
      </c>
      <c r="B485" s="27">
        <v>8801000</v>
      </c>
    </row>
    <row r="486" spans="1:2">
      <c r="A486" s="26" t="s">
        <v>21</v>
      </c>
      <c r="B486" s="27">
        <v>8833776</v>
      </c>
    </row>
    <row r="487" spans="1:2">
      <c r="A487" s="26" t="s">
        <v>21</v>
      </c>
      <c r="B487" s="27">
        <v>13203000</v>
      </c>
    </row>
    <row r="488" spans="1:2">
      <c r="A488" s="26" t="s">
        <v>21</v>
      </c>
      <c r="B488" s="27">
        <v>8801000</v>
      </c>
    </row>
    <row r="489" spans="1:2">
      <c r="A489" s="26" t="s">
        <v>21</v>
      </c>
      <c r="B489" s="27">
        <v>13200000</v>
      </c>
    </row>
    <row r="490" spans="1:2">
      <c r="A490" s="26" t="s">
        <v>21</v>
      </c>
      <c r="B490" s="27">
        <v>19603552</v>
      </c>
    </row>
    <row r="491" spans="1:2">
      <c r="A491" s="26" t="s">
        <v>21</v>
      </c>
      <c r="B491" s="27">
        <v>17683552</v>
      </c>
    </row>
    <row r="492" spans="1:2">
      <c r="A492" s="26" t="s">
        <v>21</v>
      </c>
      <c r="B492" s="27">
        <v>25004440</v>
      </c>
    </row>
    <row r="493" spans="1:2">
      <c r="A493" s="26" t="s">
        <v>21</v>
      </c>
      <c r="B493" s="27">
        <v>4410888</v>
      </c>
    </row>
    <row r="494" spans="1:2">
      <c r="A494" s="26" t="s">
        <v>21</v>
      </c>
      <c r="B494" s="27">
        <v>13232664</v>
      </c>
    </row>
    <row r="495" spans="1:2">
      <c r="A495" s="26" t="s">
        <v>1002</v>
      </c>
      <c r="B495" s="27">
        <v>4400100</v>
      </c>
    </row>
    <row r="496" spans="1:2">
      <c r="A496" s="26" t="s">
        <v>2361</v>
      </c>
      <c r="B496" s="27">
        <v>13202664</v>
      </c>
    </row>
    <row r="497" spans="1:2">
      <c r="A497" s="26" t="s">
        <v>2362</v>
      </c>
      <c r="B497" s="27">
        <v>15835515</v>
      </c>
    </row>
    <row r="498" spans="1:2">
      <c r="A498" s="26" t="s">
        <v>2363</v>
      </c>
      <c r="B498" s="27">
        <v>15835515</v>
      </c>
    </row>
    <row r="499" spans="1:2">
      <c r="A499" s="26" t="s">
        <v>2364</v>
      </c>
      <c r="B499" s="27">
        <v>10557010</v>
      </c>
    </row>
    <row r="500" spans="1:2">
      <c r="A500" s="26" t="s">
        <v>2365</v>
      </c>
      <c r="B500" s="27">
        <v>10557010</v>
      </c>
    </row>
    <row r="501" spans="1:2">
      <c r="A501" s="8" t="s">
        <v>413</v>
      </c>
      <c r="B501" s="9">
        <v>628114944</v>
      </c>
    </row>
    <row r="502" spans="1:2">
      <c r="A502" s="26" t="s">
        <v>21</v>
      </c>
      <c r="B502" s="27">
        <v>195413004</v>
      </c>
    </row>
    <row r="503" spans="1:2">
      <c r="A503" s="26" t="s">
        <v>21</v>
      </c>
      <c r="B503" s="27">
        <v>162844170</v>
      </c>
    </row>
    <row r="504" spans="1:2">
      <c r="A504" s="26" t="s">
        <v>2366</v>
      </c>
      <c r="B504" s="27">
        <v>64967120</v>
      </c>
    </row>
    <row r="505" spans="1:2">
      <c r="A505" s="26" t="s">
        <v>2367</v>
      </c>
      <c r="B505" s="27">
        <v>56849730</v>
      </c>
    </row>
    <row r="506" spans="1:2">
      <c r="A506" s="26" t="s">
        <v>2368</v>
      </c>
      <c r="B506" s="27">
        <v>66351520</v>
      </c>
    </row>
    <row r="507" spans="1:2">
      <c r="A507" s="26" t="s">
        <v>2369</v>
      </c>
      <c r="B507" s="27">
        <v>81689400</v>
      </c>
    </row>
    <row r="508" spans="1:2">
      <c r="A508" s="8" t="s">
        <v>2370</v>
      </c>
      <c r="B508" s="9">
        <v>48053640</v>
      </c>
    </row>
    <row r="509" spans="1:2">
      <c r="A509" s="26" t="s">
        <v>2371</v>
      </c>
      <c r="B509" s="27">
        <v>16017880</v>
      </c>
    </row>
    <row r="510" spans="1:2">
      <c r="A510" s="26" t="s">
        <v>2372</v>
      </c>
      <c r="B510" s="27">
        <v>32035760</v>
      </c>
    </row>
    <row r="511" spans="1:2">
      <c r="A511" s="8" t="s">
        <v>414</v>
      </c>
      <c r="B511" s="9">
        <v>463596026.50999999</v>
      </c>
    </row>
    <row r="512" spans="1:2">
      <c r="A512" s="26" t="s">
        <v>2373</v>
      </c>
      <c r="B512" s="27">
        <v>81422085</v>
      </c>
    </row>
    <row r="513" spans="1:2">
      <c r="A513" s="26" t="s">
        <v>1465</v>
      </c>
      <c r="B513" s="27">
        <v>32497760</v>
      </c>
    </row>
    <row r="514" spans="1:2">
      <c r="A514" s="26" t="s">
        <v>2374</v>
      </c>
      <c r="B514" s="27">
        <v>32483540</v>
      </c>
    </row>
    <row r="515" spans="1:2">
      <c r="A515" s="26" t="s">
        <v>2375</v>
      </c>
      <c r="B515" s="27">
        <v>32482200</v>
      </c>
    </row>
    <row r="516" spans="1:2">
      <c r="A516" s="26" t="s">
        <v>2376</v>
      </c>
      <c r="B516" s="27">
        <v>83389400</v>
      </c>
    </row>
    <row r="517" spans="1:2">
      <c r="A517" s="26" t="s">
        <v>2377</v>
      </c>
      <c r="B517" s="27">
        <v>117343152</v>
      </c>
    </row>
    <row r="518" spans="1:2">
      <c r="A518" s="26" t="s">
        <v>2378</v>
      </c>
      <c r="B518" s="27">
        <v>13142304</v>
      </c>
    </row>
    <row r="519" spans="1:2">
      <c r="A519" s="26" t="s">
        <v>2379</v>
      </c>
      <c r="B519" s="27">
        <v>70835585.510000005</v>
      </c>
    </row>
    <row r="520" spans="1:2">
      <c r="A520" s="8" t="s">
        <v>104</v>
      </c>
      <c r="B520" s="9">
        <v>112101860</v>
      </c>
    </row>
    <row r="521" spans="1:2">
      <c r="A521" s="26" t="s">
        <v>21</v>
      </c>
      <c r="B521" s="27">
        <v>31998000</v>
      </c>
    </row>
    <row r="522" spans="1:2">
      <c r="A522" s="26" t="s">
        <v>21</v>
      </c>
      <c r="B522" s="27">
        <v>31998000</v>
      </c>
    </row>
    <row r="523" spans="1:2">
      <c r="A523" s="26" t="s">
        <v>21</v>
      </c>
      <c r="B523" s="27">
        <v>16078990</v>
      </c>
    </row>
    <row r="524" spans="1:2">
      <c r="A524" s="26" t="s">
        <v>2380</v>
      </c>
      <c r="B524" s="27">
        <v>16008990</v>
      </c>
    </row>
    <row r="525" spans="1:2">
      <c r="A525" s="26" t="s">
        <v>2381</v>
      </c>
      <c r="B525" s="27">
        <v>16017880</v>
      </c>
    </row>
    <row r="526" spans="1:2">
      <c r="A526" s="8" t="s">
        <v>1003</v>
      </c>
      <c r="B526" s="9">
        <v>3199800</v>
      </c>
    </row>
    <row r="527" spans="1:2">
      <c r="A527" s="26" t="s">
        <v>21</v>
      </c>
      <c r="B527" s="27">
        <v>3199800</v>
      </c>
    </row>
    <row r="528" spans="1:2">
      <c r="A528" s="8" t="s">
        <v>2382</v>
      </c>
      <c r="B528" s="9">
        <v>5040333</v>
      </c>
    </row>
    <row r="529" spans="1:2">
      <c r="A529" s="26" t="s">
        <v>2383</v>
      </c>
      <c r="B529" s="27">
        <v>5040333</v>
      </c>
    </row>
    <row r="530" spans="1:2">
      <c r="A530" s="8" t="s">
        <v>342</v>
      </c>
      <c r="B530" s="9">
        <v>32568834</v>
      </c>
    </row>
    <row r="531" spans="1:2">
      <c r="A531" s="26" t="s">
        <v>2384</v>
      </c>
      <c r="B531" s="27">
        <v>32568834</v>
      </c>
    </row>
    <row r="532" spans="1:2">
      <c r="A532" s="8" t="s">
        <v>1466</v>
      </c>
      <c r="B532" s="9">
        <v>4935676</v>
      </c>
    </row>
    <row r="533" spans="1:2">
      <c r="A533" s="26" t="s">
        <v>1467</v>
      </c>
      <c r="B533" s="27">
        <v>1624100</v>
      </c>
    </row>
    <row r="534" spans="1:2">
      <c r="A534" s="26" t="s">
        <v>2385</v>
      </c>
      <c r="B534" s="27">
        <v>3311576</v>
      </c>
    </row>
    <row r="535" spans="1:2">
      <c r="A535" s="8" t="s">
        <v>38</v>
      </c>
      <c r="B535" s="9">
        <v>7098756.2999999998</v>
      </c>
    </row>
    <row r="536" spans="1:2">
      <c r="A536" s="26" t="s">
        <v>21</v>
      </c>
      <c r="B536" s="27">
        <v>7098756.2999999998</v>
      </c>
    </row>
    <row r="537" spans="1:2">
      <c r="A537" s="8" t="s">
        <v>1004</v>
      </c>
      <c r="B537" s="9">
        <v>3582571.74</v>
      </c>
    </row>
    <row r="538" spans="1:2">
      <c r="A538" s="26" t="s">
        <v>21</v>
      </c>
      <c r="B538" s="27">
        <v>3582571.74</v>
      </c>
    </row>
    <row r="539" spans="1:2">
      <c r="A539" s="8" t="s">
        <v>39</v>
      </c>
      <c r="B539" s="9">
        <v>106363099.5</v>
      </c>
    </row>
    <row r="540" spans="1:2">
      <c r="A540" s="26" t="s">
        <v>21</v>
      </c>
      <c r="B540" s="27">
        <v>56995459.5</v>
      </c>
    </row>
    <row r="541" spans="1:2">
      <c r="A541" s="26" t="s">
        <v>2386</v>
      </c>
      <c r="B541" s="27">
        <v>24364320</v>
      </c>
    </row>
    <row r="542" spans="1:2">
      <c r="A542" s="26" t="s">
        <v>2387</v>
      </c>
      <c r="B542" s="27">
        <v>25003320</v>
      </c>
    </row>
    <row r="543" spans="1:2">
      <c r="A543" s="8" t="s">
        <v>40</v>
      </c>
      <c r="B543" s="9">
        <v>261220482</v>
      </c>
    </row>
    <row r="544" spans="1:2">
      <c r="A544" s="26" t="s">
        <v>21</v>
      </c>
      <c r="B544" s="27">
        <v>97706502</v>
      </c>
    </row>
    <row r="545" spans="1:2">
      <c r="A545" s="26" t="s">
        <v>1468</v>
      </c>
      <c r="B545" s="27">
        <v>32482000</v>
      </c>
    </row>
    <row r="546" spans="1:2">
      <c r="A546" s="26" t="s">
        <v>2388</v>
      </c>
      <c r="B546" s="27">
        <v>16241000</v>
      </c>
    </row>
    <row r="547" spans="1:2">
      <c r="A547" s="26" t="s">
        <v>2389</v>
      </c>
      <c r="B547" s="27">
        <v>16241000</v>
      </c>
    </row>
    <row r="548" spans="1:2">
      <c r="A548" s="26" t="s">
        <v>2390</v>
      </c>
      <c r="B548" s="27">
        <v>32490000</v>
      </c>
    </row>
    <row r="549" spans="1:2">
      <c r="A549" s="26" t="s">
        <v>2391</v>
      </c>
      <c r="B549" s="27">
        <v>19560000</v>
      </c>
    </row>
    <row r="550" spans="1:2">
      <c r="A550" s="26" t="s">
        <v>2392</v>
      </c>
      <c r="B550" s="27">
        <v>13080000</v>
      </c>
    </row>
    <row r="551" spans="1:2">
      <c r="A551" s="26" t="s">
        <v>2393</v>
      </c>
      <c r="B551" s="27">
        <v>33419980</v>
      </c>
    </row>
    <row r="552" spans="1:2">
      <c r="A552" s="8" t="s">
        <v>2394</v>
      </c>
      <c r="B552" s="9">
        <v>4799700</v>
      </c>
    </row>
    <row r="553" spans="1:2">
      <c r="A553" s="26" t="s">
        <v>2395</v>
      </c>
      <c r="B553" s="27">
        <v>4799700</v>
      </c>
    </row>
    <row r="554" spans="1:2">
      <c r="A554" s="8" t="s">
        <v>147</v>
      </c>
      <c r="B554" s="9">
        <v>15999000</v>
      </c>
    </row>
    <row r="555" spans="1:2">
      <c r="A555" s="26" t="s">
        <v>21</v>
      </c>
      <c r="B555" s="27">
        <v>15999000</v>
      </c>
    </row>
    <row r="556" spans="1:2">
      <c r="A556" s="8" t="s">
        <v>1469</v>
      </c>
      <c r="B556" s="9">
        <v>11199300</v>
      </c>
    </row>
    <row r="557" spans="1:2">
      <c r="A557" s="26" t="s">
        <v>21</v>
      </c>
      <c r="B557" s="27">
        <v>11199300</v>
      </c>
    </row>
    <row r="558" spans="1:2">
      <c r="A558" s="8" t="s">
        <v>272</v>
      </c>
      <c r="B558" s="9">
        <v>9605176</v>
      </c>
    </row>
    <row r="559" spans="1:2">
      <c r="A559" s="26" t="s">
        <v>21</v>
      </c>
      <c r="B559" s="27">
        <v>3199800</v>
      </c>
    </row>
    <row r="560" spans="1:2">
      <c r="A560" s="26" t="s">
        <v>21</v>
      </c>
      <c r="B560" s="27">
        <v>3199800</v>
      </c>
    </row>
    <row r="561" spans="1:2">
      <c r="A561" s="26" t="s">
        <v>2396</v>
      </c>
      <c r="B561" s="27">
        <v>3205576</v>
      </c>
    </row>
    <row r="562" spans="1:2">
      <c r="A562" s="8" t="s">
        <v>1005</v>
      </c>
      <c r="B562" s="9">
        <v>9615800</v>
      </c>
    </row>
    <row r="563" spans="1:2">
      <c r="A563" s="26" t="s">
        <v>21</v>
      </c>
      <c r="B563" s="27">
        <v>3199800</v>
      </c>
    </row>
    <row r="564" spans="1:2">
      <c r="A564" s="26" t="s">
        <v>2397</v>
      </c>
      <c r="B564" s="27">
        <v>6416000</v>
      </c>
    </row>
    <row r="565" spans="1:2">
      <c r="A565" s="8" t="s">
        <v>2398</v>
      </c>
      <c r="B565" s="9">
        <v>664044400</v>
      </c>
    </row>
    <row r="566" spans="1:2">
      <c r="A566" s="26" t="s">
        <v>2399</v>
      </c>
      <c r="B566" s="27">
        <v>664044400</v>
      </c>
    </row>
    <row r="567" spans="1:2">
      <c r="A567" s="8" t="s">
        <v>415</v>
      </c>
      <c r="B567" s="9">
        <v>19202640</v>
      </c>
    </row>
    <row r="568" spans="1:2">
      <c r="A568" s="26" t="s">
        <v>21</v>
      </c>
      <c r="B568" s="27">
        <v>9599400</v>
      </c>
    </row>
    <row r="569" spans="1:2">
      <c r="A569" s="26" t="s">
        <v>2400</v>
      </c>
      <c r="B569" s="27">
        <v>4803534</v>
      </c>
    </row>
    <row r="570" spans="1:2">
      <c r="A570" s="26" t="s">
        <v>2401</v>
      </c>
      <c r="B570" s="27">
        <v>4799706</v>
      </c>
    </row>
    <row r="571" spans="1:2">
      <c r="A571" s="8" t="s">
        <v>2402</v>
      </c>
      <c r="B571" s="9">
        <v>81610410</v>
      </c>
    </row>
    <row r="572" spans="1:2">
      <c r="A572" s="26" t="s">
        <v>2403</v>
      </c>
      <c r="B572" s="27">
        <v>16018880</v>
      </c>
    </row>
    <row r="573" spans="1:2">
      <c r="A573" s="26" t="s">
        <v>2404</v>
      </c>
      <c r="B573" s="27">
        <v>16007890</v>
      </c>
    </row>
    <row r="574" spans="1:2">
      <c r="A574" s="26" t="s">
        <v>2405</v>
      </c>
      <c r="B574" s="27">
        <v>49583640</v>
      </c>
    </row>
    <row r="575" spans="1:2">
      <c r="A575" s="8" t="s">
        <v>1006</v>
      </c>
      <c r="B575" s="9">
        <v>438928940</v>
      </c>
    </row>
    <row r="576" spans="1:2">
      <c r="A576" s="26" t="s">
        <v>21</v>
      </c>
      <c r="B576" s="27">
        <v>47997000</v>
      </c>
    </row>
    <row r="577" spans="1:2">
      <c r="A577" s="26" t="s">
        <v>21</v>
      </c>
      <c r="B577" s="27">
        <v>95994000</v>
      </c>
    </row>
    <row r="578" spans="1:2">
      <c r="A578" s="26" t="s">
        <v>1470</v>
      </c>
      <c r="B578" s="27">
        <v>32016000</v>
      </c>
    </row>
    <row r="579" spans="1:2">
      <c r="A579" s="26" t="s">
        <v>2406</v>
      </c>
      <c r="B579" s="27">
        <v>32016000</v>
      </c>
    </row>
    <row r="580" spans="1:2">
      <c r="A580" s="26" t="s">
        <v>2407</v>
      </c>
      <c r="B580" s="27">
        <v>32080000</v>
      </c>
    </row>
    <row r="581" spans="1:2">
      <c r="A581" s="26" t="s">
        <v>2408</v>
      </c>
      <c r="B581" s="27">
        <v>24075000</v>
      </c>
    </row>
    <row r="582" spans="1:2">
      <c r="A582" s="26" t="s">
        <v>2409</v>
      </c>
      <c r="B582" s="27">
        <v>8015000</v>
      </c>
    </row>
    <row r="583" spans="1:2">
      <c r="A583" s="26" t="s">
        <v>2410</v>
      </c>
      <c r="B583" s="27">
        <v>32780000</v>
      </c>
    </row>
    <row r="584" spans="1:2">
      <c r="A584" s="26" t="s">
        <v>2411</v>
      </c>
      <c r="B584" s="27">
        <v>37180000</v>
      </c>
    </row>
    <row r="585" spans="1:2">
      <c r="A585" s="26" t="s">
        <v>2412</v>
      </c>
      <c r="B585" s="27">
        <v>32639980</v>
      </c>
    </row>
    <row r="586" spans="1:2">
      <c r="A586" s="26" t="s">
        <v>2413</v>
      </c>
      <c r="B586" s="27">
        <v>64135960</v>
      </c>
    </row>
    <row r="587" spans="1:2">
      <c r="A587" s="8" t="s">
        <v>41</v>
      </c>
      <c r="B587" s="9">
        <v>2915472802.1599998</v>
      </c>
    </row>
    <row r="588" spans="1:2">
      <c r="A588" s="26" t="s">
        <v>21</v>
      </c>
      <c r="B588" s="27">
        <v>974543253.08000004</v>
      </c>
    </row>
    <row r="589" spans="1:2">
      <c r="A589" s="26" t="s">
        <v>2414</v>
      </c>
      <c r="B589" s="27">
        <v>643530967.40999997</v>
      </c>
    </row>
    <row r="590" spans="1:2">
      <c r="A590" s="26" t="s">
        <v>2415</v>
      </c>
      <c r="B590" s="27">
        <v>319773076.88</v>
      </c>
    </row>
    <row r="591" spans="1:2">
      <c r="A591" s="26" t="s">
        <v>2416</v>
      </c>
      <c r="B591" s="27">
        <v>327930061</v>
      </c>
    </row>
    <row r="592" spans="1:2">
      <c r="A592" s="26" t="s">
        <v>2417</v>
      </c>
      <c r="B592" s="27">
        <v>383238016</v>
      </c>
    </row>
    <row r="593" spans="1:2">
      <c r="A593" s="26" t="s">
        <v>2418</v>
      </c>
      <c r="B593" s="27">
        <v>264946327.78999999</v>
      </c>
    </row>
    <row r="594" spans="1:2">
      <c r="A594" s="26" t="s">
        <v>2419</v>
      </c>
      <c r="B594" s="27">
        <v>1511100</v>
      </c>
    </row>
    <row r="595" spans="1:2">
      <c r="A595" s="8" t="s">
        <v>42</v>
      </c>
      <c r="B595" s="9">
        <v>481803655</v>
      </c>
    </row>
    <row r="596" spans="1:2">
      <c r="A596" s="26" t="s">
        <v>21</v>
      </c>
      <c r="B596" s="27">
        <v>162844170</v>
      </c>
    </row>
    <row r="597" spans="1:2">
      <c r="A597" s="26" t="s">
        <v>21</v>
      </c>
      <c r="B597" s="27">
        <v>162844170</v>
      </c>
    </row>
    <row r="598" spans="1:2">
      <c r="A598" s="26" t="s">
        <v>2420</v>
      </c>
      <c r="B598" s="27">
        <v>40615000</v>
      </c>
    </row>
    <row r="599" spans="1:2">
      <c r="A599" s="26" t="s">
        <v>2421</v>
      </c>
      <c r="B599" s="27">
        <v>58275000</v>
      </c>
    </row>
    <row r="600" spans="1:2">
      <c r="A600" s="26" t="s">
        <v>2422</v>
      </c>
      <c r="B600" s="27">
        <v>57225315</v>
      </c>
    </row>
    <row r="601" spans="1:2">
      <c r="A601" s="8" t="s">
        <v>1007</v>
      </c>
      <c r="B601" s="9">
        <v>17230750</v>
      </c>
    </row>
    <row r="602" spans="1:2">
      <c r="A602" s="26" t="s">
        <v>21</v>
      </c>
      <c r="B602" s="27">
        <v>5164950</v>
      </c>
    </row>
    <row r="603" spans="1:2">
      <c r="A603" s="26" t="s">
        <v>2423</v>
      </c>
      <c r="B603" s="27">
        <v>12065800</v>
      </c>
    </row>
    <row r="604" spans="1:2">
      <c r="A604" s="8" t="s">
        <v>226</v>
      </c>
      <c r="B604" s="9">
        <v>824311542</v>
      </c>
    </row>
    <row r="605" spans="1:2">
      <c r="A605" s="26" t="s">
        <v>21</v>
      </c>
      <c r="B605" s="27">
        <v>445892130</v>
      </c>
    </row>
    <row r="606" spans="1:2">
      <c r="A606" s="26" t="s">
        <v>1471</v>
      </c>
      <c r="B606" s="27">
        <v>24373320</v>
      </c>
    </row>
    <row r="607" spans="1:2">
      <c r="A607" s="26" t="s">
        <v>2424</v>
      </c>
      <c r="B607" s="27">
        <v>16241010</v>
      </c>
    </row>
    <row r="608" spans="1:2">
      <c r="A608" s="26" t="s">
        <v>2425</v>
      </c>
      <c r="B608" s="27">
        <v>9744600</v>
      </c>
    </row>
    <row r="609" spans="1:2">
      <c r="A609" s="26" t="s">
        <v>2426</v>
      </c>
      <c r="B609" s="27">
        <v>16241770</v>
      </c>
    </row>
    <row r="610" spans="1:2">
      <c r="A610" s="26" t="s">
        <v>2427</v>
      </c>
      <c r="B610" s="27">
        <v>61901962</v>
      </c>
    </row>
    <row r="611" spans="1:2">
      <c r="A611" s="26" t="s">
        <v>2428</v>
      </c>
      <c r="B611" s="27">
        <v>79669824</v>
      </c>
    </row>
    <row r="612" spans="1:2">
      <c r="A612" s="26" t="s">
        <v>2429</v>
      </c>
      <c r="B612" s="27">
        <v>87296976</v>
      </c>
    </row>
    <row r="613" spans="1:2">
      <c r="A613" s="26" t="s">
        <v>2430</v>
      </c>
      <c r="B613" s="27">
        <v>82949950</v>
      </c>
    </row>
    <row r="614" spans="1:2">
      <c r="A614" s="8" t="s">
        <v>1008</v>
      </c>
      <c r="B614" s="9">
        <v>1599900</v>
      </c>
    </row>
    <row r="615" spans="1:2">
      <c r="A615" s="26" t="s">
        <v>21</v>
      </c>
      <c r="B615" s="27">
        <v>1599900</v>
      </c>
    </row>
    <row r="616" spans="1:2">
      <c r="A616" s="8" t="s">
        <v>1472</v>
      </c>
      <c r="B616" s="9">
        <v>1145565990.04</v>
      </c>
    </row>
    <row r="617" spans="1:2">
      <c r="A617" s="26" t="s">
        <v>1473</v>
      </c>
      <c r="B617" s="27">
        <v>162830109.44</v>
      </c>
    </row>
    <row r="618" spans="1:2">
      <c r="A618" s="26" t="s">
        <v>1474</v>
      </c>
      <c r="B618" s="27">
        <v>11368686</v>
      </c>
    </row>
    <row r="619" spans="1:2">
      <c r="A619" s="26" t="s">
        <v>1475</v>
      </c>
      <c r="B619" s="27">
        <v>84453460</v>
      </c>
    </row>
    <row r="620" spans="1:2">
      <c r="A620" s="26" t="s">
        <v>1476</v>
      </c>
      <c r="B620" s="27">
        <v>84453460</v>
      </c>
    </row>
    <row r="621" spans="1:2">
      <c r="A621" s="26" t="s">
        <v>2431</v>
      </c>
      <c r="B621" s="27">
        <v>162409900</v>
      </c>
    </row>
    <row r="622" spans="1:2">
      <c r="A622" s="26" t="s">
        <v>2432</v>
      </c>
      <c r="B622" s="27">
        <v>8121025</v>
      </c>
    </row>
    <row r="623" spans="1:2">
      <c r="A623" s="26" t="s">
        <v>2433</v>
      </c>
      <c r="B623" s="27">
        <v>162420000</v>
      </c>
    </row>
    <row r="624" spans="1:2">
      <c r="A624" s="26" t="s">
        <v>2434</v>
      </c>
      <c r="B624" s="27">
        <v>162688800</v>
      </c>
    </row>
    <row r="625" spans="1:2">
      <c r="A625" s="26" t="s">
        <v>2435</v>
      </c>
      <c r="B625" s="27">
        <v>9747600</v>
      </c>
    </row>
    <row r="626" spans="1:2">
      <c r="A626" s="26" t="s">
        <v>2436</v>
      </c>
      <c r="B626" s="27">
        <v>203003015.59999999</v>
      </c>
    </row>
    <row r="627" spans="1:2">
      <c r="A627" s="26" t="s">
        <v>2437</v>
      </c>
      <c r="B627" s="27">
        <v>27619934</v>
      </c>
    </row>
    <row r="628" spans="1:2">
      <c r="A628" s="26" t="s">
        <v>2438</v>
      </c>
      <c r="B628" s="27">
        <v>33400000</v>
      </c>
    </row>
    <row r="629" spans="1:2">
      <c r="A629" s="26" t="s">
        <v>2439</v>
      </c>
      <c r="B629" s="27">
        <v>16800000</v>
      </c>
    </row>
    <row r="630" spans="1:2">
      <c r="A630" s="26" t="s">
        <v>2440</v>
      </c>
      <c r="B630" s="27">
        <v>16250000</v>
      </c>
    </row>
    <row r="631" spans="1:2">
      <c r="A631" s="8" t="s">
        <v>43</v>
      </c>
      <c r="B631" s="9">
        <v>55809920</v>
      </c>
    </row>
    <row r="632" spans="1:2">
      <c r="A632" s="26" t="s">
        <v>21</v>
      </c>
      <c r="B632" s="27">
        <v>6399600</v>
      </c>
    </row>
    <row r="633" spans="1:2">
      <c r="A633" s="26" t="s">
        <v>21</v>
      </c>
      <c r="B633" s="27">
        <v>23998500</v>
      </c>
    </row>
    <row r="634" spans="1:2">
      <c r="A634" s="26" t="s">
        <v>2441</v>
      </c>
      <c r="B634" s="27">
        <v>3657576</v>
      </c>
    </row>
    <row r="635" spans="1:2">
      <c r="A635" s="26" t="s">
        <v>2442</v>
      </c>
      <c r="B635" s="27">
        <v>5186364</v>
      </c>
    </row>
    <row r="636" spans="1:2">
      <c r="A636" s="26" t="s">
        <v>2443</v>
      </c>
      <c r="B636" s="27">
        <v>16567880</v>
      </c>
    </row>
    <row r="637" spans="1:2">
      <c r="A637" s="8" t="s">
        <v>44</v>
      </c>
      <c r="B637" s="9">
        <v>83863119.109999999</v>
      </c>
    </row>
    <row r="638" spans="1:2">
      <c r="A638" s="26" t="s">
        <v>21</v>
      </c>
      <c r="B638" s="27">
        <v>24426625.5</v>
      </c>
    </row>
    <row r="639" spans="1:2">
      <c r="A639" s="26" t="s">
        <v>21</v>
      </c>
      <c r="B639" s="27">
        <v>59436493.609999999</v>
      </c>
    </row>
    <row r="640" spans="1:2">
      <c r="A640" s="8" t="s">
        <v>2444</v>
      </c>
      <c r="B640" s="9">
        <v>5078997</v>
      </c>
    </row>
    <row r="641" spans="1:2">
      <c r="A641" s="26" t="s">
        <v>2445</v>
      </c>
      <c r="B641" s="27">
        <v>5078997</v>
      </c>
    </row>
    <row r="642" spans="1:2">
      <c r="A642" s="8" t="s">
        <v>45</v>
      </c>
      <c r="B642" s="9">
        <v>2415737631</v>
      </c>
    </row>
    <row r="643" spans="1:2">
      <c r="A643" s="26" t="s">
        <v>21</v>
      </c>
      <c r="B643" s="27">
        <v>528917775</v>
      </c>
    </row>
    <row r="644" spans="1:2">
      <c r="A644" s="26" t="s">
        <v>21</v>
      </c>
      <c r="B644" s="27">
        <v>390826008</v>
      </c>
    </row>
    <row r="645" spans="1:2">
      <c r="A645" s="26" t="s">
        <v>1477</v>
      </c>
      <c r="B645" s="27">
        <v>38978424</v>
      </c>
    </row>
    <row r="646" spans="1:2">
      <c r="A646" s="26" t="s">
        <v>1478</v>
      </c>
      <c r="B646" s="27">
        <v>38982648</v>
      </c>
    </row>
    <row r="647" spans="1:2">
      <c r="A647" s="26" t="s">
        <v>2446</v>
      </c>
      <c r="B647" s="27">
        <v>38980248</v>
      </c>
    </row>
    <row r="648" spans="1:2">
      <c r="A648" s="26" t="s">
        <v>2447</v>
      </c>
      <c r="B648" s="27">
        <v>38978376</v>
      </c>
    </row>
    <row r="649" spans="1:2">
      <c r="A649" s="26" t="s">
        <v>2448</v>
      </c>
      <c r="B649" s="27">
        <v>38985072</v>
      </c>
    </row>
    <row r="650" spans="1:2">
      <c r="A650" s="26" t="s">
        <v>2449</v>
      </c>
      <c r="B650" s="27">
        <v>38980248</v>
      </c>
    </row>
    <row r="651" spans="1:2">
      <c r="A651" s="26" t="s">
        <v>2450</v>
      </c>
      <c r="B651" s="27">
        <v>38980272</v>
      </c>
    </row>
    <row r="652" spans="1:2">
      <c r="A652" s="26" t="s">
        <v>2451</v>
      </c>
      <c r="B652" s="27">
        <v>38985312</v>
      </c>
    </row>
    <row r="653" spans="1:2">
      <c r="A653" s="26" t="s">
        <v>2452</v>
      </c>
      <c r="B653" s="27">
        <v>38978424</v>
      </c>
    </row>
    <row r="654" spans="1:2">
      <c r="A654" s="26" t="s">
        <v>2453</v>
      </c>
      <c r="B654" s="27">
        <v>35730222</v>
      </c>
    </row>
    <row r="655" spans="1:2">
      <c r="A655" s="26" t="s">
        <v>2454</v>
      </c>
      <c r="B655" s="27">
        <v>3248354</v>
      </c>
    </row>
    <row r="656" spans="1:2">
      <c r="A656" s="26" t="s">
        <v>2455</v>
      </c>
      <c r="B656" s="27">
        <v>39004248</v>
      </c>
    </row>
    <row r="657" spans="1:2">
      <c r="A657" s="26" t="s">
        <v>2456</v>
      </c>
      <c r="B657" s="27">
        <v>38981064</v>
      </c>
    </row>
    <row r="658" spans="1:2">
      <c r="A658" s="26" t="s">
        <v>2457</v>
      </c>
      <c r="B658" s="27">
        <v>38980848</v>
      </c>
    </row>
    <row r="659" spans="1:2">
      <c r="A659" s="26" t="s">
        <v>2458</v>
      </c>
      <c r="B659" s="27">
        <v>38982648</v>
      </c>
    </row>
    <row r="660" spans="1:2">
      <c r="A660" s="26" t="s">
        <v>2459</v>
      </c>
      <c r="B660" s="27">
        <v>38983464</v>
      </c>
    </row>
    <row r="661" spans="1:2">
      <c r="A661" s="26" t="s">
        <v>2460</v>
      </c>
      <c r="B661" s="27">
        <v>38978664</v>
      </c>
    </row>
    <row r="662" spans="1:2">
      <c r="A662" s="26" t="s">
        <v>2461</v>
      </c>
      <c r="B662" s="27">
        <v>38978664</v>
      </c>
    </row>
    <row r="663" spans="1:2">
      <c r="A663" s="26" t="s">
        <v>2462</v>
      </c>
      <c r="B663" s="27">
        <v>80005824</v>
      </c>
    </row>
    <row r="664" spans="1:2">
      <c r="A664" s="26" t="s">
        <v>2463</v>
      </c>
      <c r="B664" s="27">
        <v>39570912</v>
      </c>
    </row>
    <row r="665" spans="1:2">
      <c r="A665" s="26" t="s">
        <v>2464</v>
      </c>
      <c r="B665" s="27">
        <v>39858912</v>
      </c>
    </row>
    <row r="666" spans="1:2">
      <c r="A666" s="26" t="s">
        <v>2465</v>
      </c>
      <c r="B666" s="27">
        <v>39690912</v>
      </c>
    </row>
    <row r="667" spans="1:2">
      <c r="A667" s="26" t="s">
        <v>2466</v>
      </c>
      <c r="B667" s="27">
        <v>39834912</v>
      </c>
    </row>
    <row r="668" spans="1:2">
      <c r="A668" s="26" t="s">
        <v>2467</v>
      </c>
      <c r="B668" s="27">
        <v>39810912</v>
      </c>
    </row>
    <row r="669" spans="1:2">
      <c r="A669" s="26" t="s">
        <v>2468</v>
      </c>
      <c r="B669" s="27">
        <v>39762912</v>
      </c>
    </row>
    <row r="670" spans="1:2">
      <c r="A670" s="26" t="s">
        <v>2469</v>
      </c>
      <c r="B670" s="27">
        <v>39186912</v>
      </c>
    </row>
    <row r="671" spans="1:2">
      <c r="A671" s="26" t="s">
        <v>2470</v>
      </c>
      <c r="B671" s="27">
        <v>39090912</v>
      </c>
    </row>
    <row r="672" spans="1:2">
      <c r="A672" s="26" t="s">
        <v>2471</v>
      </c>
      <c r="B672" s="27">
        <v>40053576</v>
      </c>
    </row>
    <row r="673" spans="1:2">
      <c r="A673" s="26" t="s">
        <v>2472</v>
      </c>
      <c r="B673" s="27">
        <v>3313176</v>
      </c>
    </row>
    <row r="674" spans="1:2">
      <c r="A674" s="26" t="s">
        <v>2473</v>
      </c>
      <c r="B674" s="27">
        <v>36933336</v>
      </c>
    </row>
    <row r="675" spans="1:2">
      <c r="A675" s="26" t="s">
        <v>2474</v>
      </c>
      <c r="B675" s="27">
        <v>40050912</v>
      </c>
    </row>
    <row r="676" spans="1:2">
      <c r="A676" s="26" t="s">
        <v>2475</v>
      </c>
      <c r="B676" s="27">
        <v>26540608</v>
      </c>
    </row>
    <row r="677" spans="1:2">
      <c r="A677" s="26" t="s">
        <v>2476</v>
      </c>
      <c r="B677" s="27">
        <v>40079976</v>
      </c>
    </row>
    <row r="678" spans="1:2">
      <c r="A678" s="26" t="s">
        <v>2477</v>
      </c>
      <c r="B678" s="27">
        <v>13351104</v>
      </c>
    </row>
    <row r="679" spans="1:2">
      <c r="A679" s="26" t="s">
        <v>2478</v>
      </c>
      <c r="B679" s="27">
        <v>39791880</v>
      </c>
    </row>
    <row r="680" spans="1:2">
      <c r="A680" s="26" t="s">
        <v>2479</v>
      </c>
      <c r="B680" s="27">
        <v>39381312</v>
      </c>
    </row>
    <row r="681" spans="1:2">
      <c r="A681" s="26" t="s">
        <v>2480</v>
      </c>
      <c r="B681" s="27">
        <v>39354912</v>
      </c>
    </row>
    <row r="682" spans="1:2">
      <c r="A682" s="26" t="s">
        <v>2481</v>
      </c>
      <c r="B682" s="27">
        <v>39234912</v>
      </c>
    </row>
    <row r="683" spans="1:2">
      <c r="A683" s="26" t="s">
        <v>2482</v>
      </c>
      <c r="B683" s="27">
        <v>39282912</v>
      </c>
    </row>
    <row r="684" spans="1:2">
      <c r="A684" s="26" t="s">
        <v>2483</v>
      </c>
      <c r="B684" s="27">
        <v>39114912</v>
      </c>
    </row>
    <row r="685" spans="1:2">
      <c r="A685" s="8" t="s">
        <v>46</v>
      </c>
      <c r="B685" s="9">
        <v>1421733.6</v>
      </c>
    </row>
    <row r="686" spans="1:2">
      <c r="A686" s="26" t="s">
        <v>21</v>
      </c>
      <c r="B686" s="27">
        <v>1421733.6</v>
      </c>
    </row>
    <row r="687" spans="1:2">
      <c r="A687" s="8" t="s">
        <v>2484</v>
      </c>
      <c r="B687" s="9">
        <v>787072880</v>
      </c>
    </row>
    <row r="688" spans="1:2">
      <c r="A688" s="26" t="s">
        <v>2485</v>
      </c>
      <c r="B688" s="27">
        <v>259480000</v>
      </c>
    </row>
    <row r="689" spans="1:2">
      <c r="A689" s="26" t="s">
        <v>2486</v>
      </c>
      <c r="B689" s="27">
        <v>263493880</v>
      </c>
    </row>
    <row r="690" spans="1:2">
      <c r="A690" s="26" t="s">
        <v>2487</v>
      </c>
      <c r="B690" s="27">
        <v>264099000</v>
      </c>
    </row>
    <row r="691" spans="1:2">
      <c r="A691" s="8" t="s">
        <v>1479</v>
      </c>
      <c r="B691" s="9">
        <v>609314.4</v>
      </c>
    </row>
    <row r="692" spans="1:2">
      <c r="A692" s="26" t="s">
        <v>21</v>
      </c>
      <c r="B692" s="27" t="s">
        <v>336</v>
      </c>
    </row>
    <row r="693" spans="1:2">
      <c r="A693" s="26" t="s">
        <v>21</v>
      </c>
      <c r="B693" s="27">
        <v>609314.4</v>
      </c>
    </row>
    <row r="694" spans="1:2">
      <c r="A694" s="8" t="s">
        <v>273</v>
      </c>
      <c r="B694" s="9">
        <v>34649010</v>
      </c>
    </row>
    <row r="695" spans="1:2">
      <c r="A695" s="26" t="s">
        <v>21</v>
      </c>
      <c r="B695" s="27">
        <v>15999000</v>
      </c>
    </row>
    <row r="696" spans="1:2">
      <c r="A696" s="26" t="s">
        <v>2488</v>
      </c>
      <c r="B696" s="27">
        <v>18650010</v>
      </c>
    </row>
    <row r="697" spans="1:2">
      <c r="A697" s="8" t="s">
        <v>1480</v>
      </c>
      <c r="B697" s="9">
        <v>19198800</v>
      </c>
    </row>
    <row r="698" spans="1:2">
      <c r="A698" s="26" t="s">
        <v>1481</v>
      </c>
      <c r="B698" s="27">
        <v>9599400</v>
      </c>
    </row>
    <row r="699" spans="1:2">
      <c r="A699" s="26" t="s">
        <v>1482</v>
      </c>
      <c r="B699" s="27">
        <v>9599400</v>
      </c>
    </row>
    <row r="700" spans="1:2">
      <c r="A700" s="8" t="s">
        <v>274</v>
      </c>
      <c r="B700" s="9">
        <v>24808754</v>
      </c>
    </row>
    <row r="701" spans="1:2">
      <c r="A701" s="26" t="s">
        <v>21</v>
      </c>
      <c r="B701" s="27">
        <v>11999250</v>
      </c>
    </row>
    <row r="702" spans="1:2">
      <c r="A702" s="26" t="s">
        <v>2489</v>
      </c>
      <c r="B702" s="27">
        <v>12809504</v>
      </c>
    </row>
    <row r="703" spans="1:2">
      <c r="A703" s="8" t="s">
        <v>2490</v>
      </c>
      <c r="B703" s="9">
        <v>18486002</v>
      </c>
    </row>
    <row r="704" spans="1:2">
      <c r="A704" s="26" t="s">
        <v>2491</v>
      </c>
      <c r="B704" s="27">
        <v>3550010</v>
      </c>
    </row>
    <row r="705" spans="1:2">
      <c r="A705" s="26" t="s">
        <v>2492</v>
      </c>
      <c r="B705" s="27">
        <v>14935992</v>
      </c>
    </row>
    <row r="706" spans="1:2">
      <c r="A706" s="8" t="s">
        <v>2493</v>
      </c>
      <c r="B706" s="9">
        <v>388705000</v>
      </c>
    </row>
    <row r="707" spans="1:2">
      <c r="A707" s="26" t="s">
        <v>2494</v>
      </c>
      <c r="B707" s="27">
        <v>202200000</v>
      </c>
    </row>
    <row r="708" spans="1:2">
      <c r="A708" s="26" t="s">
        <v>2495</v>
      </c>
      <c r="B708" s="27">
        <v>186505000</v>
      </c>
    </row>
    <row r="709" spans="1:2">
      <c r="A709" s="8" t="s">
        <v>2496</v>
      </c>
      <c r="B709" s="9">
        <v>33799980</v>
      </c>
    </row>
    <row r="710" spans="1:2">
      <c r="A710" s="26" t="s">
        <v>2497</v>
      </c>
      <c r="B710" s="27">
        <v>33799980</v>
      </c>
    </row>
    <row r="711" spans="1:2">
      <c r="A711" s="8" t="s">
        <v>2498</v>
      </c>
      <c r="B711" s="9">
        <v>64964000</v>
      </c>
    </row>
    <row r="712" spans="1:2">
      <c r="A712" s="26" t="s">
        <v>2499</v>
      </c>
      <c r="B712" s="27">
        <v>64964000</v>
      </c>
    </row>
    <row r="713" spans="1:2">
      <c r="A713" s="8" t="s">
        <v>1483</v>
      </c>
      <c r="B713" s="9">
        <v>47997000</v>
      </c>
    </row>
    <row r="714" spans="1:2">
      <c r="A714" s="26" t="s">
        <v>21</v>
      </c>
      <c r="B714" s="27">
        <v>47997000</v>
      </c>
    </row>
    <row r="715" spans="1:2">
      <c r="A715" s="8" t="s">
        <v>275</v>
      </c>
      <c r="B715" s="9">
        <v>16284417</v>
      </c>
    </row>
    <row r="716" spans="1:2">
      <c r="A716" s="26" t="s">
        <v>21</v>
      </c>
      <c r="B716" s="27">
        <v>16284417</v>
      </c>
    </row>
    <row r="717" spans="1:2">
      <c r="A717" s="8" t="s">
        <v>1009</v>
      </c>
      <c r="B717" s="9">
        <v>4799701</v>
      </c>
    </row>
    <row r="718" spans="1:2">
      <c r="A718" s="26" t="s">
        <v>21</v>
      </c>
      <c r="B718" s="27">
        <v>3199800</v>
      </c>
    </row>
    <row r="719" spans="1:2">
      <c r="A719" s="26" t="s">
        <v>2500</v>
      </c>
      <c r="B719" s="27">
        <v>1599901</v>
      </c>
    </row>
    <row r="720" spans="1:2">
      <c r="A720" s="8" t="s">
        <v>1010</v>
      </c>
      <c r="B720" s="9">
        <v>87858624.099999994</v>
      </c>
    </row>
    <row r="721" spans="1:2">
      <c r="A721" s="26" t="s">
        <v>21</v>
      </c>
      <c r="B721" s="27">
        <v>39997500</v>
      </c>
    </row>
    <row r="722" spans="1:2">
      <c r="A722" s="26" t="s">
        <v>21</v>
      </c>
      <c r="B722" s="27">
        <v>19277195.100000001</v>
      </c>
    </row>
    <row r="723" spans="1:2">
      <c r="A723" s="26" t="s">
        <v>2501</v>
      </c>
      <c r="B723" s="27">
        <v>11256049</v>
      </c>
    </row>
    <row r="724" spans="1:2">
      <c r="A724" s="26" t="s">
        <v>2502</v>
      </c>
      <c r="B724" s="27">
        <v>17327880</v>
      </c>
    </row>
    <row r="725" spans="1:2">
      <c r="A725" s="8" t="s">
        <v>1011</v>
      </c>
      <c r="B725" s="9">
        <v>113216841</v>
      </c>
    </row>
    <row r="726" spans="1:2">
      <c r="A726" s="26" t="s">
        <v>21</v>
      </c>
      <c r="B726" s="27">
        <v>4400999</v>
      </c>
    </row>
    <row r="727" spans="1:2">
      <c r="A727" s="26" t="s">
        <v>21</v>
      </c>
      <c r="B727" s="27">
        <v>4400100</v>
      </c>
    </row>
    <row r="728" spans="1:2">
      <c r="A728" s="26" t="s">
        <v>21</v>
      </c>
      <c r="B728" s="27">
        <v>4455999</v>
      </c>
    </row>
    <row r="729" spans="1:2">
      <c r="A729" s="26" t="s">
        <v>21</v>
      </c>
      <c r="B729" s="27">
        <v>5000099</v>
      </c>
    </row>
    <row r="730" spans="1:2">
      <c r="A730" s="26" t="s">
        <v>21</v>
      </c>
      <c r="B730" s="27">
        <v>5606999</v>
      </c>
    </row>
    <row r="731" spans="1:2">
      <c r="A731" s="26" t="s">
        <v>21</v>
      </c>
      <c r="B731" s="27">
        <v>4510999</v>
      </c>
    </row>
    <row r="732" spans="1:2">
      <c r="A732" s="26" t="s">
        <v>21</v>
      </c>
      <c r="B732" s="27">
        <v>4440000</v>
      </c>
    </row>
    <row r="733" spans="1:2">
      <c r="A733" s="26" t="s">
        <v>21</v>
      </c>
      <c r="B733" s="27">
        <v>4410999</v>
      </c>
    </row>
    <row r="734" spans="1:2">
      <c r="A734" s="26" t="s">
        <v>21</v>
      </c>
      <c r="B734" s="27">
        <v>5900999</v>
      </c>
    </row>
    <row r="735" spans="1:2">
      <c r="A735" s="26" t="s">
        <v>21</v>
      </c>
      <c r="B735" s="27">
        <v>5450999</v>
      </c>
    </row>
    <row r="736" spans="1:2">
      <c r="A736" s="26" t="s">
        <v>21</v>
      </c>
      <c r="B736" s="27">
        <v>4455999</v>
      </c>
    </row>
    <row r="737" spans="1:2">
      <c r="A737" s="26" t="s">
        <v>21</v>
      </c>
      <c r="B737" s="27">
        <v>4509999</v>
      </c>
    </row>
    <row r="738" spans="1:2">
      <c r="A738" s="26" t="s">
        <v>21</v>
      </c>
      <c r="B738" s="27">
        <v>4455999</v>
      </c>
    </row>
    <row r="739" spans="1:2">
      <c r="A739" s="26" t="s">
        <v>2503</v>
      </c>
      <c r="B739" s="27">
        <v>4480999</v>
      </c>
    </row>
    <row r="740" spans="1:2">
      <c r="A740" s="26" t="s">
        <v>2504</v>
      </c>
      <c r="B740" s="27">
        <v>4500000</v>
      </c>
    </row>
    <row r="741" spans="1:2">
      <c r="A741" s="26" t="s">
        <v>2505</v>
      </c>
      <c r="B741" s="27">
        <v>5278555</v>
      </c>
    </row>
    <row r="742" spans="1:2">
      <c r="A742" s="26" t="s">
        <v>2506</v>
      </c>
      <c r="B742" s="27">
        <v>5279099</v>
      </c>
    </row>
    <row r="743" spans="1:2">
      <c r="A743" s="26" t="s">
        <v>2507</v>
      </c>
      <c r="B743" s="27">
        <v>5279000</v>
      </c>
    </row>
    <row r="744" spans="1:2">
      <c r="A744" s="26" t="s">
        <v>2508</v>
      </c>
      <c r="B744" s="27">
        <v>5280000</v>
      </c>
    </row>
    <row r="745" spans="1:2">
      <c r="A745" s="26" t="s">
        <v>2509</v>
      </c>
      <c r="B745" s="27">
        <v>5281999</v>
      </c>
    </row>
    <row r="746" spans="1:2">
      <c r="A746" s="26" t="s">
        <v>2510</v>
      </c>
      <c r="B746" s="27">
        <v>5279000</v>
      </c>
    </row>
    <row r="747" spans="1:2">
      <c r="A747" s="26" t="s">
        <v>2511</v>
      </c>
      <c r="B747" s="27">
        <v>5279000</v>
      </c>
    </row>
    <row r="748" spans="1:2">
      <c r="A748" s="26" t="s">
        <v>2512</v>
      </c>
      <c r="B748" s="27">
        <v>5279000</v>
      </c>
    </row>
    <row r="749" spans="1:2">
      <c r="A749" s="8" t="s">
        <v>1484</v>
      </c>
      <c r="B749" s="9">
        <v>473879260</v>
      </c>
    </row>
    <row r="750" spans="1:2">
      <c r="A750" s="26" t="s">
        <v>21</v>
      </c>
      <c r="B750" s="27">
        <v>162409800</v>
      </c>
    </row>
    <row r="751" spans="1:2">
      <c r="A751" s="26" t="s">
        <v>2513</v>
      </c>
      <c r="B751" s="27">
        <v>81422100</v>
      </c>
    </row>
    <row r="752" spans="1:2">
      <c r="A752" s="26" t="s">
        <v>2514</v>
      </c>
      <c r="B752" s="27">
        <v>130280080</v>
      </c>
    </row>
    <row r="753" spans="1:2">
      <c r="A753" s="26" t="s">
        <v>2515</v>
      </c>
      <c r="B753" s="27">
        <v>99767280</v>
      </c>
    </row>
    <row r="754" spans="1:2">
      <c r="A754" s="8" t="s">
        <v>1485</v>
      </c>
      <c r="B754" s="9">
        <v>39063064</v>
      </c>
    </row>
    <row r="755" spans="1:2">
      <c r="A755" s="26" t="s">
        <v>1486</v>
      </c>
      <c r="B755" s="27">
        <v>4433999</v>
      </c>
    </row>
    <row r="756" spans="1:2">
      <c r="A756" s="26" t="s">
        <v>1487</v>
      </c>
      <c r="B756" s="27">
        <v>4404400</v>
      </c>
    </row>
    <row r="757" spans="1:2">
      <c r="A757" s="26" t="s">
        <v>1488</v>
      </c>
      <c r="B757" s="27">
        <v>4655999</v>
      </c>
    </row>
    <row r="758" spans="1:2">
      <c r="A758" s="26" t="s">
        <v>1489</v>
      </c>
      <c r="B758" s="27">
        <v>4400002</v>
      </c>
    </row>
    <row r="759" spans="1:2">
      <c r="A759" s="26" t="s">
        <v>2516</v>
      </c>
      <c r="B759" s="27">
        <v>10561998</v>
      </c>
    </row>
    <row r="760" spans="1:2">
      <c r="A760" s="26" t="s">
        <v>2517</v>
      </c>
      <c r="B760" s="27">
        <v>10606666</v>
      </c>
    </row>
    <row r="761" spans="1:2">
      <c r="A761" s="8" t="s">
        <v>1490</v>
      </c>
      <c r="B761" s="9">
        <v>799950</v>
      </c>
    </row>
    <row r="762" spans="1:2">
      <c r="A762" s="26" t="s">
        <v>21</v>
      </c>
      <c r="B762" s="27">
        <v>799950</v>
      </c>
    </row>
    <row r="763" spans="1:2">
      <c r="A763" s="8" t="s">
        <v>2518</v>
      </c>
      <c r="B763" s="9">
        <v>3341998</v>
      </c>
    </row>
    <row r="764" spans="1:2">
      <c r="A764" s="26" t="s">
        <v>2519</v>
      </c>
      <c r="B764" s="27">
        <v>3341998</v>
      </c>
    </row>
    <row r="765" spans="1:2">
      <c r="A765" s="8" t="s">
        <v>1012</v>
      </c>
      <c r="B765" s="9">
        <v>100349489</v>
      </c>
    </row>
    <row r="766" spans="1:2">
      <c r="A766" s="26" t="s">
        <v>21</v>
      </c>
      <c r="B766" s="27">
        <v>4400999</v>
      </c>
    </row>
    <row r="767" spans="1:2">
      <c r="A767" s="26" t="s">
        <v>21</v>
      </c>
      <c r="B767" s="27">
        <v>4411999</v>
      </c>
    </row>
    <row r="768" spans="1:2">
      <c r="A768" s="26" t="s">
        <v>21</v>
      </c>
      <c r="B768" s="27">
        <v>4750999</v>
      </c>
    </row>
    <row r="769" spans="1:2">
      <c r="A769" s="26" t="s">
        <v>21</v>
      </c>
      <c r="B769" s="27">
        <v>4757999</v>
      </c>
    </row>
    <row r="770" spans="1:2">
      <c r="A770" s="26" t="s">
        <v>21</v>
      </c>
      <c r="B770" s="27">
        <v>4508999</v>
      </c>
    </row>
    <row r="771" spans="1:2">
      <c r="A771" s="26" t="s">
        <v>21</v>
      </c>
      <c r="B771" s="27">
        <v>4455000</v>
      </c>
    </row>
    <row r="772" spans="1:2">
      <c r="A772" s="26" t="s">
        <v>21</v>
      </c>
      <c r="B772" s="27">
        <v>4450000</v>
      </c>
    </row>
    <row r="773" spans="1:2">
      <c r="A773" s="26" t="s">
        <v>21</v>
      </c>
      <c r="B773" s="27">
        <v>4635999</v>
      </c>
    </row>
    <row r="774" spans="1:2">
      <c r="A774" s="26" t="s">
        <v>21</v>
      </c>
      <c r="B774" s="27">
        <v>4750999</v>
      </c>
    </row>
    <row r="775" spans="1:2">
      <c r="A775" s="26" t="s">
        <v>21</v>
      </c>
      <c r="B775" s="27">
        <v>4700999</v>
      </c>
    </row>
    <row r="776" spans="1:2">
      <c r="A776" s="26" t="s">
        <v>21</v>
      </c>
      <c r="B776" s="27">
        <v>4655999</v>
      </c>
    </row>
    <row r="777" spans="1:2">
      <c r="A777" s="26" t="s">
        <v>21</v>
      </c>
      <c r="B777" s="27">
        <v>4600999</v>
      </c>
    </row>
    <row r="778" spans="1:2">
      <c r="A778" s="26" t="s">
        <v>21</v>
      </c>
      <c r="B778" s="27">
        <v>4450999</v>
      </c>
    </row>
    <row r="779" spans="1:2">
      <c r="A779" s="26" t="s">
        <v>21</v>
      </c>
      <c r="B779" s="27">
        <v>4600000</v>
      </c>
    </row>
    <row r="780" spans="1:2">
      <c r="A780" s="26" t="s">
        <v>2520</v>
      </c>
      <c r="B780" s="27">
        <v>4450000</v>
      </c>
    </row>
    <row r="781" spans="1:2">
      <c r="A781" s="26" t="s">
        <v>2521</v>
      </c>
      <c r="B781" s="27">
        <v>5300000</v>
      </c>
    </row>
    <row r="782" spans="1:2">
      <c r="A782" s="26" t="s">
        <v>2522</v>
      </c>
      <c r="B782" s="27">
        <v>5278501</v>
      </c>
    </row>
    <row r="783" spans="1:2">
      <c r="A783" s="26" t="s">
        <v>2523</v>
      </c>
      <c r="B783" s="27">
        <v>5278999</v>
      </c>
    </row>
    <row r="784" spans="1:2">
      <c r="A784" s="26" t="s">
        <v>2524</v>
      </c>
      <c r="B784" s="27">
        <v>5330000</v>
      </c>
    </row>
    <row r="785" spans="1:2">
      <c r="A785" s="26" t="s">
        <v>2525</v>
      </c>
      <c r="B785" s="27">
        <v>5300500</v>
      </c>
    </row>
    <row r="786" spans="1:2">
      <c r="A786" s="26" t="s">
        <v>2526</v>
      </c>
      <c r="B786" s="27">
        <v>5279500</v>
      </c>
    </row>
    <row r="787" spans="1:2">
      <c r="A787" s="8" t="s">
        <v>47</v>
      </c>
      <c r="B787" s="9">
        <v>1045126212</v>
      </c>
    </row>
    <row r="788" spans="1:2">
      <c r="A788" s="26" t="s">
        <v>21</v>
      </c>
      <c r="B788" s="27">
        <v>260550672</v>
      </c>
    </row>
    <row r="789" spans="1:2">
      <c r="A789" s="26" t="s">
        <v>21</v>
      </c>
      <c r="B789" s="27">
        <v>325688340</v>
      </c>
    </row>
    <row r="790" spans="1:2">
      <c r="A790" s="26" t="s">
        <v>1491</v>
      </c>
      <c r="B790" s="27">
        <v>32482220</v>
      </c>
    </row>
    <row r="791" spans="1:2">
      <c r="A791" s="26" t="s">
        <v>2527</v>
      </c>
      <c r="B791" s="27">
        <v>81205050</v>
      </c>
    </row>
    <row r="792" spans="1:2">
      <c r="A792" s="26" t="s">
        <v>2528</v>
      </c>
      <c r="B792" s="27">
        <v>81208800</v>
      </c>
    </row>
    <row r="793" spans="1:2">
      <c r="A793" s="26" t="s">
        <v>2529</v>
      </c>
      <c r="B793" s="27">
        <v>81218900</v>
      </c>
    </row>
    <row r="794" spans="1:2">
      <c r="A794" s="26" t="s">
        <v>2530</v>
      </c>
      <c r="B794" s="27">
        <v>83094950</v>
      </c>
    </row>
    <row r="795" spans="1:2">
      <c r="A795" s="26" t="s">
        <v>2531</v>
      </c>
      <c r="B795" s="27">
        <v>50513640</v>
      </c>
    </row>
    <row r="796" spans="1:2">
      <c r="A796" s="26" t="s">
        <v>2532</v>
      </c>
      <c r="B796" s="27">
        <v>49163640</v>
      </c>
    </row>
    <row r="797" spans="1:2">
      <c r="A797" s="8" t="s">
        <v>2533</v>
      </c>
      <c r="B797" s="9">
        <v>3200000</v>
      </c>
    </row>
    <row r="798" spans="1:2">
      <c r="A798" s="26" t="s">
        <v>2534</v>
      </c>
      <c r="B798" s="27">
        <v>3200000</v>
      </c>
    </row>
    <row r="799" spans="1:2">
      <c r="A799" s="8" t="s">
        <v>1492</v>
      </c>
      <c r="B799" s="9">
        <v>96158180</v>
      </c>
    </row>
    <row r="800" spans="1:2">
      <c r="A800" s="26" t="s">
        <v>21</v>
      </c>
      <c r="B800" s="27">
        <v>31998000</v>
      </c>
    </row>
    <row r="801" spans="1:2">
      <c r="A801" s="26" t="s">
        <v>1493</v>
      </c>
      <c r="B801" s="27">
        <v>32100200</v>
      </c>
    </row>
    <row r="802" spans="1:2">
      <c r="A802" s="26" t="s">
        <v>2535</v>
      </c>
      <c r="B802" s="27">
        <v>32059980</v>
      </c>
    </row>
    <row r="803" spans="1:2">
      <c r="A803" s="8" t="s">
        <v>1494</v>
      </c>
      <c r="B803" s="9">
        <v>16011770</v>
      </c>
    </row>
    <row r="804" spans="1:2">
      <c r="A804" s="26" t="s">
        <v>1495</v>
      </c>
      <c r="B804" s="27">
        <v>16011770</v>
      </c>
    </row>
    <row r="805" spans="1:2">
      <c r="A805" s="8" t="s">
        <v>1496</v>
      </c>
      <c r="B805" s="9">
        <v>18263340</v>
      </c>
    </row>
    <row r="806" spans="1:2">
      <c r="A806" s="26" t="s">
        <v>21</v>
      </c>
      <c r="B806" s="27">
        <v>9599400</v>
      </c>
    </row>
    <row r="807" spans="1:2">
      <c r="A807" s="26" t="s">
        <v>2536</v>
      </c>
      <c r="B807" s="27">
        <v>8663940</v>
      </c>
    </row>
    <row r="808" spans="1:2">
      <c r="A808" s="8" t="s">
        <v>1497</v>
      </c>
      <c r="B808" s="9">
        <v>16240980</v>
      </c>
    </row>
    <row r="809" spans="1:2">
      <c r="A809" s="26" t="s">
        <v>1498</v>
      </c>
      <c r="B809" s="27">
        <v>16240980</v>
      </c>
    </row>
    <row r="810" spans="1:2">
      <c r="A810" s="8" t="s">
        <v>1499</v>
      </c>
      <c r="B810" s="9">
        <v>81422085</v>
      </c>
    </row>
    <row r="811" spans="1:2">
      <c r="A811" s="26" t="s">
        <v>21</v>
      </c>
      <c r="B811" s="27">
        <v>81422085</v>
      </c>
    </row>
    <row r="812" spans="1:2">
      <c r="A812" s="8" t="s">
        <v>276</v>
      </c>
      <c r="B812" s="9">
        <v>9599400</v>
      </c>
    </row>
    <row r="813" spans="1:2">
      <c r="A813" s="26" t="s">
        <v>21</v>
      </c>
      <c r="B813" s="27">
        <v>9599400</v>
      </c>
    </row>
    <row r="814" spans="1:2">
      <c r="A814" s="8" t="s">
        <v>105</v>
      </c>
      <c r="B814" s="9">
        <v>945509502</v>
      </c>
    </row>
    <row r="815" spans="1:2">
      <c r="A815" s="26" t="s">
        <v>21</v>
      </c>
      <c r="B815" s="27">
        <v>97706502</v>
      </c>
    </row>
    <row r="816" spans="1:2">
      <c r="A816" s="26" t="s">
        <v>2537</v>
      </c>
      <c r="B816" s="27">
        <v>110583000</v>
      </c>
    </row>
    <row r="817" spans="1:2">
      <c r="A817" s="26" t="s">
        <v>2538</v>
      </c>
      <c r="B817" s="27">
        <v>268080000</v>
      </c>
    </row>
    <row r="818" spans="1:2">
      <c r="A818" s="26" t="s">
        <v>2539</v>
      </c>
      <c r="B818" s="27">
        <v>201060000</v>
      </c>
    </row>
    <row r="819" spans="1:2">
      <c r="A819" s="26" t="s">
        <v>2540</v>
      </c>
      <c r="B819" s="27">
        <v>268080000</v>
      </c>
    </row>
    <row r="820" spans="1:2">
      <c r="A820" s="8" t="s">
        <v>2541</v>
      </c>
      <c r="B820" s="9">
        <v>16027990</v>
      </c>
    </row>
    <row r="821" spans="1:2">
      <c r="A821" s="26" t="s">
        <v>2542</v>
      </c>
      <c r="B821" s="27">
        <v>16027990</v>
      </c>
    </row>
    <row r="822" spans="1:2">
      <c r="A822" s="8" t="s">
        <v>1500</v>
      </c>
      <c r="B822" s="9">
        <v>1994349775.21</v>
      </c>
    </row>
    <row r="823" spans="1:2">
      <c r="A823" s="26" t="s">
        <v>21</v>
      </c>
      <c r="B823" s="27">
        <v>499176264.88</v>
      </c>
    </row>
    <row r="824" spans="1:2">
      <c r="A824" s="26" t="s">
        <v>1501</v>
      </c>
      <c r="B824" s="27">
        <v>497139583.98000002</v>
      </c>
    </row>
    <row r="825" spans="1:2">
      <c r="A825" s="26" t="s">
        <v>2543</v>
      </c>
      <c r="B825" s="27">
        <v>496143629.82999998</v>
      </c>
    </row>
    <row r="826" spans="1:2">
      <c r="A826" s="26" t="s">
        <v>2544</v>
      </c>
      <c r="B826" s="27">
        <v>501890296.51999998</v>
      </c>
    </row>
    <row r="827" spans="1:2">
      <c r="A827" s="8" t="s">
        <v>1502</v>
      </c>
      <c r="B827" s="9">
        <v>73958724</v>
      </c>
    </row>
    <row r="828" spans="1:2">
      <c r="A828" s="26" t="s">
        <v>21</v>
      </c>
      <c r="B828" s="27">
        <v>35197800</v>
      </c>
    </row>
    <row r="829" spans="1:2">
      <c r="A829" s="26" t="s">
        <v>1503</v>
      </c>
      <c r="B829" s="27">
        <v>19215468</v>
      </c>
    </row>
    <row r="830" spans="1:2">
      <c r="A830" s="26" t="s">
        <v>2545</v>
      </c>
      <c r="B830" s="27">
        <v>19545456</v>
      </c>
    </row>
    <row r="831" spans="1:2">
      <c r="A831" s="8" t="s">
        <v>1504</v>
      </c>
      <c r="B831" s="9">
        <v>23998500</v>
      </c>
    </row>
    <row r="832" spans="1:2">
      <c r="A832" s="26" t="s">
        <v>21</v>
      </c>
      <c r="B832" s="27">
        <v>23998500</v>
      </c>
    </row>
    <row r="833" spans="1:2">
      <c r="A833" s="8" t="s">
        <v>416</v>
      </c>
      <c r="B833" s="9">
        <v>91233970</v>
      </c>
    </row>
    <row r="834" spans="1:2">
      <c r="A834" s="26" t="s">
        <v>21</v>
      </c>
      <c r="B834" s="27">
        <v>47997000</v>
      </c>
    </row>
    <row r="835" spans="1:2">
      <c r="A835" s="26" t="s">
        <v>21</v>
      </c>
      <c r="B835" s="27">
        <v>12799200</v>
      </c>
    </row>
    <row r="836" spans="1:2">
      <c r="A836" s="26" t="s">
        <v>2546</v>
      </c>
      <c r="B836" s="27">
        <v>16037770</v>
      </c>
    </row>
    <row r="837" spans="1:2">
      <c r="A837" s="26" t="s">
        <v>2547</v>
      </c>
      <c r="B837" s="27">
        <v>14400000</v>
      </c>
    </row>
    <row r="838" spans="1:2">
      <c r="A838" s="8" t="s">
        <v>1013</v>
      </c>
      <c r="B838" s="9">
        <v>23998505</v>
      </c>
    </row>
    <row r="839" spans="1:2">
      <c r="A839" s="26" t="s">
        <v>21</v>
      </c>
      <c r="B839" s="27">
        <v>7999500</v>
      </c>
    </row>
    <row r="840" spans="1:2">
      <c r="A840" s="26" t="s">
        <v>21</v>
      </c>
      <c r="B840" s="27">
        <v>7999500</v>
      </c>
    </row>
    <row r="841" spans="1:2">
      <c r="A841" s="26" t="s">
        <v>2548</v>
      </c>
      <c r="B841" s="27">
        <v>7999505</v>
      </c>
    </row>
    <row r="842" spans="1:2">
      <c r="A842" s="8" t="s">
        <v>48</v>
      </c>
      <c r="B842" s="9">
        <v>2854287971.9200001</v>
      </c>
    </row>
    <row r="843" spans="1:2">
      <c r="A843" s="26" t="s">
        <v>21</v>
      </c>
      <c r="B843" s="27">
        <v>894991379.96000004</v>
      </c>
    </row>
    <row r="844" spans="1:2">
      <c r="A844" s="26" t="s">
        <v>21</v>
      </c>
      <c r="B844" s="27">
        <v>894991379.96000004</v>
      </c>
    </row>
    <row r="845" spans="1:2">
      <c r="A845" s="26" t="s">
        <v>1505</v>
      </c>
      <c r="B845" s="27">
        <v>105566370</v>
      </c>
    </row>
    <row r="846" spans="1:2">
      <c r="A846" s="26" t="s">
        <v>1506</v>
      </c>
      <c r="B846" s="27">
        <v>55219332</v>
      </c>
    </row>
    <row r="847" spans="1:2">
      <c r="A847" s="26" t="s">
        <v>2549</v>
      </c>
      <c r="B847" s="27">
        <v>162409800</v>
      </c>
    </row>
    <row r="848" spans="1:2">
      <c r="A848" s="26" t="s">
        <v>2550</v>
      </c>
      <c r="B848" s="27">
        <v>162409800</v>
      </c>
    </row>
    <row r="849" spans="1:2">
      <c r="A849" s="26" t="s">
        <v>2551</v>
      </c>
      <c r="B849" s="27">
        <v>162409800</v>
      </c>
    </row>
    <row r="850" spans="1:2">
      <c r="A850" s="26" t="s">
        <v>2552</v>
      </c>
      <c r="B850" s="27">
        <v>8120490</v>
      </c>
    </row>
    <row r="851" spans="1:2">
      <c r="A851" s="26" t="s">
        <v>2553</v>
      </c>
      <c r="B851" s="27">
        <v>73280025</v>
      </c>
    </row>
    <row r="852" spans="1:2">
      <c r="A852" s="26" t="s">
        <v>2554</v>
      </c>
      <c r="B852" s="27">
        <v>171103695</v>
      </c>
    </row>
    <row r="853" spans="1:2">
      <c r="A853" s="26" t="s">
        <v>2555</v>
      </c>
      <c r="B853" s="27">
        <v>163785900</v>
      </c>
    </row>
    <row r="854" spans="1:2">
      <c r="A854" s="8" t="s">
        <v>49</v>
      </c>
      <c r="B854" s="9">
        <v>26180005498.34</v>
      </c>
    </row>
    <row r="855" spans="1:2">
      <c r="A855" s="26" t="s">
        <v>21</v>
      </c>
      <c r="B855" s="27">
        <v>12870675732.73</v>
      </c>
    </row>
    <row r="856" spans="1:2">
      <c r="A856" s="26" t="s">
        <v>21</v>
      </c>
      <c r="B856" s="27">
        <v>5523992618.9700003</v>
      </c>
    </row>
    <row r="857" spans="1:2">
      <c r="A857" s="26" t="s">
        <v>2556</v>
      </c>
      <c r="B857" s="27">
        <v>512957325.19999999</v>
      </c>
    </row>
    <row r="858" spans="1:2">
      <c r="A858" s="26" t="s">
        <v>2557</v>
      </c>
      <c r="B858" s="27">
        <v>513764951.77999997</v>
      </c>
    </row>
    <row r="859" spans="1:2">
      <c r="A859" s="26" t="s">
        <v>2558</v>
      </c>
      <c r="B859" s="27">
        <v>515304562.88</v>
      </c>
    </row>
    <row r="860" spans="1:2">
      <c r="A860" s="26" t="s">
        <v>2559</v>
      </c>
      <c r="B860" s="27">
        <v>299768568</v>
      </c>
    </row>
    <row r="861" spans="1:2">
      <c r="A861" s="26" t="s">
        <v>2560</v>
      </c>
      <c r="B861" s="27">
        <v>735414246.36000001</v>
      </c>
    </row>
    <row r="862" spans="1:2">
      <c r="A862" s="26" t="s">
        <v>2561</v>
      </c>
      <c r="B862" s="27">
        <v>527602345.30000001</v>
      </c>
    </row>
    <row r="863" spans="1:2">
      <c r="A863" s="26" t="s">
        <v>2562</v>
      </c>
      <c r="B863" s="27">
        <v>518855029.89999998</v>
      </c>
    </row>
    <row r="864" spans="1:2">
      <c r="A864" s="26" t="s">
        <v>2563</v>
      </c>
      <c r="B864" s="27">
        <v>517677164.31999999</v>
      </c>
    </row>
    <row r="865" spans="1:2">
      <c r="A865" s="26" t="s">
        <v>2564</v>
      </c>
      <c r="B865" s="27">
        <v>521655771.86000001</v>
      </c>
    </row>
    <row r="866" spans="1:2">
      <c r="A866" s="26" t="s">
        <v>2565</v>
      </c>
      <c r="B866" s="27">
        <v>524118276.39999998</v>
      </c>
    </row>
    <row r="867" spans="1:2">
      <c r="A867" s="26" t="s">
        <v>2566</v>
      </c>
      <c r="B867" s="27">
        <v>259646954.02000001</v>
      </c>
    </row>
    <row r="868" spans="1:2">
      <c r="A868" s="26" t="s">
        <v>2567</v>
      </c>
      <c r="B868" s="27">
        <v>260567292</v>
      </c>
    </row>
    <row r="869" spans="1:2">
      <c r="A869" s="26" t="s">
        <v>2568</v>
      </c>
      <c r="B869" s="27">
        <v>519660838.26999998</v>
      </c>
    </row>
    <row r="870" spans="1:2">
      <c r="A870" s="26" t="s">
        <v>2569</v>
      </c>
      <c r="B870" s="27">
        <v>520523453.44999999</v>
      </c>
    </row>
    <row r="871" spans="1:2">
      <c r="A871" s="26" t="s">
        <v>2570</v>
      </c>
      <c r="B871" s="27">
        <v>518649065.02999997</v>
      </c>
    </row>
    <row r="872" spans="1:2">
      <c r="A872" s="26" t="s">
        <v>2571</v>
      </c>
      <c r="B872" s="27">
        <v>519171301.87</v>
      </c>
    </row>
    <row r="873" spans="1:2">
      <c r="A873" s="8" t="s">
        <v>50</v>
      </c>
      <c r="B873" s="9">
        <v>195239416</v>
      </c>
    </row>
    <row r="874" spans="1:2">
      <c r="A874" s="26" t="s">
        <v>21</v>
      </c>
      <c r="B874" s="27">
        <v>65137668</v>
      </c>
    </row>
    <row r="875" spans="1:2">
      <c r="A875" s="26" t="s">
        <v>21</v>
      </c>
      <c r="B875" s="27">
        <v>65137668</v>
      </c>
    </row>
    <row r="876" spans="1:2">
      <c r="A876" s="26" t="s">
        <v>2572</v>
      </c>
      <c r="B876" s="27">
        <v>64964080</v>
      </c>
    </row>
    <row r="877" spans="1:2">
      <c r="A877" s="8" t="s">
        <v>277</v>
      </c>
      <c r="B877" s="9">
        <v>264868071.33000001</v>
      </c>
    </row>
    <row r="878" spans="1:2">
      <c r="A878" s="26" t="s">
        <v>21</v>
      </c>
      <c r="B878" s="27">
        <v>81422016.810000002</v>
      </c>
    </row>
    <row r="879" spans="1:2">
      <c r="A879" s="26" t="s">
        <v>21</v>
      </c>
      <c r="B879" s="27">
        <v>38852990.520000003</v>
      </c>
    </row>
    <row r="880" spans="1:2">
      <c r="A880" s="26" t="s">
        <v>1507</v>
      </c>
      <c r="B880" s="27">
        <v>48723360</v>
      </c>
    </row>
    <row r="881" spans="1:2">
      <c r="A881" s="26" t="s">
        <v>2573</v>
      </c>
      <c r="B881" s="27">
        <v>47006064</v>
      </c>
    </row>
    <row r="882" spans="1:2">
      <c r="A882" s="26" t="s">
        <v>2574</v>
      </c>
      <c r="B882" s="27">
        <v>48863640</v>
      </c>
    </row>
    <row r="883" spans="1:2">
      <c r="A883" s="8" t="s">
        <v>227</v>
      </c>
      <c r="B883" s="9">
        <v>2009753989.74</v>
      </c>
    </row>
    <row r="884" spans="1:2">
      <c r="A884" s="26" t="s">
        <v>21</v>
      </c>
      <c r="B884" s="27">
        <v>501602667.29000002</v>
      </c>
    </row>
    <row r="885" spans="1:2">
      <c r="A885" s="26" t="s">
        <v>21</v>
      </c>
      <c r="B885" s="27">
        <v>497269573.83999997</v>
      </c>
    </row>
    <row r="886" spans="1:2">
      <c r="A886" s="26" t="s">
        <v>2575</v>
      </c>
      <c r="B886" s="27">
        <v>495658026.24000001</v>
      </c>
    </row>
    <row r="887" spans="1:2">
      <c r="A887" s="26" t="s">
        <v>2576</v>
      </c>
      <c r="B887" s="27">
        <v>515223722.37</v>
      </c>
    </row>
    <row r="888" spans="1:2">
      <c r="A888" s="8" t="s">
        <v>75</v>
      </c>
      <c r="B888" s="9">
        <v>259855679.99000001</v>
      </c>
    </row>
    <row r="889" spans="1:2">
      <c r="A889" s="26" t="s">
        <v>21</v>
      </c>
      <c r="B889" s="27">
        <v>259855679.99000001</v>
      </c>
    </row>
    <row r="890" spans="1:2">
      <c r="A890" s="8" t="s">
        <v>1508</v>
      </c>
      <c r="B890" s="9">
        <v>9599400</v>
      </c>
    </row>
    <row r="891" spans="1:2">
      <c r="A891" s="26" t="s">
        <v>1509</v>
      </c>
      <c r="B891" s="27">
        <v>9599400</v>
      </c>
    </row>
    <row r="892" spans="1:2">
      <c r="A892" s="8" t="s">
        <v>2577</v>
      </c>
      <c r="B892" s="9">
        <v>20865000</v>
      </c>
    </row>
    <row r="893" spans="1:2">
      <c r="A893" s="26" t="s">
        <v>2578</v>
      </c>
      <c r="B893" s="27">
        <v>20865000</v>
      </c>
    </row>
    <row r="894" spans="1:2">
      <c r="A894" s="8" t="s">
        <v>154</v>
      </c>
      <c r="B894" s="9">
        <v>113990919</v>
      </c>
    </row>
    <row r="895" spans="1:2">
      <c r="A895" s="26" t="s">
        <v>21</v>
      </c>
      <c r="B895" s="27">
        <v>56995459.5</v>
      </c>
    </row>
    <row r="896" spans="1:2">
      <c r="A896" s="26" t="s">
        <v>21</v>
      </c>
      <c r="B896" s="27">
        <v>56995459.5</v>
      </c>
    </row>
    <row r="897" spans="1:2">
      <c r="A897" s="8" t="s">
        <v>1510</v>
      </c>
      <c r="B897" s="9">
        <v>7999525</v>
      </c>
    </row>
    <row r="898" spans="1:2">
      <c r="A898" s="26" t="s">
        <v>1511</v>
      </c>
      <c r="B898" s="27">
        <v>7999525</v>
      </c>
    </row>
    <row r="899" spans="1:2">
      <c r="A899" s="8" t="s">
        <v>228</v>
      </c>
      <c r="B899" s="9">
        <v>34197275.700000003</v>
      </c>
    </row>
    <row r="900" spans="1:2">
      <c r="A900" s="26" t="s">
        <v>21</v>
      </c>
      <c r="B900" s="27">
        <v>17912858.699999999</v>
      </c>
    </row>
    <row r="901" spans="1:2">
      <c r="A901" s="26" t="s">
        <v>21</v>
      </c>
      <c r="B901" s="27">
        <v>16284417</v>
      </c>
    </row>
    <row r="902" spans="1:2">
      <c r="A902" s="8" t="s">
        <v>343</v>
      </c>
      <c r="B902" s="9">
        <v>93998397.329999998</v>
      </c>
    </row>
    <row r="903" spans="1:2">
      <c r="A903" s="26" t="s">
        <v>21</v>
      </c>
      <c r="B903" s="27">
        <v>47061965.130000003</v>
      </c>
    </row>
    <row r="904" spans="1:2">
      <c r="A904" s="26" t="s">
        <v>21</v>
      </c>
      <c r="B904" s="27">
        <v>46936432.200000003</v>
      </c>
    </row>
    <row r="905" spans="1:2">
      <c r="A905" s="8" t="s">
        <v>1512</v>
      </c>
      <c r="B905" s="9">
        <v>1599900</v>
      </c>
    </row>
    <row r="906" spans="1:2">
      <c r="A906" s="26" t="s">
        <v>21</v>
      </c>
      <c r="B906" s="27">
        <v>1599900</v>
      </c>
    </row>
    <row r="907" spans="1:2">
      <c r="A907" s="8" t="s">
        <v>2579</v>
      </c>
      <c r="B907" s="9">
        <v>16250090</v>
      </c>
    </row>
    <row r="908" spans="1:2">
      <c r="A908" s="26" t="s">
        <v>2580</v>
      </c>
      <c r="B908" s="27">
        <v>16250090</v>
      </c>
    </row>
    <row r="909" spans="1:2">
      <c r="A909" s="8" t="s">
        <v>278</v>
      </c>
      <c r="B909" s="9">
        <v>9599400</v>
      </c>
    </row>
    <row r="910" spans="1:2">
      <c r="A910" s="26" t="s">
        <v>21</v>
      </c>
      <c r="B910" s="27">
        <v>4799700</v>
      </c>
    </row>
    <row r="911" spans="1:2">
      <c r="A911" s="26" t="s">
        <v>1513</v>
      </c>
      <c r="B911" s="27">
        <v>4799700</v>
      </c>
    </row>
    <row r="912" spans="1:2">
      <c r="A912" s="8" t="s">
        <v>1014</v>
      </c>
      <c r="B912" s="9">
        <v>8467896.8399999999</v>
      </c>
    </row>
    <row r="913" spans="1:2">
      <c r="A913" s="26" t="s">
        <v>21</v>
      </c>
      <c r="B913" s="27">
        <v>8467896.8399999999</v>
      </c>
    </row>
    <row r="914" spans="1:2">
      <c r="A914" s="8" t="s">
        <v>51</v>
      </c>
      <c r="B914" s="9">
        <v>80165615.599999994</v>
      </c>
    </row>
    <row r="915" spans="1:2">
      <c r="A915" s="26" t="s">
        <v>21</v>
      </c>
      <c r="B915" s="27">
        <v>34197275.700000003</v>
      </c>
    </row>
    <row r="916" spans="1:2">
      <c r="A916" s="26" t="s">
        <v>21</v>
      </c>
      <c r="B916" s="27">
        <v>11399091.9</v>
      </c>
    </row>
    <row r="917" spans="1:2">
      <c r="A917" s="26" t="s">
        <v>2581</v>
      </c>
      <c r="B917" s="27">
        <v>11478516</v>
      </c>
    </row>
    <row r="918" spans="1:2">
      <c r="A918" s="26" t="s">
        <v>2582</v>
      </c>
      <c r="B918" s="27">
        <v>11549216</v>
      </c>
    </row>
    <row r="919" spans="1:2">
      <c r="A919" s="26" t="s">
        <v>2583</v>
      </c>
      <c r="B919" s="27">
        <v>11541516</v>
      </c>
    </row>
    <row r="920" spans="1:2">
      <c r="A920" s="8" t="s">
        <v>229</v>
      </c>
      <c r="B920" s="9">
        <v>260433230</v>
      </c>
    </row>
    <row r="921" spans="1:2">
      <c r="A921" s="26" t="s">
        <v>21</v>
      </c>
      <c r="B921" s="27">
        <v>48722940</v>
      </c>
    </row>
    <row r="922" spans="1:2">
      <c r="A922" s="26" t="s">
        <v>1514</v>
      </c>
      <c r="B922" s="27">
        <v>48722940</v>
      </c>
    </row>
    <row r="923" spans="1:2">
      <c r="A923" s="26" t="s">
        <v>2584</v>
      </c>
      <c r="B923" s="27">
        <v>71482400</v>
      </c>
    </row>
    <row r="924" spans="1:2">
      <c r="A924" s="26" t="s">
        <v>2585</v>
      </c>
      <c r="B924" s="27">
        <v>9750000</v>
      </c>
    </row>
    <row r="925" spans="1:2">
      <c r="A925" s="26" t="s">
        <v>2586</v>
      </c>
      <c r="B925" s="27">
        <v>81754950</v>
      </c>
    </row>
    <row r="926" spans="1:2">
      <c r="A926" s="8" t="s">
        <v>1515</v>
      </c>
      <c r="B926" s="9">
        <v>7999821</v>
      </c>
    </row>
    <row r="927" spans="1:2">
      <c r="A927" s="26" t="s">
        <v>1516</v>
      </c>
      <c r="B927" s="27">
        <v>3199800</v>
      </c>
    </row>
    <row r="928" spans="1:2">
      <c r="A928" s="26" t="s">
        <v>2587</v>
      </c>
      <c r="B928" s="27">
        <v>4800021</v>
      </c>
    </row>
    <row r="929" spans="1:2">
      <c r="A929" s="8" t="s">
        <v>2588</v>
      </c>
      <c r="B929" s="9">
        <v>111040053</v>
      </c>
    </row>
    <row r="930" spans="1:2">
      <c r="A930" s="26" t="s">
        <v>2589</v>
      </c>
      <c r="B930" s="27">
        <v>3251110</v>
      </c>
    </row>
    <row r="931" spans="1:2">
      <c r="A931" s="26" t="s">
        <v>2590</v>
      </c>
      <c r="B931" s="27">
        <v>29259990</v>
      </c>
    </row>
    <row r="932" spans="1:2">
      <c r="A932" s="26" t="s">
        <v>2591</v>
      </c>
      <c r="B932" s="27">
        <v>21011988</v>
      </c>
    </row>
    <row r="933" spans="1:2">
      <c r="A933" s="26" t="s">
        <v>2592</v>
      </c>
      <c r="B933" s="27">
        <v>11773993</v>
      </c>
    </row>
    <row r="934" spans="1:2">
      <c r="A934" s="26" t="s">
        <v>2593</v>
      </c>
      <c r="B934" s="27">
        <v>4967997</v>
      </c>
    </row>
    <row r="935" spans="1:2">
      <c r="A935" s="26" t="s">
        <v>2594</v>
      </c>
      <c r="B935" s="27">
        <v>16309990</v>
      </c>
    </row>
    <row r="936" spans="1:2">
      <c r="A936" s="26" t="s">
        <v>2595</v>
      </c>
      <c r="B936" s="27">
        <v>24464985</v>
      </c>
    </row>
    <row r="937" spans="1:2">
      <c r="A937" s="8" t="s">
        <v>344</v>
      </c>
      <c r="B937" s="9">
        <v>109695000</v>
      </c>
    </row>
    <row r="938" spans="1:2">
      <c r="A938" s="26" t="s">
        <v>21</v>
      </c>
      <c r="B938" s="27">
        <v>39997500</v>
      </c>
    </row>
    <row r="939" spans="1:2">
      <c r="A939" s="26" t="s">
        <v>21</v>
      </c>
      <c r="B939" s="27">
        <v>39997500</v>
      </c>
    </row>
    <row r="940" spans="1:2">
      <c r="A940" s="26" t="s">
        <v>2596</v>
      </c>
      <c r="B940" s="27">
        <v>29700000</v>
      </c>
    </row>
    <row r="941" spans="1:2">
      <c r="A941" s="8" t="s">
        <v>52</v>
      </c>
      <c r="B941" s="9">
        <v>941683357.60000002</v>
      </c>
    </row>
    <row r="942" spans="1:2">
      <c r="A942" s="26" t="s">
        <v>21</v>
      </c>
      <c r="B942" s="27">
        <v>378772282.51999998</v>
      </c>
    </row>
    <row r="943" spans="1:2">
      <c r="A943" s="26" t="s">
        <v>2597</v>
      </c>
      <c r="B943" s="27">
        <v>76378619</v>
      </c>
    </row>
    <row r="944" spans="1:2">
      <c r="A944" s="26" t="s">
        <v>2598</v>
      </c>
      <c r="B944" s="27">
        <v>486532456.07999998</v>
      </c>
    </row>
    <row r="945" spans="1:2">
      <c r="A945" s="8" t="s">
        <v>2599</v>
      </c>
      <c r="B945" s="9">
        <v>100062040</v>
      </c>
    </row>
    <row r="946" spans="1:2">
      <c r="A946" s="26" t="s">
        <v>2600</v>
      </c>
      <c r="B946" s="27">
        <v>16250090</v>
      </c>
    </row>
    <row r="947" spans="1:2">
      <c r="A947" s="26" t="s">
        <v>2601</v>
      </c>
      <c r="B947" s="27">
        <v>16709990</v>
      </c>
    </row>
    <row r="948" spans="1:2">
      <c r="A948" s="26" t="s">
        <v>2602</v>
      </c>
      <c r="B948" s="27">
        <v>16569990</v>
      </c>
    </row>
    <row r="949" spans="1:2">
      <c r="A949" s="26" t="s">
        <v>2603</v>
      </c>
      <c r="B949" s="27">
        <v>33619980</v>
      </c>
    </row>
    <row r="950" spans="1:2">
      <c r="A950" s="26" t="s">
        <v>2604</v>
      </c>
      <c r="B950" s="27">
        <v>16911990</v>
      </c>
    </row>
    <row r="951" spans="1:2">
      <c r="A951" s="8" t="s">
        <v>345</v>
      </c>
      <c r="B951" s="9">
        <v>112138410</v>
      </c>
    </row>
    <row r="952" spans="1:2">
      <c r="A952" s="26" t="s">
        <v>2605</v>
      </c>
      <c r="B952" s="27">
        <v>31998000</v>
      </c>
    </row>
    <row r="953" spans="1:2">
      <c r="A953" s="26" t="s">
        <v>2606</v>
      </c>
      <c r="B953" s="27">
        <v>32075760</v>
      </c>
    </row>
    <row r="954" spans="1:2">
      <c r="A954" s="26" t="s">
        <v>2607</v>
      </c>
      <c r="B954" s="27">
        <v>16028890</v>
      </c>
    </row>
    <row r="955" spans="1:2">
      <c r="A955" s="26" t="s">
        <v>2608</v>
      </c>
      <c r="B955" s="27">
        <v>32035760</v>
      </c>
    </row>
    <row r="956" spans="1:2">
      <c r="A956" s="8" t="s">
        <v>417</v>
      </c>
      <c r="B956" s="9">
        <v>29114496.09</v>
      </c>
    </row>
    <row r="957" spans="1:2">
      <c r="A957" s="26" t="s">
        <v>21</v>
      </c>
      <c r="B957" s="27">
        <v>9770650.1999999993</v>
      </c>
    </row>
    <row r="958" spans="1:2">
      <c r="A958" s="26" t="s">
        <v>2609</v>
      </c>
      <c r="B958" s="27">
        <v>8120500</v>
      </c>
    </row>
    <row r="959" spans="1:2">
      <c r="A959" s="26" t="s">
        <v>2610</v>
      </c>
      <c r="B959" s="27">
        <v>8454995</v>
      </c>
    </row>
    <row r="960" spans="1:2">
      <c r="A960" s="26" t="s">
        <v>1015</v>
      </c>
      <c r="B960" s="27">
        <v>2768350.89</v>
      </c>
    </row>
    <row r="961" spans="1:2">
      <c r="A961" s="8" t="s">
        <v>53</v>
      </c>
      <c r="B961" s="9">
        <v>66008834</v>
      </c>
    </row>
    <row r="962" spans="1:2">
      <c r="A962" s="26" t="s">
        <v>2611</v>
      </c>
      <c r="B962" s="27">
        <v>32568834</v>
      </c>
    </row>
    <row r="963" spans="1:2">
      <c r="A963" s="26" t="s">
        <v>2612</v>
      </c>
      <c r="B963" s="27">
        <v>33440000</v>
      </c>
    </row>
    <row r="964" spans="1:2">
      <c r="A964" s="8" t="s">
        <v>346</v>
      </c>
      <c r="B964" s="9">
        <v>55996500</v>
      </c>
    </row>
    <row r="965" spans="1:2">
      <c r="A965" s="26" t="s">
        <v>21</v>
      </c>
      <c r="B965" s="27">
        <v>31998000</v>
      </c>
    </row>
    <row r="966" spans="1:2">
      <c r="A966" s="26" t="s">
        <v>21</v>
      </c>
      <c r="B966" s="27">
        <v>23998500</v>
      </c>
    </row>
    <row r="967" spans="1:2">
      <c r="A967" s="8" t="s">
        <v>1517</v>
      </c>
      <c r="B967" s="9">
        <v>10079370</v>
      </c>
    </row>
    <row r="968" spans="1:2">
      <c r="A968" s="26" t="s">
        <v>1518</v>
      </c>
      <c r="B968" s="27">
        <v>10079370</v>
      </c>
    </row>
    <row r="969" spans="1:2">
      <c r="A969" s="8" t="s">
        <v>279</v>
      </c>
      <c r="B969" s="9">
        <v>15999000</v>
      </c>
    </row>
    <row r="970" spans="1:2">
      <c r="A970" s="26" t="s">
        <v>21</v>
      </c>
      <c r="B970" s="27">
        <v>15999000</v>
      </c>
    </row>
    <row r="971" spans="1:2">
      <c r="A971" s="8" t="s">
        <v>2613</v>
      </c>
      <c r="B971" s="9">
        <v>48450000</v>
      </c>
    </row>
    <row r="972" spans="1:2">
      <c r="A972" s="26" t="s">
        <v>2614</v>
      </c>
      <c r="B972" s="27">
        <v>48450000</v>
      </c>
    </row>
    <row r="973" spans="1:2">
      <c r="A973" s="8" t="s">
        <v>54</v>
      </c>
      <c r="B973" s="9">
        <v>123588380.34999999</v>
      </c>
    </row>
    <row r="974" spans="1:2">
      <c r="A974" s="26" t="s">
        <v>21</v>
      </c>
      <c r="B974" s="27">
        <v>39896821.649999999</v>
      </c>
    </row>
    <row r="975" spans="1:2">
      <c r="A975" s="26" t="s">
        <v>21</v>
      </c>
      <c r="B975" s="27">
        <v>50481692.700000003</v>
      </c>
    </row>
    <row r="976" spans="1:2">
      <c r="A976" s="26" t="s">
        <v>2615</v>
      </c>
      <c r="B976" s="27">
        <v>9761994</v>
      </c>
    </row>
    <row r="977" spans="1:2">
      <c r="A977" s="26" t="s">
        <v>2616</v>
      </c>
      <c r="B977" s="27">
        <v>23447872</v>
      </c>
    </row>
    <row r="978" spans="1:2">
      <c r="A978" s="8" t="s">
        <v>1016</v>
      </c>
      <c r="B978" s="9">
        <v>32568834</v>
      </c>
    </row>
    <row r="979" spans="1:2">
      <c r="A979" s="26" t="s">
        <v>21</v>
      </c>
      <c r="B979" s="27">
        <v>32568834</v>
      </c>
    </row>
    <row r="980" spans="1:2">
      <c r="A980" s="8" t="s">
        <v>106</v>
      </c>
      <c r="B980" s="9">
        <v>14108984303.07</v>
      </c>
    </row>
    <row r="981" spans="1:2">
      <c r="A981" s="26" t="s">
        <v>21</v>
      </c>
      <c r="B981" s="27">
        <v>5123397415.8100004</v>
      </c>
    </row>
    <row r="982" spans="1:2">
      <c r="A982" s="26" t="s">
        <v>21</v>
      </c>
      <c r="B982" s="27">
        <v>4516679877.6999998</v>
      </c>
    </row>
    <row r="983" spans="1:2">
      <c r="A983" s="26" t="s">
        <v>1519</v>
      </c>
      <c r="B983" s="27">
        <v>308578620</v>
      </c>
    </row>
    <row r="984" spans="1:2">
      <c r="A984" s="26" t="s">
        <v>1520</v>
      </c>
      <c r="B984" s="27">
        <v>211765362</v>
      </c>
    </row>
    <row r="985" spans="1:2">
      <c r="A985" s="26" t="s">
        <v>2617</v>
      </c>
      <c r="B985" s="27">
        <v>559028406.65999997</v>
      </c>
    </row>
    <row r="986" spans="1:2">
      <c r="A986" s="26" t="s">
        <v>2618</v>
      </c>
      <c r="B986" s="27">
        <v>560326099.08000004</v>
      </c>
    </row>
    <row r="987" spans="1:2">
      <c r="A987" s="26" t="s">
        <v>2619</v>
      </c>
      <c r="B987" s="27">
        <v>559255858.70000005</v>
      </c>
    </row>
    <row r="988" spans="1:2">
      <c r="A988" s="26" t="s">
        <v>2620</v>
      </c>
      <c r="B988" s="27">
        <v>558610820.14999998</v>
      </c>
    </row>
    <row r="989" spans="1:2">
      <c r="A989" s="26" t="s">
        <v>2621</v>
      </c>
      <c r="B989" s="27">
        <v>386078680</v>
      </c>
    </row>
    <row r="990" spans="1:2">
      <c r="A990" s="26" t="s">
        <v>2622</v>
      </c>
      <c r="B990" s="27">
        <v>181298533.38</v>
      </c>
    </row>
    <row r="991" spans="1:2">
      <c r="A991" s="26" t="s">
        <v>2623</v>
      </c>
      <c r="B991" s="27">
        <v>575953915.66999996</v>
      </c>
    </row>
    <row r="992" spans="1:2">
      <c r="A992" s="26" t="s">
        <v>2624</v>
      </c>
      <c r="B992" s="27">
        <v>568010713.91999996</v>
      </c>
    </row>
    <row r="993" spans="1:2">
      <c r="A993" s="8" t="s">
        <v>280</v>
      </c>
      <c r="B993" s="9">
        <v>8959440</v>
      </c>
    </row>
    <row r="994" spans="1:2">
      <c r="A994" s="26" t="s">
        <v>21</v>
      </c>
      <c r="B994" s="27">
        <v>8959440</v>
      </c>
    </row>
    <row r="995" spans="1:2">
      <c r="A995" s="8" t="s">
        <v>55</v>
      </c>
      <c r="B995" s="9">
        <v>148786161</v>
      </c>
    </row>
    <row r="996" spans="1:2">
      <c r="A996" s="26" t="s">
        <v>21</v>
      </c>
      <c r="B996" s="27">
        <v>48853251</v>
      </c>
    </row>
    <row r="997" spans="1:2">
      <c r="A997" s="26" t="s">
        <v>1521</v>
      </c>
      <c r="B997" s="27">
        <v>48722940</v>
      </c>
    </row>
    <row r="998" spans="1:2">
      <c r="A998" s="26" t="s">
        <v>2625</v>
      </c>
      <c r="B998" s="27">
        <v>51209970</v>
      </c>
    </row>
    <row r="999" spans="1:2">
      <c r="A999" s="8" t="s">
        <v>2626</v>
      </c>
      <c r="B999" s="9">
        <v>19353456</v>
      </c>
    </row>
    <row r="1000" spans="1:2">
      <c r="A1000" s="26" t="s">
        <v>2627</v>
      </c>
      <c r="B1000" s="27">
        <v>19353456</v>
      </c>
    </row>
    <row r="1001" spans="1:2">
      <c r="A1001" s="8" t="s">
        <v>175</v>
      </c>
      <c r="B1001" s="9">
        <v>1491499600</v>
      </c>
    </row>
    <row r="1002" spans="1:2">
      <c r="A1002" s="26" t="s">
        <v>21</v>
      </c>
      <c r="B1002" s="27">
        <v>319980000</v>
      </c>
    </row>
    <row r="1003" spans="1:2">
      <c r="A1003" s="26" t="s">
        <v>21</v>
      </c>
      <c r="B1003" s="27">
        <v>319980000</v>
      </c>
    </row>
    <row r="1004" spans="1:2">
      <c r="A1004" s="26" t="s">
        <v>2628</v>
      </c>
      <c r="B1004" s="27">
        <v>162409800</v>
      </c>
    </row>
    <row r="1005" spans="1:2">
      <c r="A1005" s="26" t="s">
        <v>2629</v>
      </c>
      <c r="B1005" s="27">
        <v>162409800</v>
      </c>
    </row>
    <row r="1006" spans="1:2">
      <c r="A1006" s="26" t="s">
        <v>2630</v>
      </c>
      <c r="B1006" s="27">
        <v>261040000</v>
      </c>
    </row>
    <row r="1007" spans="1:2">
      <c r="A1007" s="26" t="s">
        <v>2631</v>
      </c>
      <c r="B1007" s="27">
        <v>265680000</v>
      </c>
    </row>
    <row r="1008" spans="1:2">
      <c r="A1008" s="8" t="s">
        <v>347</v>
      </c>
      <c r="B1008" s="9">
        <v>64009770</v>
      </c>
    </row>
    <row r="1009" spans="1:2">
      <c r="A1009" s="26" t="s">
        <v>21</v>
      </c>
      <c r="B1009" s="27">
        <v>47997000</v>
      </c>
    </row>
    <row r="1010" spans="1:2">
      <c r="A1010" s="26" t="s">
        <v>1522</v>
      </c>
      <c r="B1010" s="27">
        <v>16012770</v>
      </c>
    </row>
    <row r="1011" spans="1:2">
      <c r="A1011" s="8" t="s">
        <v>2632</v>
      </c>
      <c r="B1011" s="9">
        <v>16243780</v>
      </c>
    </row>
    <row r="1012" spans="1:2">
      <c r="A1012" s="26" t="s">
        <v>2633</v>
      </c>
      <c r="B1012" s="27">
        <v>16243780</v>
      </c>
    </row>
    <row r="1013" spans="1:2">
      <c r="A1013" s="8" t="s">
        <v>2634</v>
      </c>
      <c r="B1013" s="9">
        <v>3200000</v>
      </c>
    </row>
    <row r="1014" spans="1:2">
      <c r="A1014" s="26" t="s">
        <v>2635</v>
      </c>
      <c r="B1014" s="27">
        <v>3200000</v>
      </c>
    </row>
    <row r="1015" spans="1:2">
      <c r="A1015" s="8" t="s">
        <v>1017</v>
      </c>
      <c r="B1015" s="9">
        <v>33624178</v>
      </c>
    </row>
    <row r="1016" spans="1:2">
      <c r="A1016" s="26" t="s">
        <v>21</v>
      </c>
      <c r="B1016" s="27">
        <v>11199300</v>
      </c>
    </row>
    <row r="1017" spans="1:2">
      <c r="A1017" s="26" t="s">
        <v>2636</v>
      </c>
      <c r="B1017" s="27">
        <v>22424878</v>
      </c>
    </row>
    <row r="1018" spans="1:2">
      <c r="A1018" s="8" t="s">
        <v>418</v>
      </c>
      <c r="B1018" s="9">
        <v>96086102</v>
      </c>
    </row>
    <row r="1019" spans="1:2">
      <c r="A1019" s="26" t="s">
        <v>21</v>
      </c>
      <c r="B1019" s="27">
        <v>4450000</v>
      </c>
    </row>
    <row r="1020" spans="1:2">
      <c r="A1020" s="26" t="s">
        <v>21</v>
      </c>
      <c r="B1020" s="27">
        <v>4400005</v>
      </c>
    </row>
    <row r="1021" spans="1:2">
      <c r="A1021" s="26" t="s">
        <v>21</v>
      </c>
      <c r="B1021" s="27">
        <v>4415999</v>
      </c>
    </row>
    <row r="1022" spans="1:2">
      <c r="A1022" s="26" t="s">
        <v>21</v>
      </c>
      <c r="B1022" s="27">
        <v>4415999</v>
      </c>
    </row>
    <row r="1023" spans="1:2">
      <c r="A1023" s="26" t="s">
        <v>21</v>
      </c>
      <c r="B1023" s="27">
        <v>4450000</v>
      </c>
    </row>
    <row r="1024" spans="1:2">
      <c r="A1024" s="26" t="s">
        <v>21</v>
      </c>
      <c r="B1024" s="27">
        <v>4405111</v>
      </c>
    </row>
    <row r="1025" spans="1:2">
      <c r="A1025" s="26" t="s">
        <v>21</v>
      </c>
      <c r="B1025" s="27">
        <v>4405000</v>
      </c>
    </row>
    <row r="1026" spans="1:2">
      <c r="A1026" s="26" t="s">
        <v>21</v>
      </c>
      <c r="B1026" s="27">
        <v>4400999</v>
      </c>
    </row>
    <row r="1027" spans="1:2">
      <c r="A1027" s="26" t="s">
        <v>21</v>
      </c>
      <c r="B1027" s="27">
        <v>4411999</v>
      </c>
    </row>
    <row r="1028" spans="1:2">
      <c r="A1028" s="26" t="s">
        <v>21</v>
      </c>
      <c r="B1028" s="27">
        <v>6050999</v>
      </c>
    </row>
    <row r="1029" spans="1:2">
      <c r="A1029" s="26" t="s">
        <v>21</v>
      </c>
      <c r="B1029" s="27">
        <v>4500000</v>
      </c>
    </row>
    <row r="1030" spans="1:2">
      <c r="A1030" s="26" t="s">
        <v>21</v>
      </c>
      <c r="B1030" s="27">
        <v>4420999</v>
      </c>
    </row>
    <row r="1031" spans="1:2">
      <c r="A1031" s="26" t="s">
        <v>21</v>
      </c>
      <c r="B1031" s="27">
        <v>5209999</v>
      </c>
    </row>
    <row r="1032" spans="1:2">
      <c r="A1032" s="26" t="s">
        <v>21</v>
      </c>
      <c r="B1032" s="27">
        <v>5335999</v>
      </c>
    </row>
    <row r="1033" spans="1:2">
      <c r="A1033" s="26" t="s">
        <v>21</v>
      </c>
      <c r="B1033" s="27">
        <v>5626999</v>
      </c>
    </row>
    <row r="1034" spans="1:2">
      <c r="A1034" s="26" t="s">
        <v>21</v>
      </c>
      <c r="B1034" s="27">
        <v>4509999</v>
      </c>
    </row>
    <row r="1035" spans="1:2">
      <c r="A1035" s="26" t="s">
        <v>21</v>
      </c>
      <c r="B1035" s="27">
        <v>4707999</v>
      </c>
    </row>
    <row r="1036" spans="1:2">
      <c r="A1036" s="26" t="s">
        <v>2637</v>
      </c>
      <c r="B1036" s="27">
        <v>5350999</v>
      </c>
    </row>
    <row r="1037" spans="1:2">
      <c r="A1037" s="26" t="s">
        <v>2638</v>
      </c>
      <c r="B1037" s="27">
        <v>5300999</v>
      </c>
    </row>
    <row r="1038" spans="1:2">
      <c r="A1038" s="26" t="s">
        <v>2639</v>
      </c>
      <c r="B1038" s="27">
        <v>5315999</v>
      </c>
    </row>
    <row r="1039" spans="1:2">
      <c r="A1039" s="8" t="s">
        <v>2640</v>
      </c>
      <c r="B1039" s="9">
        <v>12993416</v>
      </c>
    </row>
    <row r="1040" spans="1:2">
      <c r="A1040" s="26" t="s">
        <v>2641</v>
      </c>
      <c r="B1040" s="27">
        <v>12993416</v>
      </c>
    </row>
    <row r="1041" spans="1:2">
      <c r="A1041" s="8" t="s">
        <v>1523</v>
      </c>
      <c r="B1041" s="9">
        <v>81861074</v>
      </c>
    </row>
    <row r="1042" spans="1:2">
      <c r="A1042" s="26" t="s">
        <v>21</v>
      </c>
      <c r="B1042" s="27">
        <v>32568834</v>
      </c>
    </row>
    <row r="1043" spans="1:2">
      <c r="A1043" s="26" t="s">
        <v>2642</v>
      </c>
      <c r="B1043" s="27">
        <v>16241050</v>
      </c>
    </row>
    <row r="1044" spans="1:2">
      <c r="A1044" s="26" t="s">
        <v>2643</v>
      </c>
      <c r="B1044" s="27">
        <v>16241200</v>
      </c>
    </row>
    <row r="1045" spans="1:2">
      <c r="A1045" s="26" t="s">
        <v>2644</v>
      </c>
      <c r="B1045" s="27">
        <v>16809990</v>
      </c>
    </row>
    <row r="1046" spans="1:2">
      <c r="A1046" s="8" t="s">
        <v>1524</v>
      </c>
      <c r="B1046" s="9">
        <v>2472105260</v>
      </c>
    </row>
    <row r="1047" spans="1:2">
      <c r="A1047" s="26" t="s">
        <v>2645</v>
      </c>
      <c r="B1047" s="27">
        <v>1919880000</v>
      </c>
    </row>
    <row r="1048" spans="1:2">
      <c r="A1048" s="26" t="s">
        <v>1525</v>
      </c>
      <c r="B1048" s="27">
        <v>194894280</v>
      </c>
    </row>
    <row r="1049" spans="1:2">
      <c r="A1049" s="26" t="s">
        <v>1526</v>
      </c>
      <c r="B1049" s="27">
        <v>259884320</v>
      </c>
    </row>
    <row r="1050" spans="1:2">
      <c r="A1050" s="26" t="s">
        <v>1527</v>
      </c>
      <c r="B1050" s="27">
        <v>97446660</v>
      </c>
    </row>
    <row r="1051" spans="1:2">
      <c r="A1051" s="8" t="s">
        <v>1528</v>
      </c>
      <c r="B1051" s="9">
        <v>8000000</v>
      </c>
    </row>
    <row r="1052" spans="1:2">
      <c r="A1052" s="26" t="s">
        <v>1529</v>
      </c>
      <c r="B1052" s="27">
        <v>8000000</v>
      </c>
    </row>
    <row r="1053" spans="1:2">
      <c r="A1053" s="8" t="s">
        <v>176</v>
      </c>
      <c r="B1053" s="9">
        <v>93631312.799999997</v>
      </c>
    </row>
    <row r="1054" spans="1:2">
      <c r="A1054" s="26" t="s">
        <v>21</v>
      </c>
      <c r="B1054" s="27" t="s">
        <v>336</v>
      </c>
    </row>
    <row r="1055" spans="1:2">
      <c r="A1055" s="26" t="s">
        <v>21</v>
      </c>
      <c r="B1055" s="27">
        <v>93631312.799999997</v>
      </c>
    </row>
    <row r="1056" spans="1:2">
      <c r="A1056" s="8" t="s">
        <v>1530</v>
      </c>
      <c r="B1056" s="9">
        <v>211627154</v>
      </c>
    </row>
    <row r="1057" spans="1:2">
      <c r="A1057" s="26" t="s">
        <v>21</v>
      </c>
      <c r="B1057" s="27">
        <v>32568834</v>
      </c>
    </row>
    <row r="1058" spans="1:2">
      <c r="A1058" s="26" t="s">
        <v>1531</v>
      </c>
      <c r="B1058" s="27">
        <v>32482040</v>
      </c>
    </row>
    <row r="1059" spans="1:2">
      <c r="A1059" s="26" t="s">
        <v>2646</v>
      </c>
      <c r="B1059" s="27">
        <v>48728310</v>
      </c>
    </row>
    <row r="1060" spans="1:2">
      <c r="A1060" s="26" t="s">
        <v>2647</v>
      </c>
      <c r="B1060" s="27">
        <v>48744330</v>
      </c>
    </row>
    <row r="1061" spans="1:2">
      <c r="A1061" s="26" t="s">
        <v>2648</v>
      </c>
      <c r="B1061" s="27">
        <v>49103640</v>
      </c>
    </row>
    <row r="1062" spans="1:2">
      <c r="A1062" s="8" t="s">
        <v>348</v>
      </c>
      <c r="B1062" s="9">
        <v>212186040</v>
      </c>
    </row>
    <row r="1063" spans="1:2">
      <c r="A1063" s="26" t="s">
        <v>21</v>
      </c>
      <c r="B1063" s="27">
        <v>47997000</v>
      </c>
    </row>
    <row r="1064" spans="1:2">
      <c r="A1064" s="26" t="s">
        <v>21</v>
      </c>
      <c r="B1064" s="27">
        <v>31998000</v>
      </c>
    </row>
    <row r="1065" spans="1:2">
      <c r="A1065" s="26" t="s">
        <v>2649</v>
      </c>
      <c r="B1065" s="27">
        <v>32495540</v>
      </c>
    </row>
    <row r="1066" spans="1:2">
      <c r="A1066" s="26" t="s">
        <v>2650</v>
      </c>
      <c r="B1066" s="27">
        <v>33339980</v>
      </c>
    </row>
    <row r="1067" spans="1:2">
      <c r="A1067" s="26" t="s">
        <v>2651</v>
      </c>
      <c r="B1067" s="27">
        <v>33437760</v>
      </c>
    </row>
    <row r="1068" spans="1:2">
      <c r="A1068" s="26" t="s">
        <v>2652</v>
      </c>
      <c r="B1068" s="27">
        <v>32917760</v>
      </c>
    </row>
    <row r="1069" spans="1:2">
      <c r="A1069" s="8" t="s">
        <v>1532</v>
      </c>
      <c r="B1069" s="9">
        <v>47997000</v>
      </c>
    </row>
    <row r="1070" spans="1:2">
      <c r="A1070" s="26" t="s">
        <v>21</v>
      </c>
      <c r="B1070" s="27">
        <v>47997000</v>
      </c>
    </row>
    <row r="1071" spans="1:2">
      <c r="A1071" s="8" t="s">
        <v>56</v>
      </c>
      <c r="B1071" s="9">
        <v>878894922.60000002</v>
      </c>
    </row>
    <row r="1072" spans="1:2">
      <c r="A1072" s="26" t="s">
        <v>21</v>
      </c>
      <c r="B1072" s="27">
        <v>390826008</v>
      </c>
    </row>
    <row r="1073" spans="1:2">
      <c r="A1073" s="26" t="s">
        <v>21</v>
      </c>
      <c r="B1073" s="27">
        <v>195413004</v>
      </c>
    </row>
    <row r="1074" spans="1:2">
      <c r="A1074" s="26" t="s">
        <v>1533</v>
      </c>
      <c r="B1074" s="27">
        <v>97503060</v>
      </c>
    </row>
    <row r="1075" spans="1:2">
      <c r="A1075" s="26" t="s">
        <v>1534</v>
      </c>
      <c r="B1075" s="27">
        <v>97446030.599999994</v>
      </c>
    </row>
    <row r="1076" spans="1:2">
      <c r="A1076" s="26" t="s">
        <v>1535</v>
      </c>
      <c r="B1076" s="27">
        <v>97706820</v>
      </c>
    </row>
    <row r="1077" spans="1:2">
      <c r="A1077" s="8" t="s">
        <v>148</v>
      </c>
      <c r="B1077" s="9">
        <v>196753782</v>
      </c>
    </row>
    <row r="1078" spans="1:2">
      <c r="A1078" s="26" t="s">
        <v>21</v>
      </c>
      <c r="B1078" s="27">
        <v>97706502</v>
      </c>
    </row>
    <row r="1079" spans="1:2">
      <c r="A1079" s="26" t="s">
        <v>2653</v>
      </c>
      <c r="B1079" s="27">
        <v>99047280</v>
      </c>
    </row>
    <row r="1080" spans="1:2">
      <c r="A1080" s="8" t="s">
        <v>281</v>
      </c>
      <c r="B1080" s="9">
        <v>48031110</v>
      </c>
    </row>
    <row r="1081" spans="1:2">
      <c r="A1081" s="26" t="s">
        <v>21</v>
      </c>
      <c r="B1081" s="27">
        <v>15999000</v>
      </c>
    </row>
    <row r="1082" spans="1:2">
      <c r="A1082" s="26" t="s">
        <v>1536</v>
      </c>
      <c r="B1082" s="27">
        <v>15999110</v>
      </c>
    </row>
    <row r="1083" spans="1:2">
      <c r="A1083" s="26" t="s">
        <v>2654</v>
      </c>
      <c r="B1083" s="27">
        <v>16033000</v>
      </c>
    </row>
    <row r="1084" spans="1:2">
      <c r="A1084" s="8" t="s">
        <v>1537</v>
      </c>
      <c r="B1084" s="9">
        <v>7999500</v>
      </c>
    </row>
    <row r="1085" spans="1:2">
      <c r="A1085" s="26" t="s">
        <v>21</v>
      </c>
      <c r="B1085" s="27">
        <v>7999500</v>
      </c>
    </row>
    <row r="1086" spans="1:2">
      <c r="A1086" s="8" t="s">
        <v>1538</v>
      </c>
      <c r="B1086" s="9">
        <v>53564853</v>
      </c>
    </row>
    <row r="1087" spans="1:2">
      <c r="A1087" s="26" t="s">
        <v>1539</v>
      </c>
      <c r="B1087" s="27">
        <v>1602177</v>
      </c>
    </row>
    <row r="1088" spans="1:2">
      <c r="A1088" s="26" t="s">
        <v>1540</v>
      </c>
      <c r="B1088" s="27">
        <v>3223576</v>
      </c>
    </row>
    <row r="1089" spans="1:2">
      <c r="A1089" s="26" t="s">
        <v>1541</v>
      </c>
      <c r="B1089" s="27">
        <v>8033945</v>
      </c>
    </row>
    <row r="1090" spans="1:2">
      <c r="A1090" s="26" t="s">
        <v>2655</v>
      </c>
      <c r="B1090" s="27">
        <v>8011885</v>
      </c>
    </row>
    <row r="1091" spans="1:2">
      <c r="A1091" s="26" t="s">
        <v>2656</v>
      </c>
      <c r="B1091" s="27">
        <v>8008885</v>
      </c>
    </row>
    <row r="1092" spans="1:2">
      <c r="A1092" s="26" t="s">
        <v>2657</v>
      </c>
      <c r="B1092" s="27">
        <v>8673940</v>
      </c>
    </row>
    <row r="1093" spans="1:2">
      <c r="A1093" s="26" t="s">
        <v>2658</v>
      </c>
      <c r="B1093" s="27">
        <v>8010940</v>
      </c>
    </row>
    <row r="1094" spans="1:2">
      <c r="A1094" s="26" t="s">
        <v>2659</v>
      </c>
      <c r="B1094" s="27">
        <v>7999505</v>
      </c>
    </row>
    <row r="1095" spans="1:2">
      <c r="A1095" s="8" t="s">
        <v>1018</v>
      </c>
      <c r="B1095" s="9">
        <v>325688.34000000003</v>
      </c>
    </row>
    <row r="1096" spans="1:2">
      <c r="A1096" s="26" t="s">
        <v>21</v>
      </c>
      <c r="B1096" s="27">
        <v>325688.34000000003</v>
      </c>
    </row>
    <row r="1097" spans="1:2">
      <c r="A1097" s="8" t="s">
        <v>2660</v>
      </c>
      <c r="B1097" s="9">
        <v>64967580</v>
      </c>
    </row>
    <row r="1098" spans="1:2">
      <c r="A1098" s="26" t="s">
        <v>2661</v>
      </c>
      <c r="B1098" s="27">
        <v>32483560</v>
      </c>
    </row>
    <row r="1099" spans="1:2">
      <c r="A1099" s="26" t="s">
        <v>2662</v>
      </c>
      <c r="B1099" s="27">
        <v>32484020</v>
      </c>
    </row>
    <row r="1100" spans="1:2">
      <c r="A1100" s="8" t="s">
        <v>1019</v>
      </c>
      <c r="B1100" s="9">
        <v>72197500</v>
      </c>
    </row>
    <row r="1101" spans="1:2">
      <c r="A1101" s="26" t="s">
        <v>21</v>
      </c>
      <c r="B1101" s="27">
        <v>39997500</v>
      </c>
    </row>
    <row r="1102" spans="1:2">
      <c r="A1102" s="26" t="s">
        <v>2663</v>
      </c>
      <c r="B1102" s="27">
        <v>32200000</v>
      </c>
    </row>
    <row r="1103" spans="1:2">
      <c r="A1103" s="8" t="s">
        <v>57</v>
      </c>
      <c r="B1103" s="9">
        <v>260550672</v>
      </c>
    </row>
    <row r="1104" spans="1:2">
      <c r="A1104" s="26" t="s">
        <v>21</v>
      </c>
      <c r="B1104" s="27">
        <v>130275336</v>
      </c>
    </row>
    <row r="1105" spans="1:2">
      <c r="A1105" s="26" t="s">
        <v>21</v>
      </c>
      <c r="B1105" s="27">
        <v>130275336</v>
      </c>
    </row>
    <row r="1106" spans="1:2">
      <c r="A1106" s="8" t="s">
        <v>2664</v>
      </c>
      <c r="B1106" s="9">
        <v>6404708</v>
      </c>
    </row>
    <row r="1107" spans="1:2">
      <c r="A1107" s="26" t="s">
        <v>2665</v>
      </c>
      <c r="B1107" s="27">
        <v>6404708</v>
      </c>
    </row>
    <row r="1108" spans="1:2">
      <c r="A1108" s="8" t="s">
        <v>1542</v>
      </c>
      <c r="B1108" s="9">
        <v>78211234.769999996</v>
      </c>
    </row>
    <row r="1109" spans="1:2">
      <c r="A1109" s="26" t="s">
        <v>21</v>
      </c>
      <c r="B1109" s="27">
        <v>29474794.77</v>
      </c>
    </row>
    <row r="1110" spans="1:2">
      <c r="A1110" s="26" t="s">
        <v>2666</v>
      </c>
      <c r="B1110" s="27">
        <v>16250890</v>
      </c>
    </row>
    <row r="1111" spans="1:2">
      <c r="A1111" s="26" t="s">
        <v>2667</v>
      </c>
      <c r="B1111" s="27">
        <v>16241780</v>
      </c>
    </row>
    <row r="1112" spans="1:2">
      <c r="A1112" s="26" t="s">
        <v>2668</v>
      </c>
      <c r="B1112" s="27">
        <v>16243770</v>
      </c>
    </row>
    <row r="1113" spans="1:2">
      <c r="A1113" s="8" t="s">
        <v>1543</v>
      </c>
      <c r="B1113" s="9">
        <v>6399600.04</v>
      </c>
    </row>
    <row r="1114" spans="1:2">
      <c r="A1114" s="26" t="s">
        <v>1544</v>
      </c>
      <c r="B1114" s="27">
        <v>6399600.04</v>
      </c>
    </row>
    <row r="1115" spans="1:2">
      <c r="A1115" s="8" t="s">
        <v>419</v>
      </c>
      <c r="B1115" s="9">
        <v>43200074</v>
      </c>
    </row>
    <row r="1116" spans="1:2">
      <c r="A1116" s="26" t="s">
        <v>21</v>
      </c>
      <c r="B1116" s="27">
        <v>8400002</v>
      </c>
    </row>
    <row r="1117" spans="1:2">
      <c r="A1117" s="26" t="s">
        <v>21</v>
      </c>
      <c r="B1117" s="27">
        <v>8400018</v>
      </c>
    </row>
    <row r="1118" spans="1:2">
      <c r="A1118" s="26" t="s">
        <v>21</v>
      </c>
      <c r="B1118" s="27">
        <v>8800018</v>
      </c>
    </row>
    <row r="1119" spans="1:2">
      <c r="A1119" s="26" t="s">
        <v>21</v>
      </c>
      <c r="B1119" s="27">
        <v>8800018</v>
      </c>
    </row>
    <row r="1120" spans="1:2">
      <c r="A1120" s="26" t="s">
        <v>21</v>
      </c>
      <c r="B1120" s="27">
        <v>8800018</v>
      </c>
    </row>
    <row r="1121" spans="1:2">
      <c r="A1121" s="8" t="s">
        <v>282</v>
      </c>
      <c r="B1121" s="9">
        <v>516075780</v>
      </c>
    </row>
    <row r="1122" spans="1:2">
      <c r="A1122" s="26" t="s">
        <v>21</v>
      </c>
      <c r="B1122" s="27">
        <v>8400018</v>
      </c>
    </row>
    <row r="1123" spans="1:2">
      <c r="A1123" s="26" t="s">
        <v>21</v>
      </c>
      <c r="B1123" s="27">
        <v>8800018</v>
      </c>
    </row>
    <row r="1124" spans="1:2">
      <c r="A1124" s="26" t="s">
        <v>21</v>
      </c>
      <c r="B1124" s="27">
        <v>8800018</v>
      </c>
    </row>
    <row r="1125" spans="1:2">
      <c r="A1125" s="26" t="s">
        <v>21</v>
      </c>
      <c r="B1125" s="27">
        <v>8814000</v>
      </c>
    </row>
    <row r="1126" spans="1:2">
      <c r="A1126" s="26" t="s">
        <v>21</v>
      </c>
      <c r="B1126" s="27">
        <v>8814000</v>
      </c>
    </row>
    <row r="1127" spans="1:2">
      <c r="A1127" s="26" t="s">
        <v>21</v>
      </c>
      <c r="B1127" s="27">
        <v>17600036</v>
      </c>
    </row>
    <row r="1128" spans="1:2">
      <c r="A1128" s="26" t="s">
        <v>21</v>
      </c>
      <c r="B1128" s="27">
        <v>17600004</v>
      </c>
    </row>
    <row r="1129" spans="1:2">
      <c r="A1129" s="26" t="s">
        <v>21</v>
      </c>
      <c r="B1129" s="27">
        <v>17600036</v>
      </c>
    </row>
    <row r="1130" spans="1:2">
      <c r="A1130" s="26" t="s">
        <v>21</v>
      </c>
      <c r="B1130" s="27">
        <v>17600396</v>
      </c>
    </row>
    <row r="1131" spans="1:2">
      <c r="A1131" s="26" t="s">
        <v>21</v>
      </c>
      <c r="B1131" s="27">
        <v>17600036</v>
      </c>
    </row>
    <row r="1132" spans="1:2">
      <c r="A1132" s="26" t="s">
        <v>21</v>
      </c>
      <c r="B1132" s="27">
        <v>17600036</v>
      </c>
    </row>
    <row r="1133" spans="1:2">
      <c r="A1133" s="26" t="s">
        <v>21</v>
      </c>
      <c r="B1133" s="27">
        <v>17647996</v>
      </c>
    </row>
    <row r="1134" spans="1:2">
      <c r="A1134" s="26" t="s">
        <v>21</v>
      </c>
      <c r="B1134" s="27">
        <v>24623996</v>
      </c>
    </row>
    <row r="1135" spans="1:2">
      <c r="A1135" s="26" t="s">
        <v>21</v>
      </c>
      <c r="B1135" s="27">
        <v>17604000</v>
      </c>
    </row>
    <row r="1136" spans="1:2">
      <c r="A1136" s="26" t="s">
        <v>21</v>
      </c>
      <c r="B1136" s="27">
        <v>17604000</v>
      </c>
    </row>
    <row r="1137" spans="1:2">
      <c r="A1137" s="26" t="s">
        <v>21</v>
      </c>
      <c r="B1137" s="27">
        <v>17600004</v>
      </c>
    </row>
    <row r="1138" spans="1:2">
      <c r="A1138" s="26" t="s">
        <v>21</v>
      </c>
      <c r="B1138" s="27">
        <v>8823998</v>
      </c>
    </row>
    <row r="1139" spans="1:2">
      <c r="A1139" s="26" t="s">
        <v>21</v>
      </c>
      <c r="B1139" s="27">
        <v>12003998</v>
      </c>
    </row>
    <row r="1140" spans="1:2">
      <c r="A1140" s="26" t="s">
        <v>21</v>
      </c>
      <c r="B1140" s="27">
        <v>20231996</v>
      </c>
    </row>
    <row r="1141" spans="1:2">
      <c r="A1141" s="26" t="s">
        <v>21</v>
      </c>
      <c r="B1141" s="27">
        <v>20847996</v>
      </c>
    </row>
    <row r="1142" spans="1:2">
      <c r="A1142" s="26" t="s">
        <v>21</v>
      </c>
      <c r="B1142" s="27">
        <v>4600000</v>
      </c>
    </row>
    <row r="1143" spans="1:2">
      <c r="A1143" s="26" t="s">
        <v>21</v>
      </c>
      <c r="B1143" s="27">
        <v>11311998</v>
      </c>
    </row>
    <row r="1144" spans="1:2">
      <c r="A1144" s="26" t="s">
        <v>21</v>
      </c>
      <c r="B1144" s="27">
        <v>4611999</v>
      </c>
    </row>
    <row r="1145" spans="1:2">
      <c r="A1145" s="26" t="s">
        <v>21</v>
      </c>
      <c r="B1145" s="27">
        <v>13835997</v>
      </c>
    </row>
    <row r="1146" spans="1:2">
      <c r="A1146" s="26" t="s">
        <v>21</v>
      </c>
      <c r="B1146" s="27">
        <v>13551000</v>
      </c>
    </row>
    <row r="1147" spans="1:2">
      <c r="A1147" s="26" t="s">
        <v>2669</v>
      </c>
      <c r="B1147" s="27">
        <v>17647996</v>
      </c>
    </row>
    <row r="1148" spans="1:2">
      <c r="A1148" s="26" t="s">
        <v>2670</v>
      </c>
      <c r="B1148" s="27">
        <v>17603996</v>
      </c>
    </row>
    <row r="1149" spans="1:2">
      <c r="A1149" s="26" t="s">
        <v>2671</v>
      </c>
      <c r="B1149" s="27">
        <v>21115108</v>
      </c>
    </row>
    <row r="1150" spans="1:2">
      <c r="A1150" s="26" t="s">
        <v>2672</v>
      </c>
      <c r="B1150" s="27">
        <v>21118000</v>
      </c>
    </row>
    <row r="1151" spans="1:2">
      <c r="A1151" s="26" t="s">
        <v>2673</v>
      </c>
      <c r="B1151" s="27">
        <v>31671330</v>
      </c>
    </row>
    <row r="1152" spans="1:2">
      <c r="A1152" s="26" t="s">
        <v>2674</v>
      </c>
      <c r="B1152" s="27">
        <v>31671330</v>
      </c>
    </row>
    <row r="1153" spans="1:2">
      <c r="A1153" s="26" t="s">
        <v>2675</v>
      </c>
      <c r="B1153" s="27">
        <v>21120444</v>
      </c>
    </row>
    <row r="1154" spans="1:2">
      <c r="A1154" s="8" t="s">
        <v>1020</v>
      </c>
      <c r="B1154" s="9">
        <v>38260499</v>
      </c>
    </row>
    <row r="1155" spans="1:2">
      <c r="A1155" s="26" t="s">
        <v>21</v>
      </c>
      <c r="B1155" s="27">
        <v>7839510</v>
      </c>
    </row>
    <row r="1156" spans="1:2">
      <c r="A1156" s="26" t="s">
        <v>21</v>
      </c>
      <c r="B1156" s="27">
        <v>9599400</v>
      </c>
    </row>
    <row r="1157" spans="1:2">
      <c r="A1157" s="26" t="s">
        <v>2676</v>
      </c>
      <c r="B1157" s="27">
        <v>6404708</v>
      </c>
    </row>
    <row r="1158" spans="1:2">
      <c r="A1158" s="26" t="s">
        <v>2677</v>
      </c>
      <c r="B1158" s="27">
        <v>8008885</v>
      </c>
    </row>
    <row r="1159" spans="1:2">
      <c r="A1159" s="26" t="s">
        <v>2678</v>
      </c>
      <c r="B1159" s="27">
        <v>6407996</v>
      </c>
    </row>
    <row r="1160" spans="1:2">
      <c r="A1160" s="8" t="s">
        <v>283</v>
      </c>
      <c r="B1160" s="9">
        <v>224557455</v>
      </c>
    </row>
    <row r="1161" spans="1:2">
      <c r="A1161" s="26" t="s">
        <v>21</v>
      </c>
      <c r="B1161" s="27">
        <v>119992500</v>
      </c>
    </row>
    <row r="1162" spans="1:2">
      <c r="A1162" s="26" t="s">
        <v>2679</v>
      </c>
      <c r="B1162" s="27">
        <v>16059990</v>
      </c>
    </row>
    <row r="1163" spans="1:2">
      <c r="A1163" s="26" t="s">
        <v>2680</v>
      </c>
      <c r="B1163" s="27">
        <v>16059990</v>
      </c>
    </row>
    <row r="1164" spans="1:2">
      <c r="A1164" s="26" t="s">
        <v>2681</v>
      </c>
      <c r="B1164" s="27">
        <v>32220000</v>
      </c>
    </row>
    <row r="1165" spans="1:2">
      <c r="A1165" s="26" t="s">
        <v>2682</v>
      </c>
      <c r="B1165" s="27">
        <v>40224975</v>
      </c>
    </row>
    <row r="1166" spans="1:2">
      <c r="A1166" s="8" t="s">
        <v>149</v>
      </c>
      <c r="B1166" s="9">
        <v>11287406524.809999</v>
      </c>
    </row>
    <row r="1167" spans="1:2">
      <c r="A1167" s="26" t="s">
        <v>21</v>
      </c>
      <c r="B1167" s="27">
        <v>2545495490.1399999</v>
      </c>
    </row>
    <row r="1168" spans="1:2">
      <c r="A1168" s="26" t="s">
        <v>21</v>
      </c>
      <c r="B1168" s="27">
        <v>2490710196.3800001</v>
      </c>
    </row>
    <row r="1169" spans="1:2">
      <c r="A1169" s="26" t="s">
        <v>2683</v>
      </c>
      <c r="B1169" s="27">
        <v>496664923.94999999</v>
      </c>
    </row>
    <row r="1170" spans="1:2">
      <c r="A1170" s="26" t="s">
        <v>2684</v>
      </c>
      <c r="B1170" s="27">
        <v>496431254.76999998</v>
      </c>
    </row>
    <row r="1171" spans="1:2">
      <c r="A1171" s="26" t="s">
        <v>2685</v>
      </c>
      <c r="B1171" s="27">
        <v>992071963.24000001</v>
      </c>
    </row>
    <row r="1172" spans="1:2">
      <c r="A1172" s="26" t="s">
        <v>2686</v>
      </c>
      <c r="B1172" s="27">
        <v>471040330</v>
      </c>
    </row>
    <row r="1173" spans="1:2">
      <c r="A1173" s="26" t="s">
        <v>2687</v>
      </c>
      <c r="B1173" s="27">
        <v>48729360</v>
      </c>
    </row>
    <row r="1174" spans="1:2">
      <c r="A1174" s="26" t="s">
        <v>2688</v>
      </c>
      <c r="B1174" s="27">
        <v>8124445</v>
      </c>
    </row>
    <row r="1175" spans="1:2">
      <c r="A1175" s="26" t="s">
        <v>2689</v>
      </c>
      <c r="B1175" s="27">
        <v>97515141</v>
      </c>
    </row>
    <row r="1176" spans="1:2">
      <c r="A1176" s="26" t="s">
        <v>2690</v>
      </c>
      <c r="B1176" s="27">
        <v>443725970.95999998</v>
      </c>
    </row>
    <row r="1177" spans="1:2">
      <c r="A1177" s="26" t="s">
        <v>2691</v>
      </c>
      <c r="B1177" s="27">
        <v>936248456</v>
      </c>
    </row>
    <row r="1178" spans="1:2">
      <c r="A1178" s="26" t="s">
        <v>2692</v>
      </c>
      <c r="B1178" s="27">
        <v>129245922</v>
      </c>
    </row>
    <row r="1179" spans="1:2">
      <c r="A1179" s="26" t="s">
        <v>2693</v>
      </c>
      <c r="B1179" s="27">
        <v>532999740.37</v>
      </c>
    </row>
    <row r="1180" spans="1:2">
      <c r="A1180" s="26" t="s">
        <v>2694</v>
      </c>
      <c r="B1180" s="27">
        <v>537027736</v>
      </c>
    </row>
    <row r="1181" spans="1:2">
      <c r="A1181" s="26" t="s">
        <v>2695</v>
      </c>
      <c r="B1181" s="27">
        <v>529067175</v>
      </c>
    </row>
    <row r="1182" spans="1:2">
      <c r="A1182" s="26" t="s">
        <v>2696</v>
      </c>
      <c r="B1182" s="27">
        <v>89583340</v>
      </c>
    </row>
    <row r="1183" spans="1:2">
      <c r="A1183" s="26" t="s">
        <v>2697</v>
      </c>
      <c r="B1183" s="27">
        <v>439232760</v>
      </c>
    </row>
    <row r="1184" spans="1:2">
      <c r="A1184" s="26" t="s">
        <v>1021</v>
      </c>
      <c r="B1184" s="27">
        <v>3492320</v>
      </c>
    </row>
    <row r="1185" spans="1:2">
      <c r="A1185" s="8" t="s">
        <v>150</v>
      </c>
      <c r="B1185" s="9">
        <v>147686472</v>
      </c>
    </row>
    <row r="1186" spans="1:2">
      <c r="A1186" s="26" t="s">
        <v>21</v>
      </c>
      <c r="B1186" s="27">
        <v>97706502</v>
      </c>
    </row>
    <row r="1187" spans="1:2">
      <c r="A1187" s="26" t="s">
        <v>2698</v>
      </c>
      <c r="B1187" s="27">
        <v>49979970</v>
      </c>
    </row>
    <row r="1188" spans="1:2">
      <c r="A1188" s="8" t="s">
        <v>2699</v>
      </c>
      <c r="B1188" s="9">
        <v>16157890</v>
      </c>
    </row>
    <row r="1189" spans="1:2">
      <c r="A1189" s="26" t="s">
        <v>2700</v>
      </c>
      <c r="B1189" s="27">
        <v>16157890</v>
      </c>
    </row>
    <row r="1190" spans="1:2">
      <c r="A1190" s="8" t="s">
        <v>151</v>
      </c>
      <c r="B1190" s="9">
        <v>78715792</v>
      </c>
    </row>
    <row r="1191" spans="1:2">
      <c r="A1191" s="26" t="s">
        <v>21</v>
      </c>
      <c r="B1191" s="27">
        <v>12799200</v>
      </c>
    </row>
    <row r="1192" spans="1:2">
      <c r="A1192" s="26" t="s">
        <v>21</v>
      </c>
      <c r="B1192" s="27">
        <v>25598400</v>
      </c>
    </row>
    <row r="1193" spans="1:2">
      <c r="A1193" s="26" t="s">
        <v>2701</v>
      </c>
      <c r="B1193" s="27">
        <v>6416000</v>
      </c>
    </row>
    <row r="1194" spans="1:2">
      <c r="A1194" s="26" t="s">
        <v>2702</v>
      </c>
      <c r="B1194" s="27">
        <v>6416000</v>
      </c>
    </row>
    <row r="1195" spans="1:2">
      <c r="A1195" s="26" t="s">
        <v>2703</v>
      </c>
      <c r="B1195" s="27">
        <v>14526192</v>
      </c>
    </row>
    <row r="1196" spans="1:2">
      <c r="A1196" s="26" t="s">
        <v>2704</v>
      </c>
      <c r="B1196" s="27">
        <v>12960000</v>
      </c>
    </row>
    <row r="1197" spans="1:2">
      <c r="A1197" s="8" t="s">
        <v>2705</v>
      </c>
      <c r="B1197" s="9">
        <v>518362746.45999998</v>
      </c>
    </row>
    <row r="1198" spans="1:2">
      <c r="A1198" s="26" t="s">
        <v>2706</v>
      </c>
      <c r="B1198" s="27">
        <v>518362746.45999998</v>
      </c>
    </row>
    <row r="1199" spans="1:2">
      <c r="A1199" s="8" t="s">
        <v>1022</v>
      </c>
      <c r="B1199" s="9">
        <v>756665660.70000005</v>
      </c>
    </row>
    <row r="1200" spans="1:2">
      <c r="A1200" s="26" t="s">
        <v>21</v>
      </c>
      <c r="B1200" s="27">
        <v>187861039.75</v>
      </c>
    </row>
    <row r="1201" spans="1:2">
      <c r="A1201" s="26" t="s">
        <v>2707</v>
      </c>
      <c r="B1201" s="27">
        <v>186549678.69999999</v>
      </c>
    </row>
    <row r="1202" spans="1:2">
      <c r="A1202" s="26" t="s">
        <v>2708</v>
      </c>
      <c r="B1202" s="27">
        <v>192554009.44999999</v>
      </c>
    </row>
    <row r="1203" spans="1:2">
      <c r="A1203" s="26" t="s">
        <v>2709</v>
      </c>
      <c r="B1203" s="27">
        <v>189700932.80000001</v>
      </c>
    </row>
    <row r="1204" spans="1:2">
      <c r="A1204" s="8" t="s">
        <v>1545</v>
      </c>
      <c r="B1204" s="9">
        <v>31998020</v>
      </c>
    </row>
    <row r="1205" spans="1:2">
      <c r="A1205" s="26" t="s">
        <v>1546</v>
      </c>
      <c r="B1205" s="27">
        <v>31998020</v>
      </c>
    </row>
    <row r="1206" spans="1:2">
      <c r="A1206" s="8" t="s">
        <v>1023</v>
      </c>
      <c r="B1206" s="9">
        <v>25403690.52</v>
      </c>
    </row>
    <row r="1207" spans="1:2">
      <c r="A1207" s="26" t="s">
        <v>21</v>
      </c>
      <c r="B1207" s="27">
        <v>25403690.52</v>
      </c>
    </row>
    <row r="1208" spans="1:2">
      <c r="A1208" s="8" t="s">
        <v>230</v>
      </c>
      <c r="B1208" s="9">
        <v>19524245.600000001</v>
      </c>
    </row>
    <row r="1209" spans="1:2">
      <c r="A1209" s="26" t="s">
        <v>21</v>
      </c>
      <c r="B1209" s="27">
        <v>6513766.7999999998</v>
      </c>
    </row>
    <row r="1210" spans="1:2">
      <c r="A1210" s="26" t="s">
        <v>21</v>
      </c>
      <c r="B1210" s="27">
        <v>6513766.7999999998</v>
      </c>
    </row>
    <row r="1211" spans="1:2">
      <c r="A1211" s="26" t="s">
        <v>2710</v>
      </c>
      <c r="B1211" s="27">
        <v>6496712</v>
      </c>
    </row>
    <row r="1212" spans="1:2">
      <c r="A1212" s="8" t="s">
        <v>58</v>
      </c>
      <c r="B1212" s="9">
        <v>242804400</v>
      </c>
    </row>
    <row r="1213" spans="1:2">
      <c r="A1213" s="26" t="s">
        <v>21</v>
      </c>
      <c r="B1213" s="27">
        <v>159990000</v>
      </c>
    </row>
    <row r="1214" spans="1:2">
      <c r="A1214" s="26" t="s">
        <v>2711</v>
      </c>
      <c r="B1214" s="27">
        <v>82814400</v>
      </c>
    </row>
    <row r="1215" spans="1:2">
      <c r="A1215" s="8" t="s">
        <v>59</v>
      </c>
      <c r="B1215" s="9">
        <v>45277170</v>
      </c>
    </row>
    <row r="1216" spans="1:2">
      <c r="A1216" s="26" t="s">
        <v>21</v>
      </c>
      <c r="B1216" s="27">
        <v>45277170</v>
      </c>
    </row>
    <row r="1217" spans="1:2">
      <c r="A1217" s="8" t="s">
        <v>1024</v>
      </c>
      <c r="B1217" s="9">
        <v>3256883.4</v>
      </c>
    </row>
    <row r="1218" spans="1:2">
      <c r="A1218" s="26" t="s">
        <v>21</v>
      </c>
      <c r="B1218" s="27">
        <v>3256883.4</v>
      </c>
    </row>
    <row r="1219" spans="1:2">
      <c r="A1219" s="8" t="s">
        <v>1547</v>
      </c>
      <c r="B1219" s="9">
        <v>4639710</v>
      </c>
    </row>
    <row r="1220" spans="1:2">
      <c r="A1220" s="26" t="s">
        <v>21</v>
      </c>
      <c r="B1220" s="27">
        <v>4639710</v>
      </c>
    </row>
    <row r="1221" spans="1:2">
      <c r="A1221" s="8" t="s">
        <v>1548</v>
      </c>
      <c r="B1221" s="9">
        <v>319980000</v>
      </c>
    </row>
    <row r="1222" spans="1:2">
      <c r="A1222" s="26" t="s">
        <v>2712</v>
      </c>
      <c r="B1222" s="27">
        <v>319980000</v>
      </c>
    </row>
    <row r="1223" spans="1:2">
      <c r="A1223" s="8" t="s">
        <v>1025</v>
      </c>
      <c r="B1223" s="9">
        <v>6527400</v>
      </c>
    </row>
    <row r="1224" spans="1:2">
      <c r="A1224" s="26" t="s">
        <v>2713</v>
      </c>
      <c r="B1224" s="27">
        <v>6527400</v>
      </c>
    </row>
    <row r="1225" spans="1:2">
      <c r="A1225" s="8" t="s">
        <v>60</v>
      </c>
      <c r="B1225" s="9">
        <v>5499247.6200000001</v>
      </c>
    </row>
    <row r="1226" spans="1:2">
      <c r="A1226" s="26" t="s">
        <v>2714</v>
      </c>
      <c r="B1226" s="27">
        <v>5499247.6200000001</v>
      </c>
    </row>
    <row r="1227" spans="1:2">
      <c r="A1227" s="8" t="s">
        <v>970</v>
      </c>
      <c r="B1227" s="9">
        <v>4233948.42</v>
      </c>
    </row>
    <row r="1228" spans="1:2">
      <c r="A1228" s="26" t="s">
        <v>21</v>
      </c>
      <c r="B1228" s="27">
        <v>4233948.42</v>
      </c>
    </row>
    <row r="1229" spans="1:2">
      <c r="A1229" s="8" t="s">
        <v>1549</v>
      </c>
      <c r="B1229" s="9">
        <v>3199800</v>
      </c>
    </row>
    <row r="1230" spans="1:2">
      <c r="A1230" s="26" t="s">
        <v>21</v>
      </c>
      <c r="B1230" s="27">
        <v>3199800</v>
      </c>
    </row>
    <row r="1231" spans="1:2">
      <c r="A1231" s="8" t="s">
        <v>61</v>
      </c>
      <c r="B1231" s="9">
        <v>481021082.32999998</v>
      </c>
    </row>
    <row r="1232" spans="1:2">
      <c r="A1232" s="26" t="s">
        <v>21</v>
      </c>
      <c r="B1232" s="27">
        <v>138211263.33000001</v>
      </c>
    </row>
    <row r="1233" spans="1:2">
      <c r="A1233" s="26" t="s">
        <v>21</v>
      </c>
      <c r="B1233" s="27">
        <v>162713859</v>
      </c>
    </row>
    <row r="1234" spans="1:2">
      <c r="A1234" s="26" t="s">
        <v>2715</v>
      </c>
      <c r="B1234" s="27">
        <v>32481980</v>
      </c>
    </row>
    <row r="1235" spans="1:2">
      <c r="A1235" s="26" t="s">
        <v>2716</v>
      </c>
      <c r="B1235" s="27">
        <v>32482040</v>
      </c>
    </row>
    <row r="1236" spans="1:2">
      <c r="A1236" s="26" t="s">
        <v>2717</v>
      </c>
      <c r="B1236" s="27">
        <v>32491540</v>
      </c>
    </row>
    <row r="1237" spans="1:2">
      <c r="A1237" s="26" t="s">
        <v>2718</v>
      </c>
      <c r="B1237" s="27">
        <v>16298880</v>
      </c>
    </row>
    <row r="1238" spans="1:2">
      <c r="A1238" s="26" t="s">
        <v>2719</v>
      </c>
      <c r="B1238" s="27">
        <v>16687880</v>
      </c>
    </row>
    <row r="1239" spans="1:2">
      <c r="A1239" s="26" t="s">
        <v>2720</v>
      </c>
      <c r="B1239" s="27">
        <v>16567880</v>
      </c>
    </row>
    <row r="1240" spans="1:2">
      <c r="A1240" s="26" t="s">
        <v>2721</v>
      </c>
      <c r="B1240" s="27">
        <v>16827880</v>
      </c>
    </row>
    <row r="1241" spans="1:2">
      <c r="A1241" s="26" t="s">
        <v>2722</v>
      </c>
      <c r="B1241" s="27">
        <v>16257880</v>
      </c>
    </row>
    <row r="1242" spans="1:2">
      <c r="A1242" s="8" t="s">
        <v>62</v>
      </c>
      <c r="B1242" s="9">
        <v>3528788106</v>
      </c>
    </row>
    <row r="1243" spans="1:2">
      <c r="A1243" s="26" t="s">
        <v>21</v>
      </c>
      <c r="B1243" s="27">
        <v>25200000</v>
      </c>
    </row>
    <row r="1244" spans="1:2">
      <c r="A1244" s="26" t="s">
        <v>21</v>
      </c>
      <c r="B1244" s="27">
        <v>21000000</v>
      </c>
    </row>
    <row r="1245" spans="1:2">
      <c r="A1245" s="26" t="s">
        <v>21</v>
      </c>
      <c r="B1245" s="27">
        <v>16800000</v>
      </c>
    </row>
    <row r="1246" spans="1:2">
      <c r="A1246" s="26" t="s">
        <v>21</v>
      </c>
      <c r="B1246" s="27">
        <v>26400000</v>
      </c>
    </row>
    <row r="1247" spans="1:2">
      <c r="A1247" s="26" t="s">
        <v>21</v>
      </c>
      <c r="B1247" s="27">
        <v>30800000</v>
      </c>
    </row>
    <row r="1248" spans="1:2">
      <c r="A1248" s="26" t="s">
        <v>21</v>
      </c>
      <c r="B1248" s="27">
        <v>30800000</v>
      </c>
    </row>
    <row r="1249" spans="1:2">
      <c r="A1249" s="26" t="s">
        <v>21</v>
      </c>
      <c r="B1249" s="27">
        <v>8800000</v>
      </c>
    </row>
    <row r="1250" spans="1:2">
      <c r="A1250" s="26" t="s">
        <v>21</v>
      </c>
      <c r="B1250" s="27">
        <v>26400000</v>
      </c>
    </row>
    <row r="1251" spans="1:2">
      <c r="A1251" s="26" t="s">
        <v>21</v>
      </c>
      <c r="B1251" s="27">
        <v>26400000</v>
      </c>
    </row>
    <row r="1252" spans="1:2">
      <c r="A1252" s="26" t="s">
        <v>21</v>
      </c>
      <c r="B1252" s="27">
        <v>22000000</v>
      </c>
    </row>
    <row r="1253" spans="1:2">
      <c r="A1253" s="26" t="s">
        <v>21</v>
      </c>
      <c r="B1253" s="27">
        <v>22000000</v>
      </c>
    </row>
    <row r="1254" spans="1:2">
      <c r="A1254" s="26" t="s">
        <v>21</v>
      </c>
      <c r="B1254" s="27">
        <v>17600000</v>
      </c>
    </row>
    <row r="1255" spans="1:2">
      <c r="A1255" s="26" t="s">
        <v>21</v>
      </c>
      <c r="B1255" s="27">
        <v>17600000</v>
      </c>
    </row>
    <row r="1256" spans="1:2">
      <c r="A1256" s="26" t="s">
        <v>21</v>
      </c>
      <c r="B1256" s="27">
        <v>30800000</v>
      </c>
    </row>
    <row r="1257" spans="1:2">
      <c r="A1257" s="26" t="s">
        <v>21</v>
      </c>
      <c r="B1257" s="27">
        <v>30800000</v>
      </c>
    </row>
    <row r="1258" spans="1:2">
      <c r="A1258" s="26" t="s">
        <v>21</v>
      </c>
      <c r="B1258" s="27">
        <v>13200000</v>
      </c>
    </row>
    <row r="1259" spans="1:2">
      <c r="A1259" s="26" t="s">
        <v>21</v>
      </c>
      <c r="B1259" s="27">
        <v>17600000</v>
      </c>
    </row>
    <row r="1260" spans="1:2">
      <c r="A1260" s="26" t="s">
        <v>21</v>
      </c>
      <c r="B1260" s="27">
        <v>22000000</v>
      </c>
    </row>
    <row r="1261" spans="1:2">
      <c r="A1261" s="26" t="s">
        <v>21</v>
      </c>
      <c r="B1261" s="27">
        <v>8800000</v>
      </c>
    </row>
    <row r="1262" spans="1:2">
      <c r="A1262" s="26" t="s">
        <v>21</v>
      </c>
      <c r="B1262" s="27">
        <v>17600000</v>
      </c>
    </row>
    <row r="1263" spans="1:2">
      <c r="A1263" s="26" t="s">
        <v>21</v>
      </c>
      <c r="B1263" s="27">
        <v>35200000</v>
      </c>
    </row>
    <row r="1264" spans="1:2">
      <c r="A1264" s="26" t="s">
        <v>21</v>
      </c>
      <c r="B1264" s="27">
        <v>22000000</v>
      </c>
    </row>
    <row r="1265" spans="1:2">
      <c r="A1265" s="26" t="s">
        <v>21</v>
      </c>
      <c r="B1265" s="27">
        <v>30800000</v>
      </c>
    </row>
    <row r="1266" spans="1:2">
      <c r="A1266" s="26" t="s">
        <v>21</v>
      </c>
      <c r="B1266" s="27">
        <v>22000000</v>
      </c>
    </row>
    <row r="1267" spans="1:2">
      <c r="A1267" s="26" t="s">
        <v>21</v>
      </c>
      <c r="B1267" s="27">
        <v>35200000</v>
      </c>
    </row>
    <row r="1268" spans="1:2">
      <c r="A1268" s="26" t="s">
        <v>21</v>
      </c>
      <c r="B1268" s="27">
        <v>8800000</v>
      </c>
    </row>
    <row r="1269" spans="1:2">
      <c r="A1269" s="26" t="s">
        <v>21</v>
      </c>
      <c r="B1269" s="27">
        <v>17600000</v>
      </c>
    </row>
    <row r="1270" spans="1:2">
      <c r="A1270" s="26" t="s">
        <v>21</v>
      </c>
      <c r="B1270" s="27">
        <v>35200000</v>
      </c>
    </row>
    <row r="1271" spans="1:2">
      <c r="A1271" s="26" t="s">
        <v>21</v>
      </c>
      <c r="B1271" s="27">
        <v>17600000</v>
      </c>
    </row>
    <row r="1272" spans="1:2">
      <c r="A1272" s="26" t="s">
        <v>21</v>
      </c>
      <c r="B1272" s="27">
        <v>26400000</v>
      </c>
    </row>
    <row r="1273" spans="1:2">
      <c r="A1273" s="26" t="s">
        <v>21</v>
      </c>
      <c r="B1273" s="27">
        <v>17600000</v>
      </c>
    </row>
    <row r="1274" spans="1:2">
      <c r="A1274" s="26" t="s">
        <v>21</v>
      </c>
      <c r="B1274" s="27">
        <v>35200000</v>
      </c>
    </row>
    <row r="1275" spans="1:2">
      <c r="A1275" s="26" t="s">
        <v>21</v>
      </c>
      <c r="B1275" s="27">
        <v>22000000</v>
      </c>
    </row>
    <row r="1276" spans="1:2">
      <c r="A1276" s="26" t="s">
        <v>21</v>
      </c>
      <c r="B1276" s="27">
        <v>4400000</v>
      </c>
    </row>
    <row r="1277" spans="1:2">
      <c r="A1277" s="26" t="s">
        <v>21</v>
      </c>
      <c r="B1277" s="27">
        <v>35200000</v>
      </c>
    </row>
    <row r="1278" spans="1:2">
      <c r="A1278" s="26" t="s">
        <v>21</v>
      </c>
      <c r="B1278" s="27">
        <v>39600000</v>
      </c>
    </row>
    <row r="1279" spans="1:2">
      <c r="A1279" s="26" t="s">
        <v>21</v>
      </c>
      <c r="B1279" s="27">
        <v>35200000</v>
      </c>
    </row>
    <row r="1280" spans="1:2">
      <c r="A1280" s="26" t="s">
        <v>21</v>
      </c>
      <c r="B1280" s="27">
        <v>22000000</v>
      </c>
    </row>
    <row r="1281" spans="1:2">
      <c r="A1281" s="26" t="s">
        <v>21</v>
      </c>
      <c r="B1281" s="27">
        <v>17600000</v>
      </c>
    </row>
    <row r="1282" spans="1:2">
      <c r="A1282" s="26" t="s">
        <v>21</v>
      </c>
      <c r="B1282" s="27">
        <v>48400000</v>
      </c>
    </row>
    <row r="1283" spans="1:2">
      <c r="A1283" s="26" t="s">
        <v>21</v>
      </c>
      <c r="B1283" s="27">
        <v>52800000</v>
      </c>
    </row>
    <row r="1284" spans="1:2">
      <c r="A1284" s="26" t="s">
        <v>21</v>
      </c>
      <c r="B1284" s="27">
        <v>35200000</v>
      </c>
    </row>
    <row r="1285" spans="1:2">
      <c r="A1285" s="26" t="s">
        <v>21</v>
      </c>
      <c r="B1285" s="27">
        <v>39600000</v>
      </c>
    </row>
    <row r="1286" spans="1:2">
      <c r="A1286" s="26" t="s">
        <v>21</v>
      </c>
      <c r="B1286" s="27">
        <v>26400000</v>
      </c>
    </row>
    <row r="1287" spans="1:2">
      <c r="A1287" s="26" t="s">
        <v>21</v>
      </c>
      <c r="B1287" s="27">
        <v>13200000</v>
      </c>
    </row>
    <row r="1288" spans="1:2">
      <c r="A1288" s="26" t="s">
        <v>21</v>
      </c>
      <c r="B1288" s="27">
        <v>8800000</v>
      </c>
    </row>
    <row r="1289" spans="1:2">
      <c r="A1289" s="26" t="s">
        <v>21</v>
      </c>
      <c r="B1289" s="27">
        <v>8800000</v>
      </c>
    </row>
    <row r="1290" spans="1:2">
      <c r="A1290" s="26" t="s">
        <v>21</v>
      </c>
      <c r="B1290" s="27">
        <v>17600000</v>
      </c>
    </row>
    <row r="1291" spans="1:2">
      <c r="A1291" s="26" t="s">
        <v>21</v>
      </c>
      <c r="B1291" s="27">
        <v>17600000</v>
      </c>
    </row>
    <row r="1292" spans="1:2">
      <c r="A1292" s="26" t="s">
        <v>21</v>
      </c>
      <c r="B1292" s="27">
        <v>17600000</v>
      </c>
    </row>
    <row r="1293" spans="1:2">
      <c r="A1293" s="26" t="s">
        <v>21</v>
      </c>
      <c r="B1293" s="27">
        <v>4400000</v>
      </c>
    </row>
    <row r="1294" spans="1:2">
      <c r="A1294" s="26" t="s">
        <v>21</v>
      </c>
      <c r="B1294" s="27">
        <v>35272000</v>
      </c>
    </row>
    <row r="1295" spans="1:2">
      <c r="A1295" s="26" t="s">
        <v>21</v>
      </c>
      <c r="B1295" s="27">
        <v>26000000</v>
      </c>
    </row>
    <row r="1296" spans="1:2">
      <c r="A1296" s="26" t="s">
        <v>21</v>
      </c>
      <c r="B1296" s="27">
        <v>10840000</v>
      </c>
    </row>
    <row r="1297" spans="1:2">
      <c r="A1297" s="26" t="s">
        <v>21</v>
      </c>
      <c r="B1297" s="27">
        <v>5550000</v>
      </c>
    </row>
    <row r="1298" spans="1:2">
      <c r="A1298" s="26" t="s">
        <v>21</v>
      </c>
      <c r="B1298" s="27">
        <v>35200000</v>
      </c>
    </row>
    <row r="1299" spans="1:2">
      <c r="A1299" s="26" t="s">
        <v>21</v>
      </c>
      <c r="B1299" s="27">
        <v>4400000</v>
      </c>
    </row>
    <row r="1300" spans="1:2">
      <c r="A1300" s="26" t="s">
        <v>21</v>
      </c>
      <c r="B1300" s="27">
        <v>22075000</v>
      </c>
    </row>
    <row r="1301" spans="1:2">
      <c r="A1301" s="26" t="s">
        <v>21</v>
      </c>
      <c r="B1301" s="27">
        <v>27000000</v>
      </c>
    </row>
    <row r="1302" spans="1:2">
      <c r="A1302" s="26" t="s">
        <v>21</v>
      </c>
      <c r="B1302" s="27">
        <v>13215000</v>
      </c>
    </row>
    <row r="1303" spans="1:2">
      <c r="A1303" s="26" t="s">
        <v>21</v>
      </c>
      <c r="B1303" s="27">
        <v>18022000</v>
      </c>
    </row>
    <row r="1304" spans="1:2">
      <c r="A1304" s="26" t="s">
        <v>21</v>
      </c>
      <c r="B1304" s="27">
        <v>13200000</v>
      </c>
    </row>
    <row r="1305" spans="1:2">
      <c r="A1305" s="26" t="s">
        <v>21</v>
      </c>
      <c r="B1305" s="27">
        <v>13215000</v>
      </c>
    </row>
    <row r="1306" spans="1:2">
      <c r="A1306" s="26" t="s">
        <v>21</v>
      </c>
      <c r="B1306" s="27">
        <v>17620000</v>
      </c>
    </row>
    <row r="1307" spans="1:2">
      <c r="A1307" s="26" t="s">
        <v>21</v>
      </c>
      <c r="B1307" s="27">
        <v>4400000</v>
      </c>
    </row>
    <row r="1308" spans="1:2">
      <c r="A1308" s="26" t="s">
        <v>21</v>
      </c>
      <c r="B1308" s="27">
        <v>13200000</v>
      </c>
    </row>
    <row r="1309" spans="1:2">
      <c r="A1309" s="26" t="s">
        <v>21</v>
      </c>
      <c r="B1309" s="27">
        <v>22000000</v>
      </c>
    </row>
    <row r="1310" spans="1:2">
      <c r="A1310" s="26" t="s">
        <v>21</v>
      </c>
      <c r="B1310" s="27">
        <v>13200000</v>
      </c>
    </row>
    <row r="1311" spans="1:2">
      <c r="A1311" s="26" t="s">
        <v>21</v>
      </c>
      <c r="B1311" s="27">
        <v>8800000</v>
      </c>
    </row>
    <row r="1312" spans="1:2">
      <c r="A1312" s="26" t="s">
        <v>21</v>
      </c>
      <c r="B1312" s="27">
        <v>22000000</v>
      </c>
    </row>
    <row r="1313" spans="1:2">
      <c r="A1313" s="26" t="s">
        <v>21</v>
      </c>
      <c r="B1313" s="27">
        <v>17600000</v>
      </c>
    </row>
    <row r="1314" spans="1:2">
      <c r="A1314" s="26" t="s">
        <v>21</v>
      </c>
      <c r="B1314" s="27">
        <v>17600000</v>
      </c>
    </row>
    <row r="1315" spans="1:2">
      <c r="A1315" s="26" t="s">
        <v>21</v>
      </c>
      <c r="B1315" s="27">
        <v>13200000</v>
      </c>
    </row>
    <row r="1316" spans="1:2">
      <c r="A1316" s="26" t="s">
        <v>21</v>
      </c>
      <c r="B1316" s="27">
        <v>17600000</v>
      </c>
    </row>
    <row r="1317" spans="1:2">
      <c r="A1317" s="26" t="s">
        <v>21</v>
      </c>
      <c r="B1317" s="27">
        <v>13200000</v>
      </c>
    </row>
    <row r="1318" spans="1:2">
      <c r="A1318" s="26" t="s">
        <v>21</v>
      </c>
      <c r="B1318" s="27">
        <v>9010000</v>
      </c>
    </row>
    <row r="1319" spans="1:2">
      <c r="A1319" s="26" t="s">
        <v>21</v>
      </c>
      <c r="B1319" s="27">
        <v>9020000</v>
      </c>
    </row>
    <row r="1320" spans="1:2">
      <c r="A1320" s="26" t="s">
        <v>21</v>
      </c>
      <c r="B1320" s="27">
        <v>4710500</v>
      </c>
    </row>
    <row r="1321" spans="1:2">
      <c r="A1321" s="26" t="s">
        <v>21</v>
      </c>
      <c r="B1321" s="27">
        <v>14850000</v>
      </c>
    </row>
    <row r="1322" spans="1:2">
      <c r="A1322" s="26" t="s">
        <v>21</v>
      </c>
      <c r="B1322" s="27">
        <v>15000000</v>
      </c>
    </row>
    <row r="1323" spans="1:2">
      <c r="A1323" s="26" t="s">
        <v>21</v>
      </c>
      <c r="B1323" s="27">
        <v>31500000</v>
      </c>
    </row>
    <row r="1324" spans="1:2">
      <c r="A1324" s="26" t="s">
        <v>21</v>
      </c>
      <c r="B1324" s="27">
        <v>16500000</v>
      </c>
    </row>
    <row r="1325" spans="1:2">
      <c r="A1325" s="26" t="s">
        <v>21</v>
      </c>
      <c r="B1325" s="27">
        <v>27600000</v>
      </c>
    </row>
    <row r="1326" spans="1:2">
      <c r="A1326" s="26" t="s">
        <v>21</v>
      </c>
      <c r="B1326" s="27">
        <v>9200000</v>
      </c>
    </row>
    <row r="1327" spans="1:2">
      <c r="A1327" s="26" t="s">
        <v>21</v>
      </c>
      <c r="B1327" s="27">
        <v>28800000</v>
      </c>
    </row>
    <row r="1328" spans="1:2">
      <c r="A1328" s="26" t="s">
        <v>21</v>
      </c>
      <c r="B1328" s="27">
        <v>19400000</v>
      </c>
    </row>
    <row r="1329" spans="1:2">
      <c r="A1329" s="26" t="s">
        <v>21</v>
      </c>
      <c r="B1329" s="27">
        <v>24750000</v>
      </c>
    </row>
    <row r="1330" spans="1:2">
      <c r="A1330" s="26" t="s">
        <v>21</v>
      </c>
      <c r="B1330" s="27">
        <v>15900000</v>
      </c>
    </row>
    <row r="1331" spans="1:2">
      <c r="A1331" s="26" t="s">
        <v>21</v>
      </c>
      <c r="B1331" s="27">
        <v>22200000</v>
      </c>
    </row>
    <row r="1332" spans="1:2">
      <c r="A1332" s="26" t="s">
        <v>21</v>
      </c>
      <c r="B1332" s="27">
        <v>53000000</v>
      </c>
    </row>
    <row r="1333" spans="1:2">
      <c r="A1333" s="26" t="s">
        <v>21</v>
      </c>
      <c r="B1333" s="27">
        <v>8800000</v>
      </c>
    </row>
    <row r="1334" spans="1:2">
      <c r="A1334" s="26" t="s">
        <v>21</v>
      </c>
      <c r="B1334" s="27">
        <v>13500000</v>
      </c>
    </row>
    <row r="1335" spans="1:2">
      <c r="A1335" s="26" t="s">
        <v>21</v>
      </c>
      <c r="B1335" s="27">
        <v>28800000</v>
      </c>
    </row>
    <row r="1336" spans="1:2">
      <c r="A1336" s="26" t="s">
        <v>21</v>
      </c>
      <c r="B1336" s="27">
        <v>20860000</v>
      </c>
    </row>
    <row r="1337" spans="1:2">
      <c r="A1337" s="26" t="s">
        <v>21</v>
      </c>
      <c r="B1337" s="27">
        <v>13500000</v>
      </c>
    </row>
    <row r="1338" spans="1:2">
      <c r="A1338" s="26" t="s">
        <v>21</v>
      </c>
      <c r="B1338" s="27">
        <v>8800000</v>
      </c>
    </row>
    <row r="1339" spans="1:2">
      <c r="A1339" s="26" t="s">
        <v>21</v>
      </c>
      <c r="B1339" s="27">
        <v>13200000</v>
      </c>
    </row>
    <row r="1340" spans="1:2">
      <c r="A1340" s="26" t="s">
        <v>21</v>
      </c>
      <c r="B1340" s="27">
        <v>8800000</v>
      </c>
    </row>
    <row r="1341" spans="1:2">
      <c r="A1341" s="26" t="s">
        <v>21</v>
      </c>
      <c r="B1341" s="27">
        <v>17600000</v>
      </c>
    </row>
    <row r="1342" spans="1:2">
      <c r="A1342" s="26" t="s">
        <v>21</v>
      </c>
      <c r="B1342" s="27">
        <v>13200000</v>
      </c>
    </row>
    <row r="1343" spans="1:2">
      <c r="A1343" s="26" t="s">
        <v>21</v>
      </c>
      <c r="B1343" s="27">
        <v>13200000</v>
      </c>
    </row>
    <row r="1344" spans="1:2">
      <c r="A1344" s="26" t="s">
        <v>21</v>
      </c>
      <c r="B1344" s="27">
        <v>17600000</v>
      </c>
    </row>
    <row r="1345" spans="1:2">
      <c r="A1345" s="26" t="s">
        <v>21</v>
      </c>
      <c r="B1345" s="27">
        <v>17600000</v>
      </c>
    </row>
    <row r="1346" spans="1:2">
      <c r="A1346" s="26" t="s">
        <v>21</v>
      </c>
      <c r="B1346" s="27">
        <v>44000000</v>
      </c>
    </row>
    <row r="1347" spans="1:2">
      <c r="A1347" s="26" t="s">
        <v>21</v>
      </c>
      <c r="B1347" s="27">
        <v>44000000</v>
      </c>
    </row>
    <row r="1348" spans="1:2">
      <c r="A1348" s="26" t="s">
        <v>21</v>
      </c>
      <c r="B1348" s="27">
        <v>35200000</v>
      </c>
    </row>
    <row r="1349" spans="1:2">
      <c r="A1349" s="26" t="s">
        <v>21</v>
      </c>
      <c r="B1349" s="27">
        <v>8800000</v>
      </c>
    </row>
    <row r="1350" spans="1:2">
      <c r="A1350" s="26" t="s">
        <v>21</v>
      </c>
      <c r="B1350" s="27">
        <v>26400000</v>
      </c>
    </row>
    <row r="1351" spans="1:2">
      <c r="A1351" s="26" t="s">
        <v>21</v>
      </c>
      <c r="B1351" s="27">
        <v>23320000</v>
      </c>
    </row>
    <row r="1352" spans="1:2">
      <c r="A1352" s="26" t="s">
        <v>2723</v>
      </c>
      <c r="B1352" s="27">
        <v>8800000</v>
      </c>
    </row>
    <row r="1353" spans="1:2">
      <c r="A1353" s="26" t="s">
        <v>2724</v>
      </c>
      <c r="B1353" s="27">
        <v>22000000</v>
      </c>
    </row>
    <row r="1354" spans="1:2">
      <c r="A1354" s="26" t="s">
        <v>2725</v>
      </c>
      <c r="B1354" s="27">
        <v>26400000</v>
      </c>
    </row>
    <row r="1355" spans="1:2">
      <c r="A1355" s="26" t="s">
        <v>2726</v>
      </c>
      <c r="B1355" s="27">
        <v>35200000</v>
      </c>
    </row>
    <row r="1356" spans="1:2">
      <c r="A1356" s="26" t="s">
        <v>2727</v>
      </c>
      <c r="B1356" s="27">
        <v>26400000</v>
      </c>
    </row>
    <row r="1357" spans="1:2">
      <c r="A1357" s="26" t="s">
        <v>2728</v>
      </c>
      <c r="B1357" s="27">
        <v>13200000</v>
      </c>
    </row>
    <row r="1358" spans="1:2">
      <c r="A1358" s="26" t="s">
        <v>2729</v>
      </c>
      <c r="B1358" s="27">
        <v>30800000</v>
      </c>
    </row>
    <row r="1359" spans="1:2">
      <c r="A1359" s="26" t="s">
        <v>2730</v>
      </c>
      <c r="B1359" s="27">
        <v>44000000</v>
      </c>
    </row>
    <row r="1360" spans="1:2">
      <c r="A1360" s="26" t="s">
        <v>2731</v>
      </c>
      <c r="B1360" s="27">
        <v>44000000</v>
      </c>
    </row>
    <row r="1361" spans="1:2">
      <c r="A1361" s="26" t="s">
        <v>2732</v>
      </c>
      <c r="B1361" s="27">
        <v>10557000</v>
      </c>
    </row>
    <row r="1362" spans="1:2">
      <c r="A1362" s="26" t="s">
        <v>2733</v>
      </c>
      <c r="B1362" s="27">
        <v>31671000</v>
      </c>
    </row>
    <row r="1363" spans="1:2">
      <c r="A1363" s="26" t="s">
        <v>2734</v>
      </c>
      <c r="B1363" s="27">
        <v>15835500</v>
      </c>
    </row>
    <row r="1364" spans="1:2">
      <c r="A1364" s="26" t="s">
        <v>2735</v>
      </c>
      <c r="B1364" s="27">
        <v>21114000</v>
      </c>
    </row>
    <row r="1365" spans="1:2">
      <c r="A1365" s="26" t="s">
        <v>2736</v>
      </c>
      <c r="B1365" s="27">
        <v>5278500</v>
      </c>
    </row>
    <row r="1366" spans="1:2">
      <c r="A1366" s="26" t="s">
        <v>2737</v>
      </c>
      <c r="B1366" s="27">
        <v>21114000</v>
      </c>
    </row>
    <row r="1367" spans="1:2">
      <c r="A1367" s="26" t="s">
        <v>2738</v>
      </c>
      <c r="B1367" s="27">
        <v>31671606</v>
      </c>
    </row>
    <row r="1368" spans="1:2">
      <c r="A1368" s="26" t="s">
        <v>2739</v>
      </c>
      <c r="B1368" s="27">
        <v>26392500</v>
      </c>
    </row>
    <row r="1369" spans="1:2">
      <c r="A1369" s="26" t="s">
        <v>2740</v>
      </c>
      <c r="B1369" s="27">
        <v>26392500</v>
      </c>
    </row>
    <row r="1370" spans="1:2">
      <c r="A1370" s="26" t="s">
        <v>2741</v>
      </c>
      <c r="B1370" s="27">
        <v>5278500</v>
      </c>
    </row>
    <row r="1371" spans="1:2">
      <c r="A1371" s="26" t="s">
        <v>2742</v>
      </c>
      <c r="B1371" s="27">
        <v>5278500</v>
      </c>
    </row>
    <row r="1372" spans="1:2">
      <c r="A1372" s="26" t="s">
        <v>2743</v>
      </c>
      <c r="B1372" s="27">
        <v>15835500</v>
      </c>
    </row>
    <row r="1373" spans="1:2">
      <c r="A1373" s="26" t="s">
        <v>2744</v>
      </c>
      <c r="B1373" s="27">
        <v>31671000</v>
      </c>
    </row>
    <row r="1374" spans="1:2">
      <c r="A1374" s="26" t="s">
        <v>2745</v>
      </c>
      <c r="B1374" s="27">
        <v>15835500</v>
      </c>
    </row>
    <row r="1375" spans="1:2">
      <c r="A1375" s="26" t="s">
        <v>2746</v>
      </c>
      <c r="B1375" s="27">
        <v>31671000</v>
      </c>
    </row>
    <row r="1376" spans="1:2">
      <c r="A1376" s="26" t="s">
        <v>2747</v>
      </c>
      <c r="B1376" s="27">
        <v>26392500</v>
      </c>
    </row>
    <row r="1377" spans="1:2">
      <c r="A1377" s="26" t="s">
        <v>2748</v>
      </c>
      <c r="B1377" s="27">
        <v>31671000</v>
      </c>
    </row>
    <row r="1378" spans="1:2">
      <c r="A1378" s="26" t="s">
        <v>2749</v>
      </c>
      <c r="B1378" s="27">
        <v>21114000</v>
      </c>
    </row>
    <row r="1379" spans="1:2">
      <c r="A1379" s="26" t="s">
        <v>2750</v>
      </c>
      <c r="B1379" s="27">
        <v>5278500</v>
      </c>
    </row>
    <row r="1380" spans="1:2">
      <c r="A1380" s="26" t="s">
        <v>2751</v>
      </c>
      <c r="B1380" s="27">
        <v>31671000</v>
      </c>
    </row>
    <row r="1381" spans="1:2">
      <c r="A1381" s="26" t="s">
        <v>2752</v>
      </c>
      <c r="B1381" s="27">
        <v>21114000</v>
      </c>
    </row>
    <row r="1382" spans="1:2">
      <c r="A1382" s="26" t="s">
        <v>2753</v>
      </c>
      <c r="B1382" s="27">
        <v>21114000</v>
      </c>
    </row>
    <row r="1383" spans="1:2">
      <c r="A1383" s="26" t="s">
        <v>2754</v>
      </c>
      <c r="B1383" s="27">
        <v>31671000</v>
      </c>
    </row>
    <row r="1384" spans="1:2">
      <c r="A1384" s="26" t="s">
        <v>2755</v>
      </c>
      <c r="B1384" s="27">
        <v>21114000</v>
      </c>
    </row>
    <row r="1385" spans="1:2">
      <c r="A1385" s="26" t="s">
        <v>2756</v>
      </c>
      <c r="B1385" s="27">
        <v>21114000</v>
      </c>
    </row>
    <row r="1386" spans="1:2">
      <c r="A1386" s="26" t="s">
        <v>2757</v>
      </c>
      <c r="B1386" s="27">
        <v>5278500</v>
      </c>
    </row>
    <row r="1387" spans="1:2">
      <c r="A1387" s="26" t="s">
        <v>2758</v>
      </c>
      <c r="B1387" s="27">
        <v>5278500</v>
      </c>
    </row>
    <row r="1388" spans="1:2">
      <c r="A1388" s="26" t="s">
        <v>2759</v>
      </c>
      <c r="B1388" s="27">
        <v>10557000</v>
      </c>
    </row>
    <row r="1389" spans="1:2">
      <c r="A1389" s="26" t="s">
        <v>2760</v>
      </c>
      <c r="B1389" s="27">
        <v>10557000</v>
      </c>
    </row>
    <row r="1390" spans="1:2">
      <c r="A1390" s="26" t="s">
        <v>2761</v>
      </c>
      <c r="B1390" s="27">
        <v>10557000</v>
      </c>
    </row>
    <row r="1391" spans="1:2">
      <c r="A1391" s="26" t="s">
        <v>2762</v>
      </c>
      <c r="B1391" s="27">
        <v>10557000</v>
      </c>
    </row>
    <row r="1392" spans="1:2">
      <c r="A1392" s="26" t="s">
        <v>2763</v>
      </c>
      <c r="B1392" s="27">
        <v>15835500</v>
      </c>
    </row>
    <row r="1393" spans="1:2">
      <c r="A1393" s="26" t="s">
        <v>2764</v>
      </c>
      <c r="B1393" s="27">
        <v>10557000</v>
      </c>
    </row>
    <row r="1394" spans="1:2">
      <c r="A1394" s="26" t="s">
        <v>2765</v>
      </c>
      <c r="B1394" s="27">
        <v>15835500</v>
      </c>
    </row>
    <row r="1395" spans="1:2">
      <c r="A1395" s="26" t="s">
        <v>2766</v>
      </c>
      <c r="B1395" s="27">
        <v>21114000</v>
      </c>
    </row>
    <row r="1396" spans="1:2">
      <c r="A1396" s="26" t="s">
        <v>2767</v>
      </c>
      <c r="B1396" s="27">
        <v>10557000</v>
      </c>
    </row>
    <row r="1397" spans="1:2">
      <c r="A1397" s="26" t="s">
        <v>2768</v>
      </c>
      <c r="B1397" s="27">
        <v>10557000</v>
      </c>
    </row>
    <row r="1398" spans="1:2">
      <c r="A1398" s="26" t="s">
        <v>2769</v>
      </c>
      <c r="B1398" s="27">
        <v>21114000</v>
      </c>
    </row>
    <row r="1399" spans="1:2">
      <c r="A1399" s="26" t="s">
        <v>2770</v>
      </c>
      <c r="B1399" s="27">
        <v>5278500</v>
      </c>
    </row>
    <row r="1400" spans="1:2">
      <c r="A1400" s="26" t="s">
        <v>2771</v>
      </c>
      <c r="B1400" s="27">
        <v>10557000</v>
      </c>
    </row>
    <row r="1401" spans="1:2">
      <c r="A1401" s="26" t="s">
        <v>2772</v>
      </c>
      <c r="B1401" s="27">
        <v>21114000</v>
      </c>
    </row>
    <row r="1402" spans="1:2">
      <c r="A1402" s="26" t="s">
        <v>2773</v>
      </c>
      <c r="B1402" s="27">
        <v>21114000</v>
      </c>
    </row>
    <row r="1403" spans="1:2">
      <c r="A1403" s="26" t="s">
        <v>2774</v>
      </c>
      <c r="B1403" s="27">
        <v>15835500</v>
      </c>
    </row>
    <row r="1404" spans="1:2">
      <c r="A1404" s="26" t="s">
        <v>2775</v>
      </c>
      <c r="B1404" s="27">
        <v>5278500</v>
      </c>
    </row>
    <row r="1405" spans="1:2">
      <c r="A1405" s="26" t="s">
        <v>2776</v>
      </c>
      <c r="B1405" s="27">
        <v>10557000</v>
      </c>
    </row>
    <row r="1406" spans="1:2">
      <c r="A1406" s="26" t="s">
        <v>2777</v>
      </c>
      <c r="B1406" s="27">
        <v>21114000</v>
      </c>
    </row>
    <row r="1407" spans="1:2">
      <c r="A1407" s="26" t="s">
        <v>2778</v>
      </c>
      <c r="B1407" s="27">
        <v>58063500</v>
      </c>
    </row>
    <row r="1408" spans="1:2">
      <c r="A1408" s="26" t="s">
        <v>2779</v>
      </c>
      <c r="B1408" s="27">
        <v>36949500</v>
      </c>
    </row>
    <row r="1409" spans="1:2">
      <c r="A1409" s="26" t="s">
        <v>2780</v>
      </c>
      <c r="B1409" s="27">
        <v>31671000</v>
      </c>
    </row>
    <row r="1410" spans="1:2">
      <c r="A1410" s="26" t="s">
        <v>2781</v>
      </c>
      <c r="B1410" s="27">
        <v>47506500</v>
      </c>
    </row>
    <row r="1411" spans="1:2">
      <c r="A1411" s="26" t="s">
        <v>2782</v>
      </c>
      <c r="B1411" s="27">
        <v>21114000</v>
      </c>
    </row>
    <row r="1412" spans="1:2">
      <c r="A1412" s="8" t="s">
        <v>2783</v>
      </c>
      <c r="B1412" s="9">
        <v>49350270</v>
      </c>
    </row>
    <row r="1413" spans="1:2">
      <c r="A1413" s="26" t="s">
        <v>2784</v>
      </c>
      <c r="B1413" s="27">
        <v>16250090</v>
      </c>
    </row>
    <row r="1414" spans="1:2">
      <c r="A1414" s="26" t="s">
        <v>2785</v>
      </c>
      <c r="B1414" s="27">
        <v>33100180</v>
      </c>
    </row>
    <row r="1415" spans="1:2">
      <c r="A1415" s="8" t="s">
        <v>231</v>
      </c>
      <c r="B1415" s="9">
        <v>210088271</v>
      </c>
    </row>
    <row r="1416" spans="1:2">
      <c r="A1416" s="26" t="s">
        <v>21</v>
      </c>
      <c r="B1416" s="27">
        <v>40797450</v>
      </c>
    </row>
    <row r="1417" spans="1:2">
      <c r="A1417" s="26" t="s">
        <v>1551</v>
      </c>
      <c r="B1417" s="27">
        <v>6496708</v>
      </c>
    </row>
    <row r="1418" spans="1:2">
      <c r="A1418" s="26" t="s">
        <v>2786</v>
      </c>
      <c r="B1418" s="27">
        <v>56847385</v>
      </c>
    </row>
    <row r="1419" spans="1:2">
      <c r="A1419" s="26" t="s">
        <v>2787</v>
      </c>
      <c r="B1419" s="27">
        <v>9952728</v>
      </c>
    </row>
    <row r="1420" spans="1:2">
      <c r="A1420" s="26" t="s">
        <v>1026</v>
      </c>
      <c r="B1420" s="27">
        <v>95994000</v>
      </c>
    </row>
    <row r="1421" spans="1:2">
      <c r="A1421" s="8" t="s">
        <v>420</v>
      </c>
      <c r="B1421" s="9">
        <v>16284417</v>
      </c>
    </row>
    <row r="1422" spans="1:2">
      <c r="A1422" s="26" t="s">
        <v>21</v>
      </c>
      <c r="B1422" s="27">
        <v>16284417</v>
      </c>
    </row>
    <row r="1423" spans="1:2">
      <c r="A1423" s="8" t="s">
        <v>2788</v>
      </c>
      <c r="B1423" s="9">
        <v>18218468</v>
      </c>
    </row>
    <row r="1424" spans="1:2">
      <c r="A1424" s="26" t="s">
        <v>2789</v>
      </c>
      <c r="B1424" s="27">
        <v>3345576</v>
      </c>
    </row>
    <row r="1425" spans="1:2">
      <c r="A1425" s="26" t="s">
        <v>2790</v>
      </c>
      <c r="B1425" s="27">
        <v>3339576</v>
      </c>
    </row>
    <row r="1426" spans="1:2">
      <c r="A1426" s="26" t="s">
        <v>2791</v>
      </c>
      <c r="B1426" s="27">
        <v>3305576</v>
      </c>
    </row>
    <row r="1427" spans="1:2">
      <c r="A1427" s="26" t="s">
        <v>2792</v>
      </c>
      <c r="B1427" s="27">
        <v>3335598</v>
      </c>
    </row>
    <row r="1428" spans="1:2">
      <c r="A1428" s="26" t="s">
        <v>2793</v>
      </c>
      <c r="B1428" s="27">
        <v>1643788</v>
      </c>
    </row>
    <row r="1429" spans="1:2">
      <c r="A1429" s="26" t="s">
        <v>2794</v>
      </c>
      <c r="B1429" s="27">
        <v>3248354</v>
      </c>
    </row>
    <row r="1430" spans="1:2">
      <c r="A1430" s="8" t="s">
        <v>1552</v>
      </c>
      <c r="B1430" s="9">
        <v>15999000</v>
      </c>
    </row>
    <row r="1431" spans="1:2">
      <c r="A1431" s="26" t="s">
        <v>21</v>
      </c>
      <c r="B1431" s="27">
        <v>15999000</v>
      </c>
    </row>
    <row r="1432" spans="1:2">
      <c r="A1432" s="8" t="s">
        <v>1553</v>
      </c>
      <c r="B1432" s="9">
        <v>152418630</v>
      </c>
    </row>
    <row r="1433" spans="1:2">
      <c r="A1433" s="26" t="s">
        <v>21</v>
      </c>
      <c r="B1433" s="27">
        <v>127992000</v>
      </c>
    </row>
    <row r="1434" spans="1:2">
      <c r="A1434" s="26" t="s">
        <v>1554</v>
      </c>
      <c r="B1434" s="27">
        <v>24426630</v>
      </c>
    </row>
    <row r="1435" spans="1:2">
      <c r="A1435" s="8" t="s">
        <v>232</v>
      </c>
      <c r="B1435" s="9">
        <v>31998000</v>
      </c>
    </row>
    <row r="1436" spans="1:2">
      <c r="A1436" s="26" t="s">
        <v>21</v>
      </c>
      <c r="B1436" s="27">
        <v>15999000</v>
      </c>
    </row>
    <row r="1437" spans="1:2">
      <c r="A1437" s="26" t="s">
        <v>21</v>
      </c>
      <c r="B1437" s="27">
        <v>15999000</v>
      </c>
    </row>
    <row r="1438" spans="1:2">
      <c r="A1438" s="8" t="s">
        <v>63</v>
      </c>
      <c r="B1438" s="9">
        <v>81791861</v>
      </c>
    </row>
    <row r="1439" spans="1:2">
      <c r="A1439" s="26" t="s">
        <v>2795</v>
      </c>
      <c r="B1439" s="27">
        <v>24426625.5</v>
      </c>
    </row>
    <row r="1440" spans="1:2">
      <c r="A1440" s="26" t="s">
        <v>1555</v>
      </c>
      <c r="B1440" s="27">
        <v>16251110</v>
      </c>
    </row>
    <row r="1441" spans="1:2">
      <c r="A1441" s="26" t="s">
        <v>2796</v>
      </c>
      <c r="B1441" s="27">
        <v>8343500</v>
      </c>
    </row>
    <row r="1442" spans="1:2">
      <c r="A1442" s="26" t="s">
        <v>2797</v>
      </c>
      <c r="B1442" s="27">
        <v>8344000</v>
      </c>
    </row>
    <row r="1443" spans="1:2">
      <c r="A1443" s="26" t="s">
        <v>2798</v>
      </c>
      <c r="B1443" s="27">
        <v>24426625.5</v>
      </c>
    </row>
    <row r="1444" spans="1:2">
      <c r="A1444" s="8" t="s">
        <v>1556</v>
      </c>
      <c r="B1444" s="9">
        <v>175993400</v>
      </c>
    </row>
    <row r="1445" spans="1:2">
      <c r="A1445" s="26" t="s">
        <v>21</v>
      </c>
      <c r="B1445" s="27">
        <v>95994000</v>
      </c>
    </row>
    <row r="1446" spans="1:2">
      <c r="A1446" s="26" t="s">
        <v>1557</v>
      </c>
      <c r="B1446" s="27">
        <v>79999400</v>
      </c>
    </row>
    <row r="1447" spans="1:2">
      <c r="A1447" s="8" t="s">
        <v>349</v>
      </c>
      <c r="B1447" s="9">
        <v>87335774.340000004</v>
      </c>
    </row>
    <row r="1448" spans="1:2">
      <c r="A1448" s="26" t="s">
        <v>1558</v>
      </c>
      <c r="B1448" s="27">
        <v>31923488.940000001</v>
      </c>
    </row>
    <row r="1449" spans="1:2">
      <c r="A1449" s="26" t="s">
        <v>1559</v>
      </c>
      <c r="B1449" s="27">
        <v>55412285.399999999</v>
      </c>
    </row>
    <row r="1450" spans="1:2">
      <c r="A1450" s="8" t="s">
        <v>1560</v>
      </c>
      <c r="B1450" s="9">
        <v>3248196</v>
      </c>
    </row>
    <row r="1451" spans="1:2">
      <c r="A1451" s="26" t="s">
        <v>1561</v>
      </c>
      <c r="B1451" s="27">
        <v>3248196</v>
      </c>
    </row>
    <row r="1452" spans="1:2">
      <c r="A1452" s="8" t="s">
        <v>64</v>
      </c>
      <c r="B1452" s="9">
        <v>418252704.89999998</v>
      </c>
    </row>
    <row r="1453" spans="1:2">
      <c r="A1453" s="26" t="s">
        <v>21</v>
      </c>
      <c r="B1453" s="27">
        <v>157958844.90000001</v>
      </c>
    </row>
    <row r="1454" spans="1:2">
      <c r="A1454" s="26" t="s">
        <v>21</v>
      </c>
      <c r="B1454" s="27">
        <v>162844170</v>
      </c>
    </row>
    <row r="1455" spans="1:2">
      <c r="A1455" s="26" t="s">
        <v>2799</v>
      </c>
      <c r="B1455" s="27">
        <v>48726660</v>
      </c>
    </row>
    <row r="1456" spans="1:2">
      <c r="A1456" s="26" t="s">
        <v>2800</v>
      </c>
      <c r="B1456" s="27">
        <v>48723030</v>
      </c>
    </row>
    <row r="1457" spans="1:2">
      <c r="A1457" s="8" t="s">
        <v>2801</v>
      </c>
      <c r="B1457" s="9">
        <v>3540000</v>
      </c>
    </row>
    <row r="1458" spans="1:2">
      <c r="A1458" s="26" t="s">
        <v>2802</v>
      </c>
      <c r="B1458" s="27">
        <v>3540000</v>
      </c>
    </row>
    <row r="1459" spans="1:2">
      <c r="A1459" s="8" t="s">
        <v>1562</v>
      </c>
      <c r="B1459" s="9">
        <v>5800999</v>
      </c>
    </row>
    <row r="1460" spans="1:2">
      <c r="A1460" s="26" t="s">
        <v>21</v>
      </c>
      <c r="B1460" s="27">
        <v>5800999</v>
      </c>
    </row>
    <row r="1461" spans="1:2">
      <c r="A1461" s="8" t="s">
        <v>350</v>
      </c>
      <c r="B1461" s="9">
        <v>31998000</v>
      </c>
    </row>
    <row r="1462" spans="1:2">
      <c r="A1462" s="26" t="s">
        <v>21</v>
      </c>
      <c r="B1462" s="27">
        <v>31998000</v>
      </c>
    </row>
    <row r="1463" spans="1:2">
      <c r="A1463" s="8" t="s">
        <v>1027</v>
      </c>
      <c r="B1463" s="9">
        <v>15999000</v>
      </c>
    </row>
    <row r="1464" spans="1:2">
      <c r="A1464" s="26" t="s">
        <v>21</v>
      </c>
      <c r="B1464" s="27">
        <v>15999000</v>
      </c>
    </row>
    <row r="1465" spans="1:2">
      <c r="A1465" s="8" t="s">
        <v>2803</v>
      </c>
      <c r="B1465" s="9">
        <v>81213850</v>
      </c>
    </row>
    <row r="1466" spans="1:2">
      <c r="A1466" s="26" t="s">
        <v>2804</v>
      </c>
      <c r="B1466" s="27">
        <v>81213850</v>
      </c>
    </row>
    <row r="1467" spans="1:2">
      <c r="A1467" s="8" t="s">
        <v>2805</v>
      </c>
      <c r="B1467" s="9">
        <v>9750000</v>
      </c>
    </row>
    <row r="1468" spans="1:2">
      <c r="A1468" s="26" t="s">
        <v>2806</v>
      </c>
      <c r="B1468" s="27">
        <v>9750000</v>
      </c>
    </row>
    <row r="1469" spans="1:2">
      <c r="A1469" s="8" t="s">
        <v>284</v>
      </c>
      <c r="B1469" s="9">
        <v>13678910.279999999</v>
      </c>
    </row>
    <row r="1470" spans="1:2">
      <c r="A1470" s="26" t="s">
        <v>21</v>
      </c>
      <c r="B1470" s="27">
        <v>13678910.279999999</v>
      </c>
    </row>
    <row r="1471" spans="1:2">
      <c r="A1471" s="8" t="s">
        <v>2807</v>
      </c>
      <c r="B1471" s="9">
        <v>32060000</v>
      </c>
    </row>
    <row r="1472" spans="1:2">
      <c r="A1472" s="26" t="s">
        <v>2808</v>
      </c>
      <c r="B1472" s="27">
        <v>32060000</v>
      </c>
    </row>
    <row r="1473" spans="1:2">
      <c r="A1473" s="8" t="s">
        <v>2809</v>
      </c>
      <c r="B1473" s="9">
        <v>298122940</v>
      </c>
    </row>
    <row r="1474" spans="1:2">
      <c r="A1474" s="26" t="s">
        <v>2810</v>
      </c>
      <c r="B1474" s="27">
        <v>166699900</v>
      </c>
    </row>
    <row r="1475" spans="1:2">
      <c r="A1475" s="26" t="s">
        <v>2811</v>
      </c>
      <c r="B1475" s="27">
        <v>131423040</v>
      </c>
    </row>
    <row r="1476" spans="1:2">
      <c r="A1476" s="8" t="s">
        <v>2812</v>
      </c>
      <c r="B1476" s="9">
        <v>37430000</v>
      </c>
    </row>
    <row r="1477" spans="1:2">
      <c r="A1477" s="26" t="s">
        <v>2813</v>
      </c>
      <c r="B1477" s="27">
        <v>16260000</v>
      </c>
    </row>
    <row r="1478" spans="1:2">
      <c r="A1478" s="26" t="s">
        <v>2814</v>
      </c>
      <c r="B1478" s="27">
        <v>16250000</v>
      </c>
    </row>
    <row r="1479" spans="1:2">
      <c r="A1479" s="26" t="s">
        <v>2815</v>
      </c>
      <c r="B1479" s="27">
        <v>4920000</v>
      </c>
    </row>
    <row r="1480" spans="1:2">
      <c r="A1480" s="8" t="s">
        <v>351</v>
      </c>
      <c r="B1480" s="9">
        <v>1057798972.5</v>
      </c>
    </row>
    <row r="1481" spans="1:2">
      <c r="A1481" s="26" t="s">
        <v>21</v>
      </c>
      <c r="B1481" s="27">
        <v>162844170</v>
      </c>
    </row>
    <row r="1482" spans="1:2">
      <c r="A1482" s="26" t="s">
        <v>21</v>
      </c>
      <c r="B1482" s="27">
        <v>162735577.5</v>
      </c>
    </row>
    <row r="1483" spans="1:2">
      <c r="A1483" s="26" t="s">
        <v>1563</v>
      </c>
      <c r="B1483" s="27">
        <v>40602500</v>
      </c>
    </row>
    <row r="1484" spans="1:2">
      <c r="A1484" s="26" t="s">
        <v>1564</v>
      </c>
      <c r="B1484" s="27">
        <v>40602500</v>
      </c>
    </row>
    <row r="1485" spans="1:2">
      <c r="A1485" s="26" t="s">
        <v>1565</v>
      </c>
      <c r="B1485" s="27">
        <v>40602500</v>
      </c>
    </row>
    <row r="1486" spans="1:2">
      <c r="A1486" s="26" t="s">
        <v>1566</v>
      </c>
      <c r="B1486" s="27">
        <v>40644700</v>
      </c>
    </row>
    <row r="1487" spans="1:2">
      <c r="A1487" s="26" t="s">
        <v>1567</v>
      </c>
      <c r="B1487" s="27">
        <v>40602500</v>
      </c>
    </row>
    <row r="1488" spans="1:2">
      <c r="A1488" s="26" t="s">
        <v>1568</v>
      </c>
      <c r="B1488" s="27">
        <v>40604425</v>
      </c>
    </row>
    <row r="1489" spans="1:2">
      <c r="A1489" s="26" t="s">
        <v>1569</v>
      </c>
      <c r="B1489" s="27">
        <v>40619700</v>
      </c>
    </row>
    <row r="1490" spans="1:2">
      <c r="A1490" s="26" t="s">
        <v>1570</v>
      </c>
      <c r="B1490" s="27">
        <v>40602525</v>
      </c>
    </row>
    <row r="1491" spans="1:2">
      <c r="A1491" s="26" t="s">
        <v>1571</v>
      </c>
      <c r="B1491" s="27">
        <v>40602450</v>
      </c>
    </row>
    <row r="1492" spans="1:2">
      <c r="A1492" s="26" t="s">
        <v>2816</v>
      </c>
      <c r="B1492" s="27">
        <v>40602525</v>
      </c>
    </row>
    <row r="1493" spans="1:2">
      <c r="A1493" s="26" t="s">
        <v>2817</v>
      </c>
      <c r="B1493" s="27">
        <v>40606925</v>
      </c>
    </row>
    <row r="1494" spans="1:2">
      <c r="A1494" s="26" t="s">
        <v>2818</v>
      </c>
      <c r="B1494" s="27">
        <v>40607775</v>
      </c>
    </row>
    <row r="1495" spans="1:2">
      <c r="A1495" s="26" t="s">
        <v>2819</v>
      </c>
      <c r="B1495" s="27">
        <v>40969700</v>
      </c>
    </row>
    <row r="1496" spans="1:2">
      <c r="A1496" s="26" t="s">
        <v>2820</v>
      </c>
      <c r="B1496" s="27">
        <v>41069700</v>
      </c>
    </row>
    <row r="1497" spans="1:2">
      <c r="A1497" s="26" t="s">
        <v>2821</v>
      </c>
      <c r="B1497" s="27">
        <v>40794700</v>
      </c>
    </row>
    <row r="1498" spans="1:2">
      <c r="A1498" s="26" t="s">
        <v>2822</v>
      </c>
      <c r="B1498" s="27">
        <v>40744700</v>
      </c>
    </row>
    <row r="1499" spans="1:2">
      <c r="A1499" s="26" t="s">
        <v>2823</v>
      </c>
      <c r="B1499" s="27">
        <v>40669700</v>
      </c>
    </row>
    <row r="1500" spans="1:2">
      <c r="A1500" s="26" t="s">
        <v>2824</v>
      </c>
      <c r="B1500" s="27">
        <v>40669700</v>
      </c>
    </row>
    <row r="1501" spans="1:2">
      <c r="A1501" s="8" t="s">
        <v>152</v>
      </c>
      <c r="B1501" s="9">
        <v>3256364915.1399999</v>
      </c>
    </row>
    <row r="1502" spans="1:2">
      <c r="A1502" s="26" t="s">
        <v>21</v>
      </c>
      <c r="B1502" s="27">
        <v>1055476928.72</v>
      </c>
    </row>
    <row r="1503" spans="1:2">
      <c r="A1503" s="26" t="s">
        <v>21</v>
      </c>
      <c r="B1503" s="27">
        <v>1087565857</v>
      </c>
    </row>
    <row r="1504" spans="1:2">
      <c r="A1504" s="26" t="s">
        <v>2825</v>
      </c>
      <c r="B1504" s="27">
        <v>376585817.42000002</v>
      </c>
    </row>
    <row r="1505" spans="1:2">
      <c r="A1505" s="26" t="s">
        <v>2826</v>
      </c>
      <c r="B1505" s="27">
        <v>144971032</v>
      </c>
    </row>
    <row r="1506" spans="1:2">
      <c r="A1506" s="26" t="s">
        <v>2827</v>
      </c>
      <c r="B1506" s="27">
        <v>81850000</v>
      </c>
    </row>
    <row r="1507" spans="1:2">
      <c r="A1507" s="26" t="s">
        <v>2828</v>
      </c>
      <c r="B1507" s="27">
        <v>509915280</v>
      </c>
    </row>
    <row r="1508" spans="1:2">
      <c r="A1508" s="8" t="s">
        <v>65</v>
      </c>
      <c r="B1508" s="9">
        <v>41062492.170000002</v>
      </c>
    </row>
    <row r="1509" spans="1:2">
      <c r="A1509" s="26" t="s">
        <v>21</v>
      </c>
      <c r="B1509" s="27">
        <v>41062492.170000002</v>
      </c>
    </row>
    <row r="1510" spans="1:2">
      <c r="A1510" s="8" t="s">
        <v>66</v>
      </c>
      <c r="B1510" s="9">
        <v>89264559.599999994</v>
      </c>
    </row>
    <row r="1511" spans="1:2">
      <c r="A1511" s="26" t="s">
        <v>2829</v>
      </c>
      <c r="B1511" s="27">
        <v>89264559.599999994</v>
      </c>
    </row>
    <row r="1512" spans="1:2">
      <c r="A1512" s="8" t="s">
        <v>67</v>
      </c>
      <c r="B1512" s="9">
        <v>12034809840.969999</v>
      </c>
    </row>
    <row r="1513" spans="1:2">
      <c r="A1513" s="26" t="s">
        <v>21</v>
      </c>
      <c r="B1513" s="27">
        <v>4750566230.7399998</v>
      </c>
    </row>
    <row r="1514" spans="1:2">
      <c r="A1514" s="26" t="s">
        <v>21</v>
      </c>
      <c r="B1514" s="27">
        <v>2891293968.04</v>
      </c>
    </row>
    <row r="1515" spans="1:2">
      <c r="A1515" s="26" t="s">
        <v>1572</v>
      </c>
      <c r="B1515" s="27">
        <v>245669677.56999999</v>
      </c>
    </row>
    <row r="1516" spans="1:2">
      <c r="A1516" s="26" t="s">
        <v>2830</v>
      </c>
      <c r="B1516" s="27">
        <v>245460128.74000001</v>
      </c>
    </row>
    <row r="1517" spans="1:2">
      <c r="A1517" s="26" t="s">
        <v>2831</v>
      </c>
      <c r="B1517" s="27">
        <v>245286047.87</v>
      </c>
    </row>
    <row r="1518" spans="1:2">
      <c r="A1518" s="26" t="s">
        <v>2832</v>
      </c>
      <c r="B1518" s="27">
        <v>245759094.40000001</v>
      </c>
    </row>
    <row r="1519" spans="1:2">
      <c r="A1519" s="26" t="s">
        <v>2833</v>
      </c>
      <c r="B1519" s="27">
        <v>245858982.84</v>
      </c>
    </row>
    <row r="1520" spans="1:2">
      <c r="A1520" s="26" t="s">
        <v>2834</v>
      </c>
      <c r="B1520" s="27">
        <v>696960576.44000006</v>
      </c>
    </row>
    <row r="1521" spans="1:2">
      <c r="A1521" s="26" t="s">
        <v>2835</v>
      </c>
      <c r="B1521" s="27">
        <v>246435609.88</v>
      </c>
    </row>
    <row r="1522" spans="1:2">
      <c r="A1522" s="26" t="s">
        <v>2836</v>
      </c>
      <c r="B1522" s="27">
        <v>696007408</v>
      </c>
    </row>
    <row r="1523" spans="1:2">
      <c r="A1523" s="26" t="s">
        <v>2837</v>
      </c>
      <c r="B1523" s="27">
        <v>253351776</v>
      </c>
    </row>
    <row r="1524" spans="1:2">
      <c r="A1524" s="26" t="s">
        <v>2838</v>
      </c>
      <c r="B1524" s="27">
        <v>257318976</v>
      </c>
    </row>
    <row r="1525" spans="1:2">
      <c r="A1525" s="26" t="s">
        <v>2839</v>
      </c>
      <c r="B1525" s="27">
        <v>255327776</v>
      </c>
    </row>
    <row r="1526" spans="1:2">
      <c r="A1526" s="26" t="s">
        <v>2840</v>
      </c>
      <c r="B1526" s="27">
        <v>253553979.93000001</v>
      </c>
    </row>
    <row r="1527" spans="1:2">
      <c r="A1527" s="26" t="s">
        <v>2841</v>
      </c>
      <c r="B1527" s="27">
        <v>253056371.40000001</v>
      </c>
    </row>
    <row r="1528" spans="1:2">
      <c r="A1528" s="26" t="s">
        <v>2842</v>
      </c>
      <c r="B1528" s="27">
        <v>252903237.12</v>
      </c>
    </row>
    <row r="1529" spans="1:2">
      <c r="A1529" s="8" t="s">
        <v>2843</v>
      </c>
      <c r="B1529" s="9">
        <v>5400000</v>
      </c>
    </row>
    <row r="1530" spans="1:2">
      <c r="A1530" s="26" t="s">
        <v>2844</v>
      </c>
      <c r="B1530" s="27">
        <v>5400000</v>
      </c>
    </row>
    <row r="1531" spans="1:2">
      <c r="A1531" s="8" t="s">
        <v>233</v>
      </c>
      <c r="B1531" s="9">
        <v>397814196</v>
      </c>
    </row>
    <row r="1532" spans="1:2">
      <c r="A1532" s="26" t="s">
        <v>21</v>
      </c>
      <c r="B1532" s="27">
        <v>8413554</v>
      </c>
    </row>
    <row r="1533" spans="1:2">
      <c r="A1533" s="26" t="s">
        <v>21</v>
      </c>
      <c r="B1533" s="27">
        <v>4206777</v>
      </c>
    </row>
    <row r="1534" spans="1:2">
      <c r="A1534" s="26" t="s">
        <v>21</v>
      </c>
      <c r="B1534" s="27">
        <v>8811554</v>
      </c>
    </row>
    <row r="1535" spans="1:2">
      <c r="A1535" s="26" t="s">
        <v>21</v>
      </c>
      <c r="B1535" s="27">
        <v>8813554</v>
      </c>
    </row>
    <row r="1536" spans="1:2">
      <c r="A1536" s="26" t="s">
        <v>21</v>
      </c>
      <c r="B1536" s="27">
        <v>8813554</v>
      </c>
    </row>
    <row r="1537" spans="1:2">
      <c r="A1537" s="26" t="s">
        <v>21</v>
      </c>
      <c r="B1537" s="27">
        <v>8813554</v>
      </c>
    </row>
    <row r="1538" spans="1:2">
      <c r="A1538" s="26" t="s">
        <v>21</v>
      </c>
      <c r="B1538" s="27">
        <v>8813554</v>
      </c>
    </row>
    <row r="1539" spans="1:2">
      <c r="A1539" s="26" t="s">
        <v>21</v>
      </c>
      <c r="B1539" s="27">
        <v>8813554</v>
      </c>
    </row>
    <row r="1540" spans="1:2">
      <c r="A1540" s="26" t="s">
        <v>21</v>
      </c>
      <c r="B1540" s="27">
        <v>8813554</v>
      </c>
    </row>
    <row r="1541" spans="1:2">
      <c r="A1541" s="26" t="s">
        <v>21</v>
      </c>
      <c r="B1541" s="27">
        <v>8813554</v>
      </c>
    </row>
    <row r="1542" spans="1:2">
      <c r="A1542" s="26" t="s">
        <v>21</v>
      </c>
      <c r="B1542" s="27">
        <v>8813554</v>
      </c>
    </row>
    <row r="1543" spans="1:2">
      <c r="A1543" s="26" t="s">
        <v>21</v>
      </c>
      <c r="B1543" s="27">
        <v>8813554</v>
      </c>
    </row>
    <row r="1544" spans="1:2">
      <c r="A1544" s="26" t="s">
        <v>21</v>
      </c>
      <c r="B1544" s="27">
        <v>8813554</v>
      </c>
    </row>
    <row r="1545" spans="1:2">
      <c r="A1545" s="26" t="s">
        <v>21</v>
      </c>
      <c r="B1545" s="27">
        <v>8813554</v>
      </c>
    </row>
    <row r="1546" spans="1:2">
      <c r="A1546" s="26" t="s">
        <v>21</v>
      </c>
      <c r="B1546" s="27">
        <v>8813554</v>
      </c>
    </row>
    <row r="1547" spans="1:2">
      <c r="A1547" s="26" t="s">
        <v>21</v>
      </c>
      <c r="B1547" s="27">
        <v>9005554</v>
      </c>
    </row>
    <row r="1548" spans="1:2">
      <c r="A1548" s="26" t="s">
        <v>21</v>
      </c>
      <c r="B1548" s="27">
        <v>11301554</v>
      </c>
    </row>
    <row r="1549" spans="1:2">
      <c r="A1549" s="26" t="s">
        <v>21</v>
      </c>
      <c r="B1549" s="27">
        <v>9305554</v>
      </c>
    </row>
    <row r="1550" spans="1:2">
      <c r="A1550" s="26" t="s">
        <v>21</v>
      </c>
      <c r="B1550" s="27">
        <v>9015554</v>
      </c>
    </row>
    <row r="1551" spans="1:2">
      <c r="A1551" s="26" t="s">
        <v>21</v>
      </c>
      <c r="B1551" s="27">
        <v>8931554</v>
      </c>
    </row>
    <row r="1552" spans="1:2">
      <c r="A1552" s="26" t="s">
        <v>21</v>
      </c>
      <c r="B1552" s="27">
        <v>8851554</v>
      </c>
    </row>
    <row r="1553" spans="1:2">
      <c r="A1553" s="26" t="s">
        <v>21</v>
      </c>
      <c r="B1553" s="27">
        <v>8851554</v>
      </c>
    </row>
    <row r="1554" spans="1:2">
      <c r="A1554" s="26" t="s">
        <v>21</v>
      </c>
      <c r="B1554" s="27">
        <v>10251554</v>
      </c>
    </row>
    <row r="1555" spans="1:2">
      <c r="A1555" s="26" t="s">
        <v>21</v>
      </c>
      <c r="B1555" s="27">
        <v>9705998</v>
      </c>
    </row>
    <row r="1556" spans="1:2">
      <c r="A1556" s="26" t="s">
        <v>21</v>
      </c>
      <c r="B1556" s="27">
        <v>10251554</v>
      </c>
    </row>
    <row r="1557" spans="1:2">
      <c r="A1557" s="26" t="s">
        <v>21</v>
      </c>
      <c r="B1557" s="27">
        <v>11103554</v>
      </c>
    </row>
    <row r="1558" spans="1:2">
      <c r="A1558" s="26" t="s">
        <v>21</v>
      </c>
      <c r="B1558" s="27">
        <v>10703554</v>
      </c>
    </row>
    <row r="1559" spans="1:2">
      <c r="A1559" s="26" t="s">
        <v>21</v>
      </c>
      <c r="B1559" s="27">
        <v>8931554</v>
      </c>
    </row>
    <row r="1560" spans="1:2">
      <c r="A1560" s="26" t="s">
        <v>21</v>
      </c>
      <c r="B1560" s="27">
        <v>9301554</v>
      </c>
    </row>
    <row r="1561" spans="1:2">
      <c r="A1561" s="26" t="s">
        <v>2845</v>
      </c>
      <c r="B1561" s="27">
        <v>8851554</v>
      </c>
    </row>
    <row r="1562" spans="1:2">
      <c r="A1562" s="26" t="s">
        <v>2846</v>
      </c>
      <c r="B1562" s="27">
        <v>9051554</v>
      </c>
    </row>
    <row r="1563" spans="1:2">
      <c r="A1563" s="26" t="s">
        <v>2847</v>
      </c>
      <c r="B1563" s="27">
        <v>8851554</v>
      </c>
    </row>
    <row r="1564" spans="1:2">
      <c r="A1564" s="26" t="s">
        <v>2848</v>
      </c>
      <c r="B1564" s="27">
        <v>4405777</v>
      </c>
    </row>
    <row r="1565" spans="1:2">
      <c r="A1565" s="26" t="s">
        <v>2849</v>
      </c>
      <c r="B1565" s="27">
        <v>8811554</v>
      </c>
    </row>
    <row r="1566" spans="1:2">
      <c r="A1566" s="26" t="s">
        <v>2850</v>
      </c>
      <c r="B1566" s="27">
        <v>10557030</v>
      </c>
    </row>
    <row r="1567" spans="1:2">
      <c r="A1567" s="26" t="s">
        <v>2851</v>
      </c>
      <c r="B1567" s="27">
        <v>10557010</v>
      </c>
    </row>
    <row r="1568" spans="1:2">
      <c r="A1568" s="26" t="s">
        <v>2852</v>
      </c>
      <c r="B1568" s="27">
        <v>10557090</v>
      </c>
    </row>
    <row r="1569" spans="1:2">
      <c r="A1569" s="26" t="s">
        <v>2853</v>
      </c>
      <c r="B1569" s="27">
        <v>10557010</v>
      </c>
    </row>
    <row r="1570" spans="1:2">
      <c r="A1570" s="26" t="s">
        <v>2854</v>
      </c>
      <c r="B1570" s="27">
        <v>10557010</v>
      </c>
    </row>
    <row r="1571" spans="1:2">
      <c r="A1571" s="26" t="s">
        <v>2855</v>
      </c>
      <c r="B1571" s="27">
        <v>5278505</v>
      </c>
    </row>
    <row r="1572" spans="1:2">
      <c r="A1572" s="26" t="s">
        <v>2856</v>
      </c>
      <c r="B1572" s="27">
        <v>5325777</v>
      </c>
    </row>
    <row r="1573" spans="1:2">
      <c r="A1573" s="26" t="s">
        <v>2857</v>
      </c>
      <c r="B1573" s="27">
        <v>10631998</v>
      </c>
    </row>
    <row r="1574" spans="1:2">
      <c r="A1574" s="26" t="s">
        <v>2858</v>
      </c>
      <c r="B1574" s="27">
        <v>10557030</v>
      </c>
    </row>
    <row r="1575" spans="1:2">
      <c r="A1575" s="26" t="s">
        <v>2859</v>
      </c>
      <c r="B1575" s="27">
        <v>10557010</v>
      </c>
    </row>
    <row r="1576" spans="1:2">
      <c r="A1576" s="8" t="s">
        <v>16</v>
      </c>
      <c r="B1576" s="9">
        <v>185894555065.16</v>
      </c>
    </row>
  </sheetData>
  <autoFilter ref="A6:C1576"/>
  <pageMargins left="0.70866141732283472" right="0.19" top="0.35433070866141736" bottom="0.35433070866141736" header="0.23622047244094491" footer="0.23622047244094491"/>
  <pageSetup paperSize="9" scale="12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79"/>
  <sheetViews>
    <sheetView topLeftCell="A268" workbookViewId="0">
      <selection activeCell="M117" sqref="M117"/>
    </sheetView>
  </sheetViews>
  <sheetFormatPr defaultRowHeight="15"/>
  <cols>
    <col min="1" max="1" width="63.140625" style="58" customWidth="1"/>
    <col min="2" max="2" width="16.5703125" style="72" customWidth="1"/>
    <col min="3" max="16384" width="9.140625" style="13"/>
  </cols>
  <sheetData>
    <row r="1" spans="1:2">
      <c r="B1" s="99" t="s">
        <v>81</v>
      </c>
    </row>
    <row r="3" spans="1:2" ht="15.75">
      <c r="A3" s="1" t="s">
        <v>15</v>
      </c>
      <c r="B3" s="84"/>
    </row>
    <row r="4" spans="1:2" ht="15.75">
      <c r="A4" s="2" t="s">
        <v>2860</v>
      </c>
      <c r="B4" s="84"/>
    </row>
    <row r="5" spans="1:2">
      <c r="A5" s="59"/>
      <c r="B5" s="84"/>
    </row>
    <row r="6" spans="1:2" s="11" customFormat="1">
      <c r="A6" s="60" t="s">
        <v>1</v>
      </c>
      <c r="B6" s="85" t="s">
        <v>2</v>
      </c>
    </row>
    <row r="7" spans="1:2" s="11" customFormat="1" ht="12">
      <c r="A7" s="4" t="s">
        <v>2861</v>
      </c>
      <c r="B7" s="146">
        <v>10800000</v>
      </c>
    </row>
    <row r="8" spans="1:2">
      <c r="A8" s="6" t="s">
        <v>2862</v>
      </c>
      <c r="B8" s="10">
        <v>10800000</v>
      </c>
    </row>
    <row r="9" spans="1:2" s="11" customFormat="1" ht="12">
      <c r="A9" s="4" t="s">
        <v>2863</v>
      </c>
      <c r="B9" s="146">
        <v>20656300</v>
      </c>
    </row>
    <row r="10" spans="1:2" ht="24">
      <c r="A10" s="6" t="s">
        <v>2864</v>
      </c>
      <c r="B10" s="10">
        <v>14754500</v>
      </c>
    </row>
    <row r="11" spans="1:2" s="11" customFormat="1" ht="16.5" customHeight="1">
      <c r="A11" s="6" t="s">
        <v>2865</v>
      </c>
      <c r="B11" s="10">
        <v>5901800</v>
      </c>
    </row>
    <row r="12" spans="1:2">
      <c r="A12" s="4" t="s">
        <v>606</v>
      </c>
      <c r="B12" s="146">
        <v>13000000</v>
      </c>
    </row>
    <row r="13" spans="1:2" s="11" customFormat="1" ht="12">
      <c r="A13" s="6" t="s">
        <v>607</v>
      </c>
      <c r="B13" s="10">
        <v>13000000</v>
      </c>
    </row>
    <row r="14" spans="1:2" ht="24">
      <c r="A14" s="4" t="s">
        <v>609</v>
      </c>
      <c r="B14" s="146">
        <v>8000000</v>
      </c>
    </row>
    <row r="15" spans="1:2" s="11" customFormat="1" ht="12">
      <c r="A15" s="6" t="s">
        <v>610</v>
      </c>
      <c r="B15" s="10">
        <v>8000000</v>
      </c>
    </row>
    <row r="16" spans="1:2">
      <c r="A16" s="4" t="s">
        <v>1353</v>
      </c>
      <c r="B16" s="146">
        <v>25000000</v>
      </c>
    </row>
    <row r="17" spans="1:2">
      <c r="A17" s="6" t="s">
        <v>1354</v>
      </c>
      <c r="B17" s="10">
        <v>25000000</v>
      </c>
    </row>
    <row r="18" spans="1:2" s="11" customFormat="1" ht="24">
      <c r="A18" s="4" t="s">
        <v>1355</v>
      </c>
      <c r="B18" s="146">
        <v>2282084</v>
      </c>
    </row>
    <row r="19" spans="1:2">
      <c r="A19" s="6" t="s">
        <v>1356</v>
      </c>
      <c r="B19" s="10">
        <v>2282084</v>
      </c>
    </row>
    <row r="20" spans="1:2">
      <c r="A20" s="4" t="s">
        <v>2866</v>
      </c>
      <c r="B20" s="146">
        <v>449000000</v>
      </c>
    </row>
    <row r="21" spans="1:2" s="11" customFormat="1" ht="12">
      <c r="A21" s="6" t="s">
        <v>2867</v>
      </c>
      <c r="B21" s="10">
        <v>449000000</v>
      </c>
    </row>
    <row r="22" spans="1:2">
      <c r="A22" s="4" t="s">
        <v>611</v>
      </c>
      <c r="B22" s="146">
        <v>348750094.12</v>
      </c>
    </row>
    <row r="23" spans="1:2" s="11" customFormat="1" ht="12">
      <c r="A23" s="6" t="s">
        <v>612</v>
      </c>
      <c r="B23" s="10">
        <v>1457678.97</v>
      </c>
    </row>
    <row r="24" spans="1:2">
      <c r="A24" s="6" t="s">
        <v>613</v>
      </c>
      <c r="B24" s="10">
        <v>347292415.14999998</v>
      </c>
    </row>
    <row r="25" spans="1:2" s="11" customFormat="1" ht="12">
      <c r="A25" s="4" t="s">
        <v>5</v>
      </c>
      <c r="B25" s="146">
        <v>5865649.6100000003</v>
      </c>
    </row>
    <row r="26" spans="1:2">
      <c r="A26" s="6" t="s">
        <v>614</v>
      </c>
      <c r="B26" s="10">
        <v>5865649.6100000003</v>
      </c>
    </row>
    <row r="27" spans="1:2">
      <c r="A27" s="4" t="s">
        <v>155</v>
      </c>
      <c r="B27" s="146">
        <v>3888000</v>
      </c>
    </row>
    <row r="28" spans="1:2" s="11" customFormat="1" ht="12">
      <c r="A28" s="6" t="s">
        <v>1096</v>
      </c>
      <c r="B28" s="10">
        <v>432000</v>
      </c>
    </row>
    <row r="29" spans="1:2">
      <c r="A29" s="6" t="s">
        <v>615</v>
      </c>
      <c r="B29" s="10">
        <v>3456000</v>
      </c>
    </row>
    <row r="30" spans="1:2" s="11" customFormat="1" ht="12">
      <c r="A30" s="4" t="s">
        <v>1946</v>
      </c>
      <c r="B30" s="146">
        <v>3795000</v>
      </c>
    </row>
    <row r="31" spans="1:2">
      <c r="A31" s="6" t="s">
        <v>2868</v>
      </c>
      <c r="B31" s="10">
        <v>3795000</v>
      </c>
    </row>
    <row r="32" spans="1:2" s="11" customFormat="1" ht="12">
      <c r="A32" s="4" t="s">
        <v>2869</v>
      </c>
      <c r="B32" s="146">
        <v>14522521</v>
      </c>
    </row>
    <row r="33" spans="1:2">
      <c r="A33" s="6" t="s">
        <v>2870</v>
      </c>
      <c r="B33" s="10">
        <v>14522521</v>
      </c>
    </row>
    <row r="34" spans="1:2" s="11" customFormat="1" ht="12">
      <c r="A34" s="4" t="s">
        <v>234</v>
      </c>
      <c r="B34" s="146">
        <v>18987309.68</v>
      </c>
    </row>
    <row r="35" spans="1:2">
      <c r="A35" s="6" t="s">
        <v>235</v>
      </c>
      <c r="B35" s="10">
        <v>3200000</v>
      </c>
    </row>
    <row r="36" spans="1:2" s="11" customFormat="1" ht="12">
      <c r="A36" s="6" t="s">
        <v>236</v>
      </c>
      <c r="B36" s="10">
        <v>11389032.25</v>
      </c>
    </row>
    <row r="37" spans="1:2">
      <c r="A37" s="6" t="s">
        <v>353</v>
      </c>
      <c r="B37" s="10">
        <v>1197576.43</v>
      </c>
    </row>
    <row r="38" spans="1:2">
      <c r="A38" s="6" t="s">
        <v>237</v>
      </c>
      <c r="B38" s="10">
        <v>3200701</v>
      </c>
    </row>
    <row r="39" spans="1:2" s="11" customFormat="1" ht="12">
      <c r="A39" s="4" t="s">
        <v>1357</v>
      </c>
      <c r="B39" s="146">
        <v>8800000</v>
      </c>
    </row>
    <row r="40" spans="1:2">
      <c r="A40" s="6" t="s">
        <v>1358</v>
      </c>
      <c r="B40" s="10">
        <v>8800000</v>
      </c>
    </row>
    <row r="41" spans="1:2" s="11" customFormat="1" ht="12">
      <c r="A41" s="4" t="s">
        <v>2871</v>
      </c>
      <c r="B41" s="146">
        <v>4324000</v>
      </c>
    </row>
    <row r="42" spans="1:2">
      <c r="A42" s="6" t="s">
        <v>2872</v>
      </c>
      <c r="B42" s="10">
        <v>4226250</v>
      </c>
    </row>
    <row r="43" spans="1:2" s="11" customFormat="1" ht="12">
      <c r="A43" s="6" t="s">
        <v>2873</v>
      </c>
      <c r="B43" s="10">
        <v>66150</v>
      </c>
    </row>
    <row r="44" spans="1:2">
      <c r="A44" s="6" t="s">
        <v>2874</v>
      </c>
      <c r="B44" s="10">
        <v>31600</v>
      </c>
    </row>
    <row r="45" spans="1:2">
      <c r="A45" s="4" t="s">
        <v>177</v>
      </c>
      <c r="B45" s="146">
        <v>26932940.079999998</v>
      </c>
    </row>
    <row r="46" spans="1:2">
      <c r="A46" s="6" t="s">
        <v>616</v>
      </c>
      <c r="B46" s="10">
        <v>4522888.46</v>
      </c>
    </row>
    <row r="47" spans="1:2">
      <c r="A47" s="6" t="s">
        <v>617</v>
      </c>
      <c r="B47" s="10">
        <v>4139337.36</v>
      </c>
    </row>
    <row r="48" spans="1:2">
      <c r="A48" s="6" t="s">
        <v>618</v>
      </c>
      <c r="B48" s="10">
        <v>3957166.97</v>
      </c>
    </row>
    <row r="49" spans="1:2">
      <c r="A49" s="6" t="s">
        <v>1359</v>
      </c>
      <c r="B49" s="10">
        <v>2041090.5</v>
      </c>
    </row>
    <row r="50" spans="1:2">
      <c r="A50" s="6" t="s">
        <v>1360</v>
      </c>
      <c r="B50" s="10">
        <v>8567040</v>
      </c>
    </row>
    <row r="51" spans="1:2" s="11" customFormat="1" ht="12">
      <c r="A51" s="6" t="s">
        <v>1361</v>
      </c>
      <c r="B51" s="10">
        <v>140224.19</v>
      </c>
    </row>
    <row r="52" spans="1:2">
      <c r="A52" s="6" t="s">
        <v>2875</v>
      </c>
      <c r="B52" s="10">
        <v>55277.67</v>
      </c>
    </row>
    <row r="53" spans="1:2" s="11" customFormat="1" ht="12">
      <c r="A53" s="6" t="s">
        <v>619</v>
      </c>
      <c r="B53" s="10">
        <v>3509914.93</v>
      </c>
    </row>
    <row r="54" spans="1:2">
      <c r="A54" s="4" t="s">
        <v>17</v>
      </c>
      <c r="B54" s="146">
        <v>14271425.5</v>
      </c>
    </row>
    <row r="55" spans="1:2">
      <c r="A55" s="6" t="s">
        <v>1362</v>
      </c>
      <c r="B55" s="10">
        <v>4900000</v>
      </c>
    </row>
    <row r="56" spans="1:2" ht="24">
      <c r="A56" s="6" t="s">
        <v>178</v>
      </c>
      <c r="B56" s="10">
        <v>4451725.5</v>
      </c>
    </row>
    <row r="57" spans="1:2">
      <c r="A57" s="6" t="s">
        <v>620</v>
      </c>
      <c r="B57" s="10">
        <v>1538700</v>
      </c>
    </row>
    <row r="58" spans="1:2" s="11" customFormat="1" ht="12">
      <c r="A58" s="6" t="s">
        <v>621</v>
      </c>
      <c r="B58" s="10">
        <v>1690500</v>
      </c>
    </row>
    <row r="59" spans="1:2">
      <c r="A59" s="6" t="s">
        <v>1363</v>
      </c>
      <c r="B59" s="10">
        <v>1690500</v>
      </c>
    </row>
    <row r="60" spans="1:2" s="11" customFormat="1" ht="12">
      <c r="A60" s="4" t="s">
        <v>622</v>
      </c>
      <c r="B60" s="146">
        <v>182158</v>
      </c>
    </row>
    <row r="61" spans="1:2">
      <c r="A61" s="6" t="s">
        <v>623</v>
      </c>
      <c r="B61" s="10">
        <v>182158</v>
      </c>
    </row>
    <row r="62" spans="1:2" s="11" customFormat="1" ht="12">
      <c r="A62" s="4" t="s">
        <v>69</v>
      </c>
      <c r="B62" s="146">
        <v>2013294</v>
      </c>
    </row>
    <row r="63" spans="1:2">
      <c r="A63" s="6" t="s">
        <v>624</v>
      </c>
      <c r="B63" s="10">
        <v>2013294</v>
      </c>
    </row>
    <row r="64" spans="1:2">
      <c r="A64" s="4" t="s">
        <v>354</v>
      </c>
      <c r="B64" s="146">
        <v>14011278</v>
      </c>
    </row>
    <row r="65" spans="1:2">
      <c r="A65" s="6" t="s">
        <v>355</v>
      </c>
      <c r="B65" s="10">
        <v>14011278</v>
      </c>
    </row>
    <row r="66" spans="1:2" s="11" customFormat="1" ht="12">
      <c r="A66" s="4" t="s">
        <v>285</v>
      </c>
      <c r="B66" s="146">
        <v>3365061.42</v>
      </c>
    </row>
    <row r="67" spans="1:2">
      <c r="A67" s="6" t="s">
        <v>625</v>
      </c>
      <c r="B67" s="10">
        <v>3365061.42</v>
      </c>
    </row>
    <row r="68" spans="1:2">
      <c r="A68" s="6" t="s">
        <v>2876</v>
      </c>
      <c r="B68" s="10" t="s">
        <v>336</v>
      </c>
    </row>
    <row r="69" spans="1:2" s="11" customFormat="1" ht="12">
      <c r="A69" s="4" t="s">
        <v>2877</v>
      </c>
      <c r="B69" s="146">
        <v>2750721.23</v>
      </c>
    </row>
    <row r="70" spans="1:2">
      <c r="A70" s="6" t="s">
        <v>2878</v>
      </c>
      <c r="B70" s="10">
        <v>2750721.23</v>
      </c>
    </row>
    <row r="71" spans="1:2" s="11" customFormat="1" ht="24">
      <c r="A71" s="4" t="s">
        <v>1364</v>
      </c>
      <c r="B71" s="146">
        <v>8917920.9299999997</v>
      </c>
    </row>
    <row r="72" spans="1:2" s="11" customFormat="1" ht="12">
      <c r="A72" s="6" t="s">
        <v>1365</v>
      </c>
      <c r="B72" s="10">
        <v>4366689.84</v>
      </c>
    </row>
    <row r="73" spans="1:2">
      <c r="A73" s="6" t="s">
        <v>2879</v>
      </c>
      <c r="B73" s="10">
        <v>4551231.09</v>
      </c>
    </row>
    <row r="74" spans="1:2" s="11" customFormat="1" ht="12">
      <c r="A74" s="4" t="s">
        <v>179</v>
      </c>
      <c r="B74" s="146">
        <v>7502970</v>
      </c>
    </row>
    <row r="75" spans="1:2">
      <c r="A75" s="6" t="s">
        <v>1366</v>
      </c>
      <c r="B75" s="10">
        <v>2323230</v>
      </c>
    </row>
    <row r="76" spans="1:2" s="11" customFormat="1" ht="12">
      <c r="A76" s="6" t="s">
        <v>626</v>
      </c>
      <c r="B76" s="10">
        <v>2528620</v>
      </c>
    </row>
    <row r="77" spans="1:2">
      <c r="A77" s="6" t="s">
        <v>627</v>
      </c>
      <c r="B77" s="10">
        <v>2651120</v>
      </c>
    </row>
    <row r="78" spans="1:2" s="11" customFormat="1" ht="12">
      <c r="A78" s="4" t="s">
        <v>286</v>
      </c>
      <c r="B78" s="146">
        <v>6562000</v>
      </c>
    </row>
    <row r="79" spans="1:2">
      <c r="A79" s="6" t="s">
        <v>287</v>
      </c>
      <c r="B79" s="10">
        <v>6562000</v>
      </c>
    </row>
    <row r="80" spans="1:2" s="11" customFormat="1" ht="12">
      <c r="A80" s="4" t="s">
        <v>18</v>
      </c>
      <c r="B80" s="146">
        <v>888035</v>
      </c>
    </row>
    <row r="81" spans="1:2">
      <c r="A81" s="6" t="s">
        <v>12</v>
      </c>
      <c r="B81" s="10">
        <v>888035</v>
      </c>
    </row>
    <row r="82" spans="1:2" s="11" customFormat="1" ht="12">
      <c r="A82" s="4" t="s">
        <v>1367</v>
      </c>
      <c r="B82" s="146">
        <v>2505762.6</v>
      </c>
    </row>
    <row r="83" spans="1:2">
      <c r="A83" s="6" t="s">
        <v>1368</v>
      </c>
      <c r="B83" s="10">
        <v>2505762.6</v>
      </c>
    </row>
    <row r="84" spans="1:2">
      <c r="A84" s="4" t="s">
        <v>2880</v>
      </c>
      <c r="B84" s="146">
        <v>122500</v>
      </c>
    </row>
    <row r="85" spans="1:2" s="11" customFormat="1" ht="12">
      <c r="A85" s="6" t="s">
        <v>2881</v>
      </c>
      <c r="B85" s="10">
        <v>122500</v>
      </c>
    </row>
    <row r="86" spans="1:2">
      <c r="A86" s="4" t="s">
        <v>95</v>
      </c>
      <c r="B86" s="146">
        <v>15045450</v>
      </c>
    </row>
    <row r="87" spans="1:2" s="11" customFormat="1" ht="12">
      <c r="A87" s="6" t="s">
        <v>628</v>
      </c>
      <c r="B87" s="10">
        <v>12589050</v>
      </c>
    </row>
    <row r="88" spans="1:2">
      <c r="A88" s="6" t="s">
        <v>238</v>
      </c>
      <c r="B88" s="10">
        <v>2456400</v>
      </c>
    </row>
    <row r="89" spans="1:2" s="11" customFormat="1" ht="12">
      <c r="A89" s="4" t="s">
        <v>356</v>
      </c>
      <c r="B89" s="146">
        <v>530413.62</v>
      </c>
    </row>
    <row r="90" spans="1:2">
      <c r="A90" s="6" t="s">
        <v>244</v>
      </c>
      <c r="B90" s="10">
        <v>530413.62</v>
      </c>
    </row>
    <row r="91" spans="1:2">
      <c r="A91" s="4" t="s">
        <v>2882</v>
      </c>
      <c r="B91" s="146">
        <v>3604374.85</v>
      </c>
    </row>
    <row r="92" spans="1:2" s="11" customFormat="1" ht="12">
      <c r="A92" s="6" t="s">
        <v>2883</v>
      </c>
      <c r="B92" s="10">
        <v>3604374.85</v>
      </c>
    </row>
    <row r="93" spans="1:2">
      <c r="A93" s="4" t="s">
        <v>2884</v>
      </c>
      <c r="B93" s="146">
        <v>134346785.91</v>
      </c>
    </row>
    <row r="94" spans="1:2" s="11" customFormat="1" ht="12">
      <c r="A94" s="6" t="s">
        <v>2885</v>
      </c>
      <c r="B94" s="10">
        <v>134346785.91</v>
      </c>
    </row>
    <row r="95" spans="1:2">
      <c r="A95" s="4" t="s">
        <v>1369</v>
      </c>
      <c r="B95" s="146">
        <v>1270551710.3499999</v>
      </c>
    </row>
    <row r="96" spans="1:2" s="11" customFormat="1" ht="12">
      <c r="A96" s="6" t="s">
        <v>1370</v>
      </c>
      <c r="B96" s="10">
        <v>1270551710.3499999</v>
      </c>
    </row>
    <row r="97" spans="1:2">
      <c r="A97" s="4" t="s">
        <v>2886</v>
      </c>
      <c r="B97" s="146">
        <v>1500000</v>
      </c>
    </row>
    <row r="98" spans="1:2">
      <c r="A98" s="6" t="s">
        <v>2887</v>
      </c>
      <c r="B98" s="10">
        <v>1500000</v>
      </c>
    </row>
    <row r="99" spans="1:2" s="11" customFormat="1" ht="12">
      <c r="A99" s="4" t="s">
        <v>1371</v>
      </c>
      <c r="B99" s="146">
        <v>11200000</v>
      </c>
    </row>
    <row r="100" spans="1:2">
      <c r="A100" s="6" t="s">
        <v>1372</v>
      </c>
      <c r="B100" s="10">
        <v>5600000</v>
      </c>
    </row>
    <row r="101" spans="1:2">
      <c r="A101" s="62" t="s">
        <v>1373</v>
      </c>
      <c r="B101" s="56">
        <v>5600000</v>
      </c>
    </row>
    <row r="102" spans="1:2" s="11" customFormat="1">
      <c r="A102" s="61" t="s">
        <v>1374</v>
      </c>
      <c r="B102" s="57">
        <v>7980000</v>
      </c>
    </row>
    <row r="103" spans="1:2">
      <c r="A103" s="62" t="s">
        <v>1375</v>
      </c>
      <c r="B103" s="56">
        <v>3230000</v>
      </c>
    </row>
    <row r="104" spans="1:2">
      <c r="A104" s="62" t="s">
        <v>1376</v>
      </c>
      <c r="B104" s="56">
        <v>4750000</v>
      </c>
    </row>
    <row r="105" spans="1:2">
      <c r="A105" s="61" t="s">
        <v>1377</v>
      </c>
      <c r="B105" s="57">
        <v>650000</v>
      </c>
    </row>
    <row r="106" spans="1:2">
      <c r="A106" s="62" t="s">
        <v>1378</v>
      </c>
      <c r="B106" s="56">
        <v>650000</v>
      </c>
    </row>
    <row r="107" spans="1:2">
      <c r="A107" s="61" t="s">
        <v>241</v>
      </c>
      <c r="B107" s="57">
        <v>3541550</v>
      </c>
    </row>
    <row r="108" spans="1:2" ht="21" customHeight="1">
      <c r="A108" s="62" t="s">
        <v>629</v>
      </c>
      <c r="B108" s="56">
        <v>3311550</v>
      </c>
    </row>
    <row r="109" spans="1:2">
      <c r="A109" s="62" t="s">
        <v>1379</v>
      </c>
      <c r="B109" s="56">
        <v>230000</v>
      </c>
    </row>
    <row r="110" spans="1:2">
      <c r="A110" s="61" t="s">
        <v>1380</v>
      </c>
      <c r="B110" s="57">
        <v>7856800</v>
      </c>
    </row>
    <row r="111" spans="1:2" ht="16.5" customHeight="1">
      <c r="A111" s="62" t="s">
        <v>2888</v>
      </c>
      <c r="B111" s="56">
        <v>2580025</v>
      </c>
    </row>
    <row r="112" spans="1:2" ht="30">
      <c r="A112" s="62" t="s">
        <v>1381</v>
      </c>
      <c r="B112" s="56">
        <v>5276775</v>
      </c>
    </row>
    <row r="113" spans="1:2">
      <c r="A113" s="61" t="s">
        <v>630</v>
      </c>
      <c r="B113" s="57">
        <v>19500000</v>
      </c>
    </row>
    <row r="114" spans="1:2">
      <c r="A114" s="62" t="s">
        <v>631</v>
      </c>
      <c r="B114" s="56">
        <v>5550000</v>
      </c>
    </row>
    <row r="115" spans="1:2">
      <c r="A115" s="62" t="s">
        <v>632</v>
      </c>
      <c r="B115" s="56">
        <v>5550000</v>
      </c>
    </row>
    <row r="116" spans="1:2">
      <c r="A116" s="62" t="s">
        <v>1382</v>
      </c>
      <c r="B116" s="56">
        <v>6100000</v>
      </c>
    </row>
    <row r="117" spans="1:2">
      <c r="A117" s="62" t="s">
        <v>2889</v>
      </c>
      <c r="B117" s="56">
        <v>2300000</v>
      </c>
    </row>
    <row r="118" spans="1:2">
      <c r="A118" s="61" t="s">
        <v>91</v>
      </c>
      <c r="B118" s="57">
        <v>2427075</v>
      </c>
    </row>
    <row r="119" spans="1:2" ht="30">
      <c r="A119" s="62" t="s">
        <v>633</v>
      </c>
      <c r="B119" s="56">
        <v>2427075</v>
      </c>
    </row>
    <row r="120" spans="1:2">
      <c r="A120" s="61" t="s">
        <v>2890</v>
      </c>
      <c r="B120" s="57">
        <v>1225000</v>
      </c>
    </row>
    <row r="121" spans="1:2">
      <c r="A121" s="62" t="s">
        <v>2891</v>
      </c>
      <c r="B121" s="56">
        <v>1225000</v>
      </c>
    </row>
    <row r="122" spans="1:2">
      <c r="A122" s="61" t="s">
        <v>2892</v>
      </c>
      <c r="B122" s="57">
        <v>16500000</v>
      </c>
    </row>
    <row r="123" spans="1:2">
      <c r="A123" s="62" t="s">
        <v>2893</v>
      </c>
      <c r="B123" s="56">
        <v>16500000</v>
      </c>
    </row>
    <row r="124" spans="1:2">
      <c r="A124" s="61" t="s">
        <v>288</v>
      </c>
      <c r="B124" s="57">
        <v>4865075</v>
      </c>
    </row>
    <row r="125" spans="1:2">
      <c r="A125" s="62" t="s">
        <v>634</v>
      </c>
      <c r="B125" s="56">
        <v>2354625</v>
      </c>
    </row>
    <row r="126" spans="1:2">
      <c r="A126" s="62" t="s">
        <v>1383</v>
      </c>
      <c r="B126" s="56">
        <v>2510450</v>
      </c>
    </row>
    <row r="127" spans="1:2">
      <c r="A127" s="61" t="s">
        <v>2894</v>
      </c>
      <c r="B127" s="57">
        <v>5800000</v>
      </c>
    </row>
    <row r="128" spans="1:2">
      <c r="A128" s="62" t="s">
        <v>2895</v>
      </c>
      <c r="B128" s="56">
        <v>1450000</v>
      </c>
    </row>
    <row r="129" spans="1:2" ht="30">
      <c r="A129" s="62" t="s">
        <v>2896</v>
      </c>
      <c r="B129" s="56">
        <v>1450000</v>
      </c>
    </row>
    <row r="130" spans="1:2" ht="19.5" customHeight="1">
      <c r="A130" s="62" t="s">
        <v>2897</v>
      </c>
      <c r="B130" s="56">
        <v>1450000</v>
      </c>
    </row>
    <row r="131" spans="1:2">
      <c r="A131" s="62" t="s">
        <v>2898</v>
      </c>
      <c r="B131" s="56">
        <v>1450000</v>
      </c>
    </row>
    <row r="132" spans="1:2">
      <c r="A132" s="61" t="s">
        <v>19</v>
      </c>
      <c r="B132" s="57">
        <v>4889386</v>
      </c>
    </row>
    <row r="133" spans="1:2">
      <c r="A133" s="62" t="s">
        <v>635</v>
      </c>
      <c r="B133" s="56">
        <v>4227400</v>
      </c>
    </row>
    <row r="134" spans="1:2">
      <c r="A134" s="62" t="s">
        <v>636</v>
      </c>
      <c r="B134" s="56">
        <v>661986</v>
      </c>
    </row>
    <row r="135" spans="1:2">
      <c r="A135" s="61" t="s">
        <v>2899</v>
      </c>
      <c r="B135" s="57">
        <v>5000000</v>
      </c>
    </row>
    <row r="136" spans="1:2" ht="30">
      <c r="A136" s="62" t="s">
        <v>2900</v>
      </c>
      <c r="B136" s="56">
        <v>5000000</v>
      </c>
    </row>
    <row r="137" spans="1:2">
      <c r="A137" s="61" t="s">
        <v>2901</v>
      </c>
      <c r="B137" s="57" t="s">
        <v>336</v>
      </c>
    </row>
    <row r="138" spans="1:2">
      <c r="A138" s="62" t="s">
        <v>2902</v>
      </c>
      <c r="B138" s="56" t="s">
        <v>336</v>
      </c>
    </row>
    <row r="139" spans="1:2">
      <c r="A139" s="61" t="s">
        <v>289</v>
      </c>
      <c r="B139" s="57">
        <v>20645050</v>
      </c>
    </row>
    <row r="140" spans="1:2">
      <c r="A140" s="61" t="s">
        <v>290</v>
      </c>
      <c r="B140" s="57">
        <v>770050</v>
      </c>
    </row>
    <row r="141" spans="1:2" ht="30">
      <c r="A141" s="62" t="s">
        <v>1384</v>
      </c>
      <c r="B141" s="56">
        <v>19875000</v>
      </c>
    </row>
    <row r="142" spans="1:2">
      <c r="A142" s="61" t="s">
        <v>242</v>
      </c>
      <c r="B142" s="57">
        <v>5980000</v>
      </c>
    </row>
    <row r="143" spans="1:2" ht="30">
      <c r="A143" s="62" t="s">
        <v>243</v>
      </c>
      <c r="B143" s="56">
        <v>5980000</v>
      </c>
    </row>
    <row r="144" spans="1:2">
      <c r="A144" s="61" t="s">
        <v>2903</v>
      </c>
      <c r="B144" s="57">
        <v>1415650</v>
      </c>
    </row>
    <row r="145" spans="1:2" ht="30">
      <c r="A145" s="62" t="s">
        <v>2904</v>
      </c>
      <c r="B145" s="56">
        <v>1415650</v>
      </c>
    </row>
    <row r="146" spans="1:2">
      <c r="A146" s="61" t="s">
        <v>357</v>
      </c>
      <c r="B146" s="57">
        <v>10000000</v>
      </c>
    </row>
    <row r="147" spans="1:2" ht="30">
      <c r="A147" s="62" t="s">
        <v>1385</v>
      </c>
      <c r="B147" s="56">
        <v>10000000</v>
      </c>
    </row>
    <row r="148" spans="1:2">
      <c r="A148" s="61" t="s">
        <v>220</v>
      </c>
      <c r="B148" s="57">
        <v>5955000.1100000003</v>
      </c>
    </row>
    <row r="149" spans="1:2">
      <c r="A149" s="62" t="s">
        <v>637</v>
      </c>
      <c r="B149" s="56">
        <v>2805000.11</v>
      </c>
    </row>
    <row r="150" spans="1:2">
      <c r="A150" s="62" t="s">
        <v>638</v>
      </c>
      <c r="B150" s="56">
        <v>3150000</v>
      </c>
    </row>
    <row r="151" spans="1:2">
      <c r="A151" s="61" t="s">
        <v>1386</v>
      </c>
      <c r="B151" s="57">
        <v>5275000</v>
      </c>
    </row>
    <row r="152" spans="1:2">
      <c r="A152" s="62" t="s">
        <v>1387</v>
      </c>
      <c r="B152" s="56">
        <v>5275000</v>
      </c>
    </row>
    <row r="153" spans="1:2">
      <c r="A153" s="61" t="s">
        <v>2905</v>
      </c>
      <c r="B153" s="57">
        <v>6350000</v>
      </c>
    </row>
    <row r="154" spans="1:2">
      <c r="A154" s="62" t="s">
        <v>608</v>
      </c>
      <c r="B154" s="56">
        <v>3000000</v>
      </c>
    </row>
    <row r="155" spans="1:2">
      <c r="A155" s="62" t="s">
        <v>2906</v>
      </c>
      <c r="B155" s="56">
        <v>2000000</v>
      </c>
    </row>
    <row r="156" spans="1:2">
      <c r="A156" s="62" t="s">
        <v>2907</v>
      </c>
      <c r="B156" s="56">
        <v>1350000</v>
      </c>
    </row>
    <row r="157" spans="1:2">
      <c r="A157" s="61" t="s">
        <v>1388</v>
      </c>
      <c r="B157" s="57">
        <v>62900000</v>
      </c>
    </row>
    <row r="158" spans="1:2">
      <c r="A158" s="62" t="s">
        <v>1389</v>
      </c>
      <c r="B158" s="56">
        <v>62000000</v>
      </c>
    </row>
    <row r="159" spans="1:2" ht="30">
      <c r="A159" s="62" t="s">
        <v>2908</v>
      </c>
      <c r="B159" s="56">
        <v>900000</v>
      </c>
    </row>
    <row r="160" spans="1:2">
      <c r="A160" s="61" t="s">
        <v>180</v>
      </c>
      <c r="B160" s="57">
        <v>15451594</v>
      </c>
    </row>
    <row r="161" spans="1:2">
      <c r="A161" s="62" t="s">
        <v>639</v>
      </c>
      <c r="B161" s="56">
        <v>15451594</v>
      </c>
    </row>
    <row r="162" spans="1:2">
      <c r="A162" s="61" t="s">
        <v>2909</v>
      </c>
      <c r="B162" s="57" t="s">
        <v>336</v>
      </c>
    </row>
    <row r="163" spans="1:2" ht="30">
      <c r="A163" s="62" t="s">
        <v>2910</v>
      </c>
      <c r="B163" s="56" t="s">
        <v>336</v>
      </c>
    </row>
    <row r="164" spans="1:2">
      <c r="A164" s="61" t="s">
        <v>2911</v>
      </c>
      <c r="B164" s="57">
        <v>2940000</v>
      </c>
    </row>
    <row r="165" spans="1:2">
      <c r="A165" s="62" t="s">
        <v>2912</v>
      </c>
      <c r="B165" s="56">
        <v>2940000</v>
      </c>
    </row>
    <row r="166" spans="1:2">
      <c r="A166" s="61" t="s">
        <v>291</v>
      </c>
      <c r="B166" s="57">
        <v>1500000</v>
      </c>
    </row>
    <row r="167" spans="1:2" ht="30">
      <c r="A167" s="62" t="s">
        <v>292</v>
      </c>
      <c r="B167" s="56">
        <v>1500000</v>
      </c>
    </row>
    <row r="168" spans="1:2">
      <c r="A168" s="61" t="s">
        <v>293</v>
      </c>
      <c r="B168" s="57">
        <v>16123000</v>
      </c>
    </row>
    <row r="169" spans="1:2">
      <c r="A169" s="62" t="s">
        <v>640</v>
      </c>
      <c r="B169" s="56">
        <v>16123000</v>
      </c>
    </row>
    <row r="170" spans="1:2">
      <c r="A170" s="61" t="s">
        <v>1390</v>
      </c>
      <c r="B170" s="57">
        <v>5679480</v>
      </c>
    </row>
    <row r="171" spans="1:2">
      <c r="A171" s="62" t="s">
        <v>1391</v>
      </c>
      <c r="B171" s="56">
        <v>5679480</v>
      </c>
    </row>
    <row r="172" spans="1:2">
      <c r="A172" s="61" t="s">
        <v>641</v>
      </c>
      <c r="B172" s="57">
        <v>1181860.07</v>
      </c>
    </row>
    <row r="173" spans="1:2">
      <c r="A173" s="62" t="s">
        <v>642</v>
      </c>
      <c r="B173" s="56">
        <v>1181860.07</v>
      </c>
    </row>
    <row r="174" spans="1:2">
      <c r="A174" s="61" t="s">
        <v>421</v>
      </c>
      <c r="B174" s="57">
        <v>540000</v>
      </c>
    </row>
    <row r="175" spans="1:2">
      <c r="A175" s="62" t="s">
        <v>422</v>
      </c>
      <c r="B175" s="56">
        <v>540000</v>
      </c>
    </row>
    <row r="176" spans="1:2">
      <c r="A176" s="61" t="s">
        <v>1327</v>
      </c>
      <c r="B176" s="57">
        <v>419980197</v>
      </c>
    </row>
    <row r="177" spans="1:2">
      <c r="A177" s="62" t="s">
        <v>2913</v>
      </c>
      <c r="B177" s="56">
        <v>19800000</v>
      </c>
    </row>
    <row r="178" spans="1:2">
      <c r="A178" s="62" t="s">
        <v>2914</v>
      </c>
      <c r="B178" s="56">
        <v>19800000</v>
      </c>
    </row>
    <row r="179" spans="1:2">
      <c r="A179" s="62" t="s">
        <v>2915</v>
      </c>
      <c r="B179" s="56">
        <v>19800000</v>
      </c>
    </row>
    <row r="180" spans="1:2">
      <c r="A180" s="62" t="s">
        <v>2916</v>
      </c>
      <c r="B180" s="56">
        <v>19800000</v>
      </c>
    </row>
    <row r="181" spans="1:2">
      <c r="A181" s="151" t="s">
        <v>2917</v>
      </c>
      <c r="B181" s="206">
        <v>19800000</v>
      </c>
    </row>
    <row r="182" spans="1:2">
      <c r="A182" s="62" t="s">
        <v>2918</v>
      </c>
      <c r="B182" s="56">
        <v>19800000</v>
      </c>
    </row>
    <row r="183" spans="1:2">
      <c r="A183" s="62" t="s">
        <v>2919</v>
      </c>
      <c r="B183" s="56">
        <v>19800000</v>
      </c>
    </row>
    <row r="184" spans="1:2">
      <c r="A184" s="62" t="s">
        <v>2920</v>
      </c>
      <c r="B184" s="56">
        <v>19800000</v>
      </c>
    </row>
    <row r="185" spans="1:2">
      <c r="A185" s="62" t="s">
        <v>2921</v>
      </c>
      <c r="B185" s="56">
        <v>19800000</v>
      </c>
    </row>
    <row r="186" spans="1:2">
      <c r="A186" s="62" t="s">
        <v>2922</v>
      </c>
      <c r="B186" s="56">
        <v>19800000</v>
      </c>
    </row>
    <row r="187" spans="1:2">
      <c r="A187" s="62" t="s">
        <v>2923</v>
      </c>
      <c r="B187" s="56">
        <v>19800000</v>
      </c>
    </row>
    <row r="188" spans="1:2">
      <c r="A188" s="62" t="s">
        <v>2924</v>
      </c>
      <c r="B188" s="56">
        <v>202180197</v>
      </c>
    </row>
    <row r="189" spans="1:2">
      <c r="A189" s="61" t="s">
        <v>7</v>
      </c>
      <c r="B189" s="57">
        <v>2227485.75</v>
      </c>
    </row>
    <row r="190" spans="1:2">
      <c r="A190" s="62" t="s">
        <v>8</v>
      </c>
      <c r="B190" s="56">
        <v>2227485.75</v>
      </c>
    </row>
    <row r="191" spans="1:2" ht="30">
      <c r="A191" s="61" t="s">
        <v>2925</v>
      </c>
      <c r="B191" s="57">
        <v>2000000</v>
      </c>
    </row>
    <row r="192" spans="1:2" ht="30">
      <c r="A192" s="151" t="s">
        <v>2926</v>
      </c>
      <c r="B192" s="206">
        <v>2000000</v>
      </c>
    </row>
    <row r="193" spans="1:2">
      <c r="A193" s="61" t="s">
        <v>2927</v>
      </c>
      <c r="B193" s="57">
        <v>2000000</v>
      </c>
    </row>
    <row r="194" spans="1:2" ht="30">
      <c r="A194" s="62" t="s">
        <v>2928</v>
      </c>
      <c r="B194" s="56">
        <v>2000000</v>
      </c>
    </row>
    <row r="195" spans="1:2">
      <c r="A195" s="61" t="s">
        <v>96</v>
      </c>
      <c r="B195" s="57">
        <v>17150000</v>
      </c>
    </row>
    <row r="196" spans="1:2">
      <c r="A196" s="62" t="s">
        <v>97</v>
      </c>
      <c r="B196" s="56">
        <v>17150000</v>
      </c>
    </row>
    <row r="197" spans="1:2" ht="30">
      <c r="A197" s="61" t="s">
        <v>643</v>
      </c>
      <c r="B197" s="57">
        <v>8095560</v>
      </c>
    </row>
    <row r="198" spans="1:2">
      <c r="A198" s="62" t="s">
        <v>644</v>
      </c>
      <c r="B198" s="56">
        <v>8095560</v>
      </c>
    </row>
    <row r="199" spans="1:2" ht="30">
      <c r="A199" s="61" t="s">
        <v>1392</v>
      </c>
      <c r="B199" s="57">
        <v>3395700</v>
      </c>
    </row>
    <row r="200" spans="1:2">
      <c r="A200" s="62" t="s">
        <v>1393</v>
      </c>
      <c r="B200" s="56">
        <v>3395700</v>
      </c>
    </row>
    <row r="201" spans="1:2">
      <c r="A201" s="61" t="s">
        <v>2929</v>
      </c>
      <c r="B201" s="57">
        <v>1787572.63</v>
      </c>
    </row>
    <row r="202" spans="1:2">
      <c r="A202" s="61" t="s">
        <v>2930</v>
      </c>
      <c r="B202" s="57">
        <v>1787572.63</v>
      </c>
    </row>
    <row r="203" spans="1:2">
      <c r="A203" s="61" t="s">
        <v>98</v>
      </c>
      <c r="B203" s="57">
        <v>2605737363</v>
      </c>
    </row>
    <row r="204" spans="1:2">
      <c r="A204" s="62" t="s">
        <v>2931</v>
      </c>
      <c r="B204" s="56">
        <v>6864160</v>
      </c>
    </row>
    <row r="205" spans="1:2">
      <c r="A205" s="62" t="s">
        <v>245</v>
      </c>
      <c r="B205" s="56">
        <v>2598873203</v>
      </c>
    </row>
    <row r="206" spans="1:2">
      <c r="A206" s="61" t="s">
        <v>156</v>
      </c>
      <c r="B206" s="57">
        <v>1389265920</v>
      </c>
    </row>
    <row r="207" spans="1:2">
      <c r="A207" s="62" t="s">
        <v>157</v>
      </c>
      <c r="B207" s="56">
        <v>1389265920</v>
      </c>
    </row>
    <row r="208" spans="1:2">
      <c r="A208" s="61" t="s">
        <v>20</v>
      </c>
      <c r="B208" s="57">
        <v>4218303.5</v>
      </c>
    </row>
    <row r="209" spans="1:2">
      <c r="A209" s="62" t="s">
        <v>645</v>
      </c>
      <c r="B209" s="56">
        <v>4218303.5</v>
      </c>
    </row>
    <row r="210" spans="1:2">
      <c r="A210" s="61" t="s">
        <v>246</v>
      </c>
      <c r="B210" s="57">
        <v>2000000</v>
      </c>
    </row>
    <row r="211" spans="1:2">
      <c r="A211" s="62" t="s">
        <v>247</v>
      </c>
      <c r="B211" s="56">
        <v>2000000</v>
      </c>
    </row>
    <row r="212" spans="1:2">
      <c r="A212" s="61" t="s">
        <v>294</v>
      </c>
      <c r="B212" s="57">
        <v>33510000</v>
      </c>
    </row>
    <row r="213" spans="1:2" ht="30">
      <c r="A213" s="62" t="s">
        <v>295</v>
      </c>
      <c r="B213" s="56">
        <v>13750000</v>
      </c>
    </row>
    <row r="214" spans="1:2" ht="30">
      <c r="A214" s="62" t="s">
        <v>646</v>
      </c>
      <c r="B214" s="56">
        <v>19760000</v>
      </c>
    </row>
    <row r="215" spans="1:2">
      <c r="A215" s="61" t="s">
        <v>1394</v>
      </c>
      <c r="B215" s="57">
        <v>23000000</v>
      </c>
    </row>
    <row r="216" spans="1:2">
      <c r="A216" s="62" t="s">
        <v>1395</v>
      </c>
      <c r="B216" s="56">
        <v>23000000</v>
      </c>
    </row>
    <row r="217" spans="1:2">
      <c r="A217" s="61" t="s">
        <v>2932</v>
      </c>
      <c r="B217" s="57">
        <v>79152000</v>
      </c>
    </row>
    <row r="218" spans="1:2" ht="15.75" customHeight="1">
      <c r="A218" s="62" t="s">
        <v>2933</v>
      </c>
      <c r="B218" s="56">
        <v>79152000</v>
      </c>
    </row>
    <row r="219" spans="1:2">
      <c r="A219" s="61" t="s">
        <v>647</v>
      </c>
      <c r="B219" s="57">
        <v>5514790</v>
      </c>
    </row>
    <row r="220" spans="1:2">
      <c r="A220" s="62" t="s">
        <v>648</v>
      </c>
      <c r="B220" s="56">
        <v>5514790</v>
      </c>
    </row>
    <row r="221" spans="1:2">
      <c r="A221" s="61" t="s">
        <v>9</v>
      </c>
      <c r="B221" s="57">
        <v>4835000</v>
      </c>
    </row>
    <row r="222" spans="1:2">
      <c r="A222" s="62" t="s">
        <v>649</v>
      </c>
      <c r="B222" s="56">
        <v>1865000</v>
      </c>
    </row>
    <row r="223" spans="1:2">
      <c r="A223" s="62" t="s">
        <v>650</v>
      </c>
      <c r="B223" s="56">
        <v>560000</v>
      </c>
    </row>
    <row r="224" spans="1:2">
      <c r="A224" s="62" t="s">
        <v>651</v>
      </c>
      <c r="B224" s="56">
        <v>570000</v>
      </c>
    </row>
    <row r="225" spans="1:2">
      <c r="A225" s="62" t="s">
        <v>652</v>
      </c>
      <c r="B225" s="56">
        <v>980000</v>
      </c>
    </row>
    <row r="226" spans="1:2">
      <c r="A226" s="62" t="s">
        <v>653</v>
      </c>
      <c r="B226" s="56">
        <v>860000</v>
      </c>
    </row>
    <row r="227" spans="1:2">
      <c r="A227" s="61" t="s">
        <v>99</v>
      </c>
      <c r="B227" s="57">
        <v>8628876</v>
      </c>
    </row>
    <row r="228" spans="1:2">
      <c r="A228" s="62" t="s">
        <v>654</v>
      </c>
      <c r="B228" s="56">
        <v>6711348</v>
      </c>
    </row>
    <row r="229" spans="1:2">
      <c r="A229" s="62" t="s">
        <v>248</v>
      </c>
      <c r="B229" s="56">
        <v>1917528</v>
      </c>
    </row>
    <row r="230" spans="1:2">
      <c r="A230" s="61" t="s">
        <v>358</v>
      </c>
      <c r="B230" s="57">
        <v>18372000</v>
      </c>
    </row>
    <row r="231" spans="1:2">
      <c r="A231" s="62" t="s">
        <v>655</v>
      </c>
      <c r="B231" s="56">
        <v>6124000</v>
      </c>
    </row>
    <row r="232" spans="1:2">
      <c r="A232" s="62" t="s">
        <v>2934</v>
      </c>
      <c r="B232" s="56">
        <v>6124000</v>
      </c>
    </row>
    <row r="233" spans="1:2">
      <c r="A233" s="62" t="s">
        <v>2935</v>
      </c>
      <c r="B233" s="56">
        <v>6124000</v>
      </c>
    </row>
    <row r="234" spans="1:2">
      <c r="A234" s="61" t="s">
        <v>181</v>
      </c>
      <c r="B234" s="57">
        <v>137142746.87</v>
      </c>
    </row>
    <row r="235" spans="1:2" ht="30">
      <c r="A235" s="62" t="s">
        <v>2936</v>
      </c>
      <c r="B235" s="56">
        <v>2300000</v>
      </c>
    </row>
    <row r="236" spans="1:2">
      <c r="A236" s="62" t="s">
        <v>158</v>
      </c>
      <c r="B236" s="56">
        <v>124983469.05</v>
      </c>
    </row>
    <row r="237" spans="1:2">
      <c r="A237" s="61" t="s">
        <v>10</v>
      </c>
      <c r="B237" s="57">
        <v>67413750</v>
      </c>
    </row>
    <row r="238" spans="1:2" ht="19.5" customHeight="1">
      <c r="A238" s="62" t="s">
        <v>296</v>
      </c>
      <c r="B238" s="56">
        <v>1006250</v>
      </c>
    </row>
    <row r="239" spans="1:2" ht="18" customHeight="1">
      <c r="A239" s="62" t="s">
        <v>423</v>
      </c>
      <c r="B239" s="56">
        <v>13737500</v>
      </c>
    </row>
    <row r="240" spans="1:2">
      <c r="A240" s="62" t="s">
        <v>1396</v>
      </c>
      <c r="B240" s="56">
        <v>13570000</v>
      </c>
    </row>
    <row r="241" spans="1:2">
      <c r="A241" s="62" t="s">
        <v>1397</v>
      </c>
      <c r="B241" s="56">
        <v>39100000</v>
      </c>
    </row>
    <row r="242" spans="1:2">
      <c r="A242" s="61" t="s">
        <v>11</v>
      </c>
      <c r="B242" s="57">
        <v>118486231.2</v>
      </c>
    </row>
    <row r="243" spans="1:2">
      <c r="A243" s="62" t="s">
        <v>1398</v>
      </c>
      <c r="B243" s="56">
        <v>84805690</v>
      </c>
    </row>
    <row r="244" spans="1:2">
      <c r="A244" s="62" t="s">
        <v>100</v>
      </c>
      <c r="B244" s="56">
        <v>33680541.200000003</v>
      </c>
    </row>
    <row r="245" spans="1:2">
      <c r="A245" s="61" t="s">
        <v>182</v>
      </c>
      <c r="B245" s="57">
        <v>6575399.1600000001</v>
      </c>
    </row>
    <row r="246" spans="1:2" ht="30">
      <c r="A246" s="62" t="s">
        <v>656</v>
      </c>
      <c r="B246" s="56">
        <v>6575399.1600000001</v>
      </c>
    </row>
    <row r="247" spans="1:2">
      <c r="A247" s="61" t="s">
        <v>249</v>
      </c>
      <c r="B247" s="57">
        <v>3077400</v>
      </c>
    </row>
    <row r="248" spans="1:2">
      <c r="A248" s="62" t="s">
        <v>250</v>
      </c>
      <c r="B248" s="56">
        <v>3077400</v>
      </c>
    </row>
    <row r="249" spans="1:2">
      <c r="A249" s="61" t="s">
        <v>13</v>
      </c>
      <c r="B249" s="57">
        <v>20893851.600000001</v>
      </c>
    </row>
    <row r="250" spans="1:2">
      <c r="A250" s="62" t="s">
        <v>657</v>
      </c>
      <c r="B250" s="56">
        <v>10393851.6</v>
      </c>
    </row>
    <row r="251" spans="1:2" ht="30">
      <c r="A251" s="62" t="s">
        <v>1399</v>
      </c>
      <c r="B251" s="56">
        <v>10500000</v>
      </c>
    </row>
    <row r="252" spans="1:2">
      <c r="A252" s="61" t="s">
        <v>2937</v>
      </c>
      <c r="B252" s="57">
        <v>1225000</v>
      </c>
    </row>
    <row r="253" spans="1:2">
      <c r="A253" s="62" t="s">
        <v>2938</v>
      </c>
      <c r="B253" s="56">
        <v>1225000</v>
      </c>
    </row>
    <row r="254" spans="1:2">
      <c r="A254" s="61" t="s">
        <v>2939</v>
      </c>
      <c r="B254" s="57">
        <v>150000</v>
      </c>
    </row>
    <row r="255" spans="1:2">
      <c r="A255" s="62" t="s">
        <v>2940</v>
      </c>
      <c r="B255" s="56">
        <v>150000</v>
      </c>
    </row>
    <row r="256" spans="1:2">
      <c r="A256" s="61" t="s">
        <v>2941</v>
      </c>
      <c r="B256" s="57">
        <v>13500000</v>
      </c>
    </row>
    <row r="257" spans="1:2" ht="30">
      <c r="A257" s="62" t="s">
        <v>2942</v>
      </c>
      <c r="B257" s="56">
        <v>6000000</v>
      </c>
    </row>
    <row r="258" spans="1:2" ht="30">
      <c r="A258" s="62" t="s">
        <v>2943</v>
      </c>
      <c r="B258" s="56">
        <v>7500000</v>
      </c>
    </row>
    <row r="259" spans="1:2">
      <c r="A259" s="61" t="s">
        <v>2944</v>
      </c>
      <c r="B259" s="57">
        <v>2444000</v>
      </c>
    </row>
    <row r="260" spans="1:2" ht="30">
      <c r="A260" s="62" t="s">
        <v>2945</v>
      </c>
      <c r="B260" s="56">
        <v>2444000</v>
      </c>
    </row>
    <row r="261" spans="1:2">
      <c r="A261" s="61" t="s">
        <v>359</v>
      </c>
      <c r="B261" s="57">
        <v>343620694</v>
      </c>
    </row>
    <row r="262" spans="1:2">
      <c r="A262" s="62" t="s">
        <v>85</v>
      </c>
      <c r="B262" s="57">
        <v>343620694</v>
      </c>
    </row>
    <row r="263" spans="1:2">
      <c r="A263" s="61" t="s">
        <v>360</v>
      </c>
      <c r="B263" s="57">
        <v>49303761</v>
      </c>
    </row>
    <row r="264" spans="1:2">
      <c r="A264" s="62" t="s">
        <v>71</v>
      </c>
      <c r="B264" s="57">
        <v>49303761</v>
      </c>
    </row>
    <row r="265" spans="1:2">
      <c r="A265" s="61" t="s">
        <v>361</v>
      </c>
      <c r="B265" s="57">
        <v>312888468</v>
      </c>
    </row>
    <row r="266" spans="1:2">
      <c r="A266" s="62" t="s">
        <v>72</v>
      </c>
      <c r="B266" s="57">
        <v>312888468</v>
      </c>
    </row>
    <row r="267" spans="1:2">
      <c r="A267" s="61" t="s">
        <v>362</v>
      </c>
      <c r="B267" s="57">
        <v>636044993</v>
      </c>
    </row>
    <row r="268" spans="1:2">
      <c r="A268" s="62" t="s">
        <v>86</v>
      </c>
      <c r="B268" s="56">
        <v>636044993</v>
      </c>
    </row>
    <row r="269" spans="1:2">
      <c r="A269" s="61" t="s">
        <v>2946</v>
      </c>
      <c r="B269" s="57">
        <v>11150</v>
      </c>
    </row>
    <row r="270" spans="1:2">
      <c r="A270" s="62" t="s">
        <v>2947</v>
      </c>
      <c r="B270" s="56">
        <v>11150</v>
      </c>
    </row>
    <row r="271" spans="1:2">
      <c r="A271" s="61" t="s">
        <v>2948</v>
      </c>
      <c r="B271" s="57">
        <v>11322155.99</v>
      </c>
    </row>
    <row r="272" spans="1:2">
      <c r="A272" s="62" t="s">
        <v>2949</v>
      </c>
      <c r="B272" s="56">
        <v>11322155.99</v>
      </c>
    </row>
    <row r="273" spans="1:2">
      <c r="A273" s="61" t="s">
        <v>14</v>
      </c>
      <c r="B273" s="57">
        <v>22310526</v>
      </c>
    </row>
    <row r="274" spans="1:2" ht="30">
      <c r="A274" s="62" t="s">
        <v>658</v>
      </c>
      <c r="B274" s="56">
        <v>13668326</v>
      </c>
    </row>
    <row r="275" spans="1:2" ht="30">
      <c r="A275" s="62" t="s">
        <v>1400</v>
      </c>
      <c r="B275" s="56">
        <v>8575000</v>
      </c>
    </row>
    <row r="276" spans="1:2" ht="30">
      <c r="A276" s="62" t="s">
        <v>2950</v>
      </c>
      <c r="B276" s="56">
        <v>67200</v>
      </c>
    </row>
    <row r="277" spans="1:2">
      <c r="A277" s="61" t="s">
        <v>2951</v>
      </c>
      <c r="B277" s="57">
        <v>23129025.149999999</v>
      </c>
    </row>
    <row r="278" spans="1:2">
      <c r="A278" s="62" t="s">
        <v>2952</v>
      </c>
      <c r="B278" s="56">
        <v>23129025.149999999</v>
      </c>
    </row>
    <row r="279" spans="1:2">
      <c r="A279" s="154" t="s">
        <v>16</v>
      </c>
      <c r="B279" s="155">
        <f>SUM(B7:B278)/2</f>
        <v>9102127561.0200043</v>
      </c>
    </row>
  </sheetData>
  <autoFilter ref="A6:B279">
    <filterColumn colId="0"/>
  </autoFilter>
  <pageMargins left="0.70866141732283472" right="0.70866141732283472" top="0.23" bottom="0.34" header="0.16" footer="0.2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D31" sqref="D31"/>
    </sheetView>
  </sheetViews>
  <sheetFormatPr defaultRowHeight="15"/>
  <cols>
    <col min="1" max="1" width="51.85546875" style="19" customWidth="1"/>
    <col min="2" max="2" width="16.5703125" style="13" customWidth="1"/>
    <col min="3" max="16384" width="9.140625" style="13"/>
  </cols>
  <sheetData>
    <row r="1" spans="1:2">
      <c r="B1" s="145" t="s">
        <v>82</v>
      </c>
    </row>
    <row r="3" spans="1:2" s="12" customFormat="1" ht="15.75">
      <c r="A3" s="1" t="s">
        <v>15</v>
      </c>
      <c r="B3" s="18"/>
    </row>
    <row r="4" spans="1:2" s="12" customFormat="1" ht="15.75">
      <c r="A4" s="2" t="s">
        <v>2860</v>
      </c>
      <c r="B4" s="18"/>
    </row>
    <row r="5" spans="1:2" s="12" customFormat="1" ht="15.75">
      <c r="A5" s="2"/>
      <c r="B5" s="18"/>
    </row>
    <row r="6" spans="1:2" s="3" customFormat="1" ht="15.75">
      <c r="A6" s="49" t="s">
        <v>1</v>
      </c>
      <c r="B6" s="50" t="s">
        <v>2</v>
      </c>
    </row>
    <row r="7" spans="1:2" s="3" customFormat="1" ht="12">
      <c r="A7" s="4" t="s">
        <v>251</v>
      </c>
      <c r="B7" s="5">
        <v>27042702</v>
      </c>
    </row>
    <row r="8" spans="1:2" ht="24">
      <c r="A8" s="6" t="s">
        <v>252</v>
      </c>
      <c r="B8" s="7">
        <v>27042702</v>
      </c>
    </row>
    <row r="9" spans="1:2" s="3" customFormat="1" ht="12">
      <c r="A9" s="4" t="s">
        <v>70</v>
      </c>
      <c r="B9" s="5">
        <v>11660985</v>
      </c>
    </row>
    <row r="10" spans="1:2" ht="24">
      <c r="A10" s="6" t="s">
        <v>605</v>
      </c>
      <c r="B10" s="7">
        <v>7288116</v>
      </c>
    </row>
    <row r="11" spans="1:2" ht="24">
      <c r="A11" s="6" t="s">
        <v>1401</v>
      </c>
      <c r="B11" s="7">
        <v>4372869</v>
      </c>
    </row>
    <row r="12" spans="1:2" s="3" customFormat="1" ht="24">
      <c r="A12" s="6" t="s">
        <v>2953</v>
      </c>
      <c r="B12" s="5">
        <v>3476000</v>
      </c>
    </row>
    <row r="13" spans="1:2">
      <c r="A13" s="4" t="s">
        <v>94</v>
      </c>
      <c r="B13" s="7">
        <v>3476000</v>
      </c>
    </row>
    <row r="14" spans="1:2">
      <c r="A14" s="209" t="s">
        <v>2954</v>
      </c>
      <c r="B14" s="206">
        <f>SUM(B7:B13)/2</f>
        <v>42179687</v>
      </c>
    </row>
    <row r="15" spans="1:2">
      <c r="A15" s="207" t="s">
        <v>16</v>
      </c>
      <c r="B15" s="208">
        <f>SUM(B7:B14)/2</f>
        <v>63269530.5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3" sqref="B13"/>
    </sheetView>
  </sheetViews>
  <sheetFormatPr defaultRowHeight="15"/>
  <cols>
    <col min="1" max="1" width="51.85546875" style="19" customWidth="1"/>
    <col min="2" max="2" width="16.5703125" style="13" customWidth="1"/>
    <col min="3" max="16384" width="9.140625" style="13"/>
  </cols>
  <sheetData>
    <row r="1" spans="1:2">
      <c r="B1" s="145" t="s">
        <v>88</v>
      </c>
    </row>
    <row r="3" spans="1:2" s="12" customFormat="1" ht="31.5">
      <c r="A3" s="1" t="s">
        <v>87</v>
      </c>
      <c r="B3" s="18"/>
    </row>
    <row r="4" spans="1:2" s="12" customFormat="1" ht="15.75">
      <c r="A4" s="2" t="s">
        <v>2860</v>
      </c>
      <c r="B4" s="18"/>
    </row>
    <row r="5" spans="1:2" s="12" customFormat="1" ht="15.75">
      <c r="A5" s="2"/>
      <c r="B5" s="18"/>
    </row>
    <row r="6" spans="1:2" s="3" customFormat="1" ht="15.75">
      <c r="A6" s="49" t="s">
        <v>1</v>
      </c>
      <c r="B6" s="50" t="s">
        <v>2</v>
      </c>
    </row>
    <row r="7" spans="1:2" s="3" customFormat="1" ht="12">
      <c r="A7" s="4" t="s">
        <v>352</v>
      </c>
      <c r="B7" s="5">
        <v>4566339360.0100002</v>
      </c>
    </row>
    <row r="8" spans="1:2">
      <c r="A8" s="6" t="s">
        <v>363</v>
      </c>
      <c r="B8" s="7">
        <v>4566339360.0100002</v>
      </c>
    </row>
    <row r="9" spans="1:2" s="3" customFormat="1" ht="12">
      <c r="A9" s="4" t="s">
        <v>6</v>
      </c>
      <c r="B9" s="5">
        <v>2706300</v>
      </c>
    </row>
    <row r="10" spans="1:2">
      <c r="A10" s="6" t="s">
        <v>101</v>
      </c>
      <c r="B10" s="7">
        <v>2706300</v>
      </c>
    </row>
    <row r="11" spans="1:2" s="3" customFormat="1" ht="12">
      <c r="A11" s="4" t="s">
        <v>84</v>
      </c>
      <c r="B11" s="5">
        <v>4583923527.6300001</v>
      </c>
    </row>
    <row r="12" spans="1:2">
      <c r="A12" s="6" t="s">
        <v>253</v>
      </c>
      <c r="B12" s="7">
        <v>4583923527.6300001</v>
      </c>
    </row>
    <row r="13" spans="1:2">
      <c r="A13" s="112" t="s">
        <v>107</v>
      </c>
      <c r="B13" s="111">
        <f>SUM(B7:B12)/2</f>
        <v>9152969187.6400013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8"/>
  <sheetViews>
    <sheetView view="pageBreakPreview" zoomScaleNormal="100" zoomScaleSheetLayoutView="100" workbookViewId="0">
      <selection activeCell="I22" sqref="I22:K22"/>
    </sheetView>
  </sheetViews>
  <sheetFormatPr defaultRowHeight="15"/>
  <cols>
    <col min="1" max="5" width="9.140625" style="51"/>
    <col min="6" max="6" width="18.140625" style="51" customWidth="1"/>
    <col min="7" max="7" width="9.140625" style="51"/>
    <col min="8" max="8" width="63.28515625" style="51" customWidth="1"/>
    <col min="9" max="9" width="9.140625" style="51"/>
    <col min="10" max="10" width="15.85546875" style="51" customWidth="1"/>
    <col min="11" max="11" width="19.7109375" style="51" customWidth="1"/>
    <col min="12" max="16384" width="9.140625" style="51"/>
  </cols>
  <sheetData>
    <row r="1" spans="2:11">
      <c r="C1" s="73" t="s">
        <v>92</v>
      </c>
    </row>
    <row r="3" spans="2:11" s="143" customFormat="1">
      <c r="B3" s="140"/>
      <c r="C3" s="141" t="s">
        <v>169</v>
      </c>
      <c r="D3" s="140"/>
      <c r="E3" s="140"/>
      <c r="F3" s="142"/>
      <c r="H3" s="140" t="s">
        <v>170</v>
      </c>
      <c r="I3" s="140"/>
      <c r="J3" s="140"/>
      <c r="K3" s="140"/>
    </row>
    <row r="4" spans="2:11" ht="45">
      <c r="B4" s="64"/>
      <c r="C4" s="193" t="s">
        <v>112</v>
      </c>
      <c r="D4" s="64" t="s">
        <v>109</v>
      </c>
      <c r="E4" s="64">
        <v>12</v>
      </c>
      <c r="F4" s="63">
        <v>518910216.17000002</v>
      </c>
      <c r="H4" s="124" t="s">
        <v>171</v>
      </c>
      <c r="I4" s="123" t="s">
        <v>172</v>
      </c>
      <c r="J4" s="124" t="s">
        <v>173</v>
      </c>
      <c r="K4" s="124" t="s">
        <v>174</v>
      </c>
    </row>
    <row r="5" spans="2:11">
      <c r="B5" s="64"/>
      <c r="C5" s="193"/>
      <c r="D5" s="64" t="s">
        <v>110</v>
      </c>
      <c r="E5" s="64">
        <v>13</v>
      </c>
      <c r="F5" s="63">
        <v>35878600</v>
      </c>
      <c r="H5" s="64" t="str">
        <f>'7.5.-СПОТ_харид'!C452</f>
        <v>Пшеница</v>
      </c>
      <c r="I5" s="79">
        <f>'7.5.-СПОТ_харид'!K452</f>
        <v>423</v>
      </c>
      <c r="J5" s="63">
        <f>'7.5.-СПОТ_харид'!G452</f>
        <v>27131</v>
      </c>
      <c r="K5" s="63">
        <f>'7.5.-СПОТ_харид'!I452</f>
        <v>81503913191</v>
      </c>
    </row>
    <row r="6" spans="2:11">
      <c r="B6" s="64"/>
      <c r="C6" s="193" t="s">
        <v>111</v>
      </c>
      <c r="D6" s="64" t="s">
        <v>109</v>
      </c>
      <c r="E6" s="64">
        <v>6</v>
      </c>
      <c r="F6" s="63">
        <v>150092310.93000001</v>
      </c>
      <c r="H6" s="64" t="str">
        <f>'7.5.-СПОТ_харид'!C453</f>
        <v>Труба полиэтиленовая ПЭГК d-500 SN8 ООО VIKAAZ PLAST</v>
      </c>
      <c r="I6" s="79">
        <f>'7.5.-СПОТ_харид'!K453</f>
        <v>1</v>
      </c>
      <c r="J6" s="63">
        <f>'7.5.-СПОТ_харид'!G453</f>
        <v>60</v>
      </c>
      <c r="K6" s="63">
        <f>'7.5.-СПОТ_харид'!I453</f>
        <v>17940000</v>
      </c>
    </row>
    <row r="7" spans="2:11">
      <c r="B7" s="64"/>
      <c r="C7" s="193"/>
      <c r="D7" s="64" t="s">
        <v>110</v>
      </c>
      <c r="E7" s="64">
        <v>17</v>
      </c>
      <c r="F7" s="63">
        <v>50042627</v>
      </c>
      <c r="H7" s="64" t="str">
        <f>'7.5.-СПОТ_харид'!C454</f>
        <v>Дизельное топливо ЭКО ООО "Бухарский НПЗ"</v>
      </c>
      <c r="I7" s="79">
        <f>'7.5.-СПОТ_харид'!K454</f>
        <v>4</v>
      </c>
      <c r="J7" s="63">
        <f>'7.5.-СПОТ_харид'!G454</f>
        <v>10400</v>
      </c>
      <c r="K7" s="63">
        <f>'7.5.-СПОТ_харид'!I454</f>
        <v>90761336</v>
      </c>
    </row>
    <row r="8" spans="2:11">
      <c r="B8" s="64"/>
      <c r="C8" s="193" t="s">
        <v>108</v>
      </c>
      <c r="D8" s="64" t="s">
        <v>109</v>
      </c>
      <c r="E8" s="64">
        <v>4</v>
      </c>
      <c r="F8" s="63">
        <v>1262336834.75</v>
      </c>
      <c r="H8" s="64" t="str">
        <f>'7.5.-СПОТ_харид'!C455</f>
        <v>Пуццолановый портландцемент ППЦ400 ( предназначен для тарир в бумаж меш 50 кг), АО Ахангаранцемент</v>
      </c>
      <c r="I8" s="79">
        <f>'7.5.-СПОТ_харид'!K455</f>
        <v>1</v>
      </c>
      <c r="J8" s="63">
        <f>'7.5.-СПОТ_харид'!G455</f>
        <v>30</v>
      </c>
      <c r="K8" s="63">
        <f>'7.5.-СПОТ_харид'!I455</f>
        <v>15256731</v>
      </c>
    </row>
    <row r="9" spans="2:11">
      <c r="B9" s="64"/>
      <c r="C9" s="193"/>
      <c r="D9" s="64" t="s">
        <v>110</v>
      </c>
      <c r="E9" s="64">
        <v>21</v>
      </c>
      <c r="F9" s="63">
        <v>78704705</v>
      </c>
      <c r="H9" s="64" t="str">
        <f>'7.5.-СПОТ_харид'!C456</f>
        <v>Мыло хозяйственное 60% 350гр ХИИ "Yangiyol Yog-Moy" AO</v>
      </c>
      <c r="I9" s="79">
        <f>'7.5.-СПОТ_харид'!K456</f>
        <v>1</v>
      </c>
      <c r="J9" s="63">
        <f>'7.5.-СПОТ_харид'!G456</f>
        <v>3000</v>
      </c>
      <c r="K9" s="63">
        <f>'7.5.-СПОТ_харид'!I456</f>
        <v>9302002</v>
      </c>
    </row>
    <row r="10" spans="2:11">
      <c r="B10" s="64"/>
      <c r="C10" s="193" t="s">
        <v>113</v>
      </c>
      <c r="D10" s="64" t="s">
        <v>109</v>
      </c>
      <c r="E10" s="64">
        <v>18</v>
      </c>
      <c r="F10" s="63">
        <v>252387836.81</v>
      </c>
      <c r="H10" s="64" t="str">
        <f>'7.5.-СПОТ_харид'!C457</f>
        <v>Карбид кальция фракция 25 80 ЧП VERTEX DEVELOP GROUP</v>
      </c>
      <c r="I10" s="79">
        <f>'7.5.-СПОТ_харид'!K457</f>
        <v>0</v>
      </c>
      <c r="J10" s="63">
        <f>'7.5.-СПОТ_харид'!G457</f>
        <v>0</v>
      </c>
      <c r="K10" s="63">
        <f>'7.5.-СПОТ_харид'!I457</f>
        <v>0</v>
      </c>
    </row>
    <row r="11" spans="2:11">
      <c r="B11" s="64"/>
      <c r="C11" s="193"/>
      <c r="D11" s="64" t="s">
        <v>110</v>
      </c>
      <c r="E11" s="64">
        <v>11</v>
      </c>
      <c r="F11" s="63">
        <v>55250644</v>
      </c>
      <c r="H11" s="64" t="str">
        <f>'7.5.-СПОТ_харид'!C458</f>
        <v>Карбамид марки "А", меш АО "Максам-Чирчик"</v>
      </c>
      <c r="I11" s="79">
        <f>'7.5.-СПОТ_харид'!K458</f>
        <v>1</v>
      </c>
      <c r="J11" s="63">
        <f>'7.5.-СПОТ_харид'!G458</f>
        <v>30</v>
      </c>
      <c r="K11" s="63">
        <f>'7.5.-СПОТ_харид'!I458</f>
        <v>86069997</v>
      </c>
    </row>
    <row r="12" spans="2:11">
      <c r="B12" s="64"/>
      <c r="C12" s="193" t="s">
        <v>114</v>
      </c>
      <c r="D12" s="64" t="s">
        <v>109</v>
      </c>
      <c r="E12" s="64">
        <v>14</v>
      </c>
      <c r="F12" s="63">
        <v>1780128702.6499999</v>
      </c>
      <c r="H12" s="64" t="str">
        <f>'7.5.-СПОТ_харид'!C459</f>
        <v>Арматура 12 - 35ГС мерной длины АО "Узметкомбинат"</v>
      </c>
      <c r="I12" s="79">
        <f>'7.5.-СПОТ_харид'!K459</f>
        <v>8</v>
      </c>
      <c r="J12" s="63">
        <f>'7.5.-СПОТ_харид'!G459</f>
        <v>39</v>
      </c>
      <c r="K12" s="63">
        <f>'7.5.-СПОТ_харид'!I459</f>
        <v>372946631</v>
      </c>
    </row>
    <row r="13" spans="2:11">
      <c r="B13" s="64"/>
      <c r="C13" s="193"/>
      <c r="D13" s="64" t="s">
        <v>110</v>
      </c>
      <c r="E13" s="64">
        <v>12</v>
      </c>
      <c r="F13" s="63">
        <v>59853689.990000002</v>
      </c>
      <c r="H13" s="64" t="str">
        <f>'7.5.-СПОТ_харид'!C460</f>
        <v>Масло дизельное М14В2 OOO Petrol Auto And Industrial</v>
      </c>
      <c r="I13" s="79">
        <f>'7.5.-СПОТ_харид'!K460</f>
        <v>1</v>
      </c>
      <c r="J13" s="63">
        <f>'7.5.-СПОТ_харид'!G460</f>
        <v>205</v>
      </c>
      <c r="K13" s="63">
        <f>'7.5.-СПОТ_харид'!I460</f>
        <v>3382500</v>
      </c>
    </row>
    <row r="14" spans="2:11">
      <c r="B14" s="64"/>
      <c r="C14" s="221" t="s">
        <v>115</v>
      </c>
      <c r="D14" s="64" t="s">
        <v>109</v>
      </c>
      <c r="E14" s="64">
        <v>12</v>
      </c>
      <c r="F14" s="63">
        <v>134427302.52000001</v>
      </c>
      <c r="H14" s="64" t="s">
        <v>3392</v>
      </c>
      <c r="I14" s="79">
        <f>'7.5.-СПОТ_харид'!K461</f>
        <v>2</v>
      </c>
      <c r="J14" s="63">
        <f>'7.5.-СПОТ_харид'!G461</f>
        <v>1173</v>
      </c>
      <c r="K14" s="63">
        <f>'7.5.-СПОТ_харид'!I461</f>
        <v>299460000</v>
      </c>
    </row>
    <row r="15" spans="2:11">
      <c r="B15" s="64"/>
      <c r="C15" s="222"/>
      <c r="D15" s="64" t="s">
        <v>110</v>
      </c>
      <c r="E15" s="64">
        <v>49</v>
      </c>
      <c r="F15" s="63">
        <v>76966014</v>
      </c>
      <c r="H15" s="64" t="str">
        <f>'7.5.-СПОТ_харид'!C462</f>
        <v>Смеси бетонные тяжелые марки М350 БСТ В25 ООО TEXNO DROB STROY</v>
      </c>
      <c r="I15" s="79">
        <f>'7.5.-СПОТ_харид'!K462</f>
        <v>2</v>
      </c>
      <c r="J15" s="63">
        <f>'7.5.-СПОТ_харид'!G462</f>
        <v>60</v>
      </c>
      <c r="K15" s="63">
        <f>'7.5.-СПОТ_харид'!I462</f>
        <v>29400006</v>
      </c>
    </row>
    <row r="16" spans="2:11">
      <c r="C16" s="223"/>
      <c r="D16" s="51" t="s">
        <v>3391</v>
      </c>
      <c r="E16" s="51">
        <v>1</v>
      </c>
      <c r="F16" s="158">
        <v>2282084</v>
      </c>
      <c r="H16" s="64"/>
    </row>
    <row r="17" spans="2:11">
      <c r="B17" s="64"/>
      <c r="C17" s="221" t="s">
        <v>159</v>
      </c>
      <c r="D17" s="64" t="s">
        <v>109</v>
      </c>
      <c r="E17" s="64">
        <v>4</v>
      </c>
      <c r="F17" s="63">
        <v>421673100</v>
      </c>
    </row>
    <row r="18" spans="2:11">
      <c r="B18" s="64"/>
      <c r="C18" s="222"/>
      <c r="D18" s="64" t="s">
        <v>110</v>
      </c>
      <c r="E18" s="64">
        <v>54</v>
      </c>
      <c r="F18" s="63">
        <v>118464478</v>
      </c>
      <c r="H18" s="92" t="s">
        <v>107</v>
      </c>
      <c r="I18" s="92">
        <f>SUM(I5:I15)</f>
        <v>444</v>
      </c>
      <c r="J18" s="92"/>
      <c r="K18" s="92">
        <f>SUM(K5:K15)</f>
        <v>82428432394</v>
      </c>
    </row>
    <row r="19" spans="2:11">
      <c r="C19" s="223"/>
      <c r="D19" s="51" t="s">
        <v>3391</v>
      </c>
      <c r="H19" s="64"/>
      <c r="I19" s="79"/>
      <c r="J19" s="64"/>
      <c r="K19" s="64"/>
    </row>
    <row r="20" spans="2:11">
      <c r="B20" s="64"/>
      <c r="C20" s="221" t="s">
        <v>160</v>
      </c>
      <c r="D20" s="64" t="s">
        <v>109</v>
      </c>
      <c r="E20" s="64">
        <v>2</v>
      </c>
      <c r="F20" s="63">
        <v>1160547352.25</v>
      </c>
      <c r="H20" s="64" t="s">
        <v>139</v>
      </c>
      <c r="I20" s="79">
        <f>'7.6.-СПОТ_сотиш'!K1030</f>
        <v>394</v>
      </c>
      <c r="J20" s="80">
        <f>'7.6.-СПОТ_сотиш'!G1030</f>
        <v>114030</v>
      </c>
      <c r="K20" s="63">
        <f>'7.6.-СПОТ_сотиш'!I1030</f>
        <v>5384225566.8000002</v>
      </c>
    </row>
    <row r="21" spans="2:11">
      <c r="B21" s="64"/>
      <c r="C21" s="222"/>
      <c r="D21" s="64" t="s">
        <v>110</v>
      </c>
      <c r="E21" s="64">
        <v>15</v>
      </c>
      <c r="F21" s="63">
        <v>572957411</v>
      </c>
      <c r="H21" s="178" t="s">
        <v>1708</v>
      </c>
      <c r="I21" s="79">
        <f>'7.6.-СПОТ_сотиш'!K1031</f>
        <v>624</v>
      </c>
      <c r="J21" s="80">
        <f>'7.6.-СПОТ_сотиш'!G1031</f>
        <v>485690</v>
      </c>
      <c r="K21" s="63">
        <f>'7.6.-СПОТ_сотиш'!I1031</f>
        <v>79508420092.839996</v>
      </c>
    </row>
    <row r="22" spans="2:11">
      <c r="C22" s="223"/>
      <c r="D22" s="51" t="s">
        <v>3391</v>
      </c>
      <c r="E22" s="51">
        <v>6</v>
      </c>
      <c r="F22" s="51">
        <v>93996000</v>
      </c>
      <c r="H22" s="92" t="s">
        <v>107</v>
      </c>
      <c r="I22" s="126">
        <f>SUM(I20:I21)</f>
        <v>1018</v>
      </c>
      <c r="J22" s="126"/>
      <c r="K22" s="92">
        <f t="shared" ref="K22" si="0">SUM(K20:K21)</f>
        <v>84892645659.639999</v>
      </c>
    </row>
    <row r="23" spans="2:11">
      <c r="B23" s="64"/>
      <c r="C23" s="221" t="s">
        <v>161</v>
      </c>
      <c r="D23" s="64" t="s">
        <v>109</v>
      </c>
      <c r="E23" s="64"/>
      <c r="F23" s="63"/>
    </row>
    <row r="24" spans="2:11">
      <c r="B24" s="64"/>
      <c r="C24" s="222"/>
      <c r="D24" s="64" t="s">
        <v>110</v>
      </c>
      <c r="E24" s="64">
        <v>29</v>
      </c>
      <c r="F24" s="63">
        <v>578531550</v>
      </c>
    </row>
    <row r="25" spans="2:11">
      <c r="C25" s="223"/>
      <c r="D25" s="51" t="s">
        <v>3391</v>
      </c>
      <c r="E25" s="51">
        <v>1</v>
      </c>
      <c r="F25" s="51">
        <v>28000000</v>
      </c>
      <c r="K25" s="51">
        <f>K18+F38+'7.2-Конкурс-Отб.наил.предл.'!G23+'7,3-Прямые закупки'!C99</f>
        <v>122078762006.44</v>
      </c>
    </row>
    <row r="26" spans="2:11">
      <c r="B26" s="64"/>
      <c r="C26" s="221" t="s">
        <v>183</v>
      </c>
      <c r="D26" s="64" t="s">
        <v>109</v>
      </c>
      <c r="E26" s="64"/>
      <c r="F26" s="63"/>
      <c r="K26" s="51">
        <f>K25+'8-cooper'!H110</f>
        <v>122680248780.44</v>
      </c>
    </row>
    <row r="27" spans="2:11">
      <c r="B27" s="64"/>
      <c r="C27" s="222"/>
      <c r="D27" s="64" t="s">
        <v>110</v>
      </c>
      <c r="E27" s="64"/>
      <c r="F27" s="63"/>
    </row>
    <row r="28" spans="2:11">
      <c r="B28" s="64"/>
      <c r="C28" s="223"/>
      <c r="D28" s="51" t="s">
        <v>3391</v>
      </c>
    </row>
    <row r="29" spans="2:11">
      <c r="B29" s="64"/>
      <c r="C29" s="221" t="s">
        <v>184</v>
      </c>
      <c r="D29" s="64" t="s">
        <v>109</v>
      </c>
      <c r="E29" s="64"/>
      <c r="F29" s="63"/>
    </row>
    <row r="30" spans="2:11">
      <c r="B30" s="64"/>
      <c r="C30" s="222"/>
      <c r="D30" s="64" t="s">
        <v>110</v>
      </c>
      <c r="E30" s="64"/>
      <c r="F30" s="63"/>
    </row>
    <row r="31" spans="2:11">
      <c r="B31" s="64"/>
      <c r="C31" s="223"/>
      <c r="D31" s="51" t="s">
        <v>3391</v>
      </c>
    </row>
    <row r="32" spans="2:11">
      <c r="B32" s="64"/>
      <c r="C32" s="221" t="s">
        <v>185</v>
      </c>
      <c r="D32" s="64" t="s">
        <v>109</v>
      </c>
      <c r="E32" s="64"/>
      <c r="F32" s="63"/>
    </row>
    <row r="33" spans="2:6">
      <c r="B33" s="64"/>
      <c r="C33" s="222"/>
      <c r="D33" s="64" t="s">
        <v>110</v>
      </c>
      <c r="E33" s="64"/>
      <c r="F33" s="63"/>
    </row>
    <row r="34" spans="2:6">
      <c r="B34" s="64"/>
      <c r="C34" s="223"/>
      <c r="D34" s="51" t="s">
        <v>3391</v>
      </c>
    </row>
    <row r="35" spans="2:6">
      <c r="B35" s="64"/>
      <c r="C35" s="186" t="s">
        <v>116</v>
      </c>
      <c r="D35" s="96" t="s">
        <v>109</v>
      </c>
      <c r="E35" s="96">
        <f>E4+E6+E8+E10+E12+E14+E17+E20+E23+E26+E29+E32</f>
        <v>72</v>
      </c>
      <c r="F35" s="96">
        <f>F4+F6+F8+F10+F12+F14+F17+F20+F23+F26+F29+F32</f>
        <v>5680503656.0799999</v>
      </c>
    </row>
    <row r="36" spans="2:6">
      <c r="B36" s="64"/>
      <c r="C36" s="186"/>
      <c r="D36" s="96" t="s">
        <v>110</v>
      </c>
      <c r="E36" s="96">
        <f>E5+E7+E9+E11+E13+E15+E18+E21+E24+E27+E30+E33</f>
        <v>221</v>
      </c>
      <c r="F36" s="96">
        <f>F5+F7+F9+F11+F13+F15+F18+F21+F24+F27+F30+F33</f>
        <v>1626649718.99</v>
      </c>
    </row>
    <row r="37" spans="2:6">
      <c r="B37" s="64"/>
      <c r="C37" s="186"/>
      <c r="D37" s="96" t="s">
        <v>3391</v>
      </c>
      <c r="E37" s="96">
        <f>E16+E19+E22+E25+E28+E31+E34</f>
        <v>8</v>
      </c>
      <c r="F37" s="96">
        <f>F16+F19+F22+F25+F28+F31+F34</f>
        <v>124278084</v>
      </c>
    </row>
    <row r="38" spans="2:6">
      <c r="B38" s="64"/>
      <c r="C38" s="187"/>
      <c r="D38" s="64"/>
      <c r="E38" s="92">
        <f>E35+E36+E37</f>
        <v>301</v>
      </c>
      <c r="F38" s="92">
        <f>F35+F36+F37</f>
        <v>7431431459.0699997</v>
      </c>
    </row>
  </sheetData>
  <mergeCells count="12">
    <mergeCell ref="C23:C25"/>
    <mergeCell ref="C26:C28"/>
    <mergeCell ref="C29:C31"/>
    <mergeCell ref="C32:C34"/>
    <mergeCell ref="C4:C5"/>
    <mergeCell ref="C6:C7"/>
    <mergeCell ref="C8:C9"/>
    <mergeCell ref="C10:C11"/>
    <mergeCell ref="C12:C13"/>
    <mergeCell ref="C14:C16"/>
    <mergeCell ref="C17:C19"/>
    <mergeCell ref="C20:C22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3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228"/>
  <sheetViews>
    <sheetView view="pageBreakPreview" zoomScaleSheetLayoutView="100" workbookViewId="0">
      <pane ySplit="5" topLeftCell="A213" activePane="bottomLeft" state="frozen"/>
      <selection pane="bottomLeft" activeCell="L222" sqref="L222"/>
    </sheetView>
  </sheetViews>
  <sheetFormatPr defaultRowHeight="15"/>
  <cols>
    <col min="1" max="1" width="5.28515625" style="75" customWidth="1"/>
    <col min="2" max="2" width="7.28515625" style="75" customWidth="1"/>
    <col min="3" max="3" width="16.28515625" style="75" bestFit="1" customWidth="1"/>
    <col min="4" max="4" width="15.5703125" style="75" customWidth="1"/>
    <col min="5" max="5" width="45.28515625" style="91" customWidth="1"/>
    <col min="6" max="6" width="7.140625" style="76" customWidth="1"/>
    <col min="7" max="7" width="12.42578125" style="75" customWidth="1"/>
    <col min="8" max="8" width="12.7109375" style="75" customWidth="1"/>
    <col min="9" max="9" width="12.28515625" style="75" customWidth="1"/>
    <col min="10" max="10" width="14.7109375" style="75" customWidth="1"/>
    <col min="11" max="11" width="16.85546875" style="75" customWidth="1"/>
    <col min="12" max="12" width="9.140625" style="75"/>
    <col min="13" max="13" width="10.140625" style="75" bestFit="1" customWidth="1"/>
    <col min="14" max="16384" width="9.140625" style="75"/>
  </cols>
  <sheetData>
    <row r="1" spans="1:13">
      <c r="J1" s="75" t="s">
        <v>368</v>
      </c>
    </row>
    <row r="2" spans="1:13">
      <c r="A2" s="194" t="s">
        <v>162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3">
      <c r="A3" s="194" t="s">
        <v>2955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3">
      <c r="J4" s="108" t="s">
        <v>297</v>
      </c>
    </row>
    <row r="5" spans="1:13" ht="38.25">
      <c r="A5" s="210" t="s">
        <v>117</v>
      </c>
      <c r="B5" s="210" t="s">
        <v>118</v>
      </c>
      <c r="C5" s="210" t="s">
        <v>119</v>
      </c>
      <c r="D5" s="210" t="s">
        <v>120</v>
      </c>
      <c r="E5" s="210" t="s">
        <v>121</v>
      </c>
      <c r="F5" s="210" t="s">
        <v>122</v>
      </c>
      <c r="G5" s="210" t="s">
        <v>123</v>
      </c>
      <c r="H5" s="210" t="s">
        <v>124</v>
      </c>
      <c r="I5" s="210" t="s">
        <v>125</v>
      </c>
      <c r="J5" s="210" t="s">
        <v>126</v>
      </c>
    </row>
    <row r="6" spans="1:13" ht="25.5">
      <c r="A6" s="128">
        <v>1</v>
      </c>
      <c r="B6" s="128">
        <v>435675</v>
      </c>
      <c r="C6" s="89">
        <v>44201.722604166665</v>
      </c>
      <c r="D6" s="89">
        <v>44203.722604166665</v>
      </c>
      <c r="E6" s="128" t="s">
        <v>462</v>
      </c>
      <c r="F6" s="156">
        <v>1</v>
      </c>
      <c r="G6" s="158">
        <v>287500</v>
      </c>
      <c r="H6" s="158">
        <v>258000</v>
      </c>
      <c r="I6" s="158">
        <v>287500</v>
      </c>
      <c r="J6" s="158">
        <v>258000</v>
      </c>
      <c r="M6" s="144"/>
    </row>
    <row r="7" spans="1:13" ht="25.5">
      <c r="A7" s="128">
        <v>2</v>
      </c>
      <c r="B7" s="128">
        <v>438090</v>
      </c>
      <c r="C7" s="89">
        <v>44204.56722222222</v>
      </c>
      <c r="D7" s="89">
        <v>44206.56722222222</v>
      </c>
      <c r="E7" s="128" t="s">
        <v>461</v>
      </c>
      <c r="F7" s="156">
        <v>200</v>
      </c>
      <c r="G7" s="158">
        <v>18100</v>
      </c>
      <c r="H7" s="158">
        <v>13915</v>
      </c>
      <c r="I7" s="158">
        <v>3620000</v>
      </c>
      <c r="J7" s="158">
        <v>2783000</v>
      </c>
    </row>
    <row r="8" spans="1:13" ht="25.5">
      <c r="A8" s="128">
        <v>3</v>
      </c>
      <c r="B8" s="128">
        <v>438092</v>
      </c>
      <c r="C8" s="89">
        <v>44204.567870370367</v>
      </c>
      <c r="D8" s="89">
        <v>44206.567870370367</v>
      </c>
      <c r="E8" s="128" t="s">
        <v>460</v>
      </c>
      <c r="F8" s="156">
        <v>200</v>
      </c>
      <c r="G8" s="158">
        <v>18600</v>
      </c>
      <c r="H8" s="158">
        <v>1018</v>
      </c>
      <c r="I8" s="158">
        <v>3720000</v>
      </c>
      <c r="J8" s="158">
        <v>203600</v>
      </c>
    </row>
    <row r="9" spans="1:13" ht="25.5">
      <c r="A9" s="128">
        <v>4</v>
      </c>
      <c r="B9" s="128">
        <v>439356</v>
      </c>
      <c r="C9" s="89">
        <v>44207.62091435185</v>
      </c>
      <c r="D9" s="89">
        <v>44209.62091435185</v>
      </c>
      <c r="E9" s="128" t="s">
        <v>460</v>
      </c>
      <c r="F9" s="156">
        <v>200</v>
      </c>
      <c r="G9" s="158">
        <v>18600</v>
      </c>
      <c r="H9" s="158">
        <v>14950</v>
      </c>
      <c r="I9" s="158">
        <v>3720000</v>
      </c>
      <c r="J9" s="158">
        <v>2990000</v>
      </c>
    </row>
    <row r="10" spans="1:13" ht="38.25">
      <c r="A10" s="128">
        <v>5</v>
      </c>
      <c r="B10" s="128">
        <v>439987</v>
      </c>
      <c r="C10" s="89">
        <v>44208.439675925925</v>
      </c>
      <c r="D10" s="89">
        <v>44210.439675925925</v>
      </c>
      <c r="E10" s="128" t="s">
        <v>299</v>
      </c>
      <c r="F10" s="156">
        <v>1</v>
      </c>
      <c r="G10" s="158">
        <v>1538700</v>
      </c>
      <c r="H10" s="158">
        <v>1538700</v>
      </c>
      <c r="I10" s="158">
        <v>1538700</v>
      </c>
      <c r="J10" s="158">
        <v>1538700</v>
      </c>
    </row>
    <row r="11" spans="1:13" ht="25.5">
      <c r="A11" s="128">
        <v>6</v>
      </c>
      <c r="B11" s="128">
        <v>442515</v>
      </c>
      <c r="C11" s="89">
        <v>44211.34847222222</v>
      </c>
      <c r="D11" s="89">
        <v>44213.34847222222</v>
      </c>
      <c r="E11" s="128" t="s">
        <v>459</v>
      </c>
      <c r="F11" s="157">
        <v>2000</v>
      </c>
      <c r="G11" s="158">
        <v>2000</v>
      </c>
      <c r="H11" s="158">
        <v>400</v>
      </c>
      <c r="I11" s="158">
        <v>4000000</v>
      </c>
      <c r="J11" s="158">
        <v>800000</v>
      </c>
    </row>
    <row r="12" spans="1:13" ht="25.5">
      <c r="A12" s="128">
        <v>7</v>
      </c>
      <c r="B12" s="128">
        <v>445387</v>
      </c>
      <c r="C12" s="89">
        <v>44216.441030092596</v>
      </c>
      <c r="D12" s="89">
        <v>44218.441030092596</v>
      </c>
      <c r="E12" s="128" t="s">
        <v>458</v>
      </c>
      <c r="F12" s="156">
        <v>1</v>
      </c>
      <c r="G12" s="158">
        <v>5550000</v>
      </c>
      <c r="H12" s="158">
        <v>5550000</v>
      </c>
      <c r="I12" s="158">
        <v>5550000</v>
      </c>
      <c r="J12" s="158">
        <v>5550000</v>
      </c>
    </row>
    <row r="13" spans="1:13" ht="25.5">
      <c r="A13" s="128">
        <v>8</v>
      </c>
      <c r="B13" s="128">
        <v>445388</v>
      </c>
      <c r="C13" s="89">
        <v>44216.441516203704</v>
      </c>
      <c r="D13" s="89">
        <v>44218.441516203704</v>
      </c>
      <c r="E13" s="128" t="s">
        <v>458</v>
      </c>
      <c r="F13" s="156">
        <v>1</v>
      </c>
      <c r="G13" s="158">
        <v>5550000</v>
      </c>
      <c r="H13" s="158">
        <v>5550000</v>
      </c>
      <c r="I13" s="158">
        <v>5550000</v>
      </c>
      <c r="J13" s="158">
        <v>5550000</v>
      </c>
    </row>
    <row r="14" spans="1:13" ht="25.5">
      <c r="A14" s="128">
        <v>9</v>
      </c>
      <c r="B14" s="128">
        <v>446404</v>
      </c>
      <c r="C14" s="89">
        <v>44217.724421296298</v>
      </c>
      <c r="D14" s="89">
        <v>44219.724421296298</v>
      </c>
      <c r="E14" s="128" t="s">
        <v>457</v>
      </c>
      <c r="F14" s="156">
        <v>480</v>
      </c>
      <c r="G14" s="158">
        <v>9400</v>
      </c>
      <c r="H14" s="158">
        <v>8400</v>
      </c>
      <c r="I14" s="158">
        <v>4512000</v>
      </c>
      <c r="J14" s="158">
        <v>4032000</v>
      </c>
    </row>
    <row r="15" spans="1:13" ht="38.25">
      <c r="A15" s="128">
        <v>10</v>
      </c>
      <c r="B15" s="128">
        <v>446624</v>
      </c>
      <c r="C15" s="89">
        <v>44218.435613425929</v>
      </c>
      <c r="D15" s="89">
        <v>44220.435613425929</v>
      </c>
      <c r="E15" s="128" t="s">
        <v>456</v>
      </c>
      <c r="F15" s="156">
        <v>1</v>
      </c>
      <c r="G15" s="158">
        <v>2354625</v>
      </c>
      <c r="H15" s="158">
        <v>2354625</v>
      </c>
      <c r="I15" s="158">
        <v>2354625</v>
      </c>
      <c r="J15" s="158">
        <v>2354625</v>
      </c>
    </row>
    <row r="16" spans="1:13" ht="25.5">
      <c r="A16" s="128">
        <v>11</v>
      </c>
      <c r="B16" s="128">
        <v>447629</v>
      </c>
      <c r="C16" s="89">
        <v>44221.579224537039</v>
      </c>
      <c r="D16" s="89">
        <v>44223.579224537039</v>
      </c>
      <c r="E16" s="128" t="s">
        <v>434</v>
      </c>
      <c r="F16" s="156">
        <v>480</v>
      </c>
      <c r="G16" s="158">
        <v>9400</v>
      </c>
      <c r="H16" s="158">
        <v>8400</v>
      </c>
      <c r="I16" s="158">
        <v>4512000</v>
      </c>
      <c r="J16" s="158">
        <v>4032000</v>
      </c>
    </row>
    <row r="17" spans="1:10" ht="25.5">
      <c r="A17" s="128">
        <v>12</v>
      </c>
      <c r="B17" s="128">
        <v>448129</v>
      </c>
      <c r="C17" s="89">
        <v>44222.494363425925</v>
      </c>
      <c r="D17" s="89">
        <v>44224.494363425925</v>
      </c>
      <c r="E17" s="128" t="s">
        <v>425</v>
      </c>
      <c r="F17" s="156">
        <v>400</v>
      </c>
      <c r="G17" s="158">
        <v>8800</v>
      </c>
      <c r="H17" s="158">
        <v>8399</v>
      </c>
      <c r="I17" s="158">
        <v>3520000</v>
      </c>
      <c r="J17" s="158">
        <v>3359600</v>
      </c>
    </row>
    <row r="18" spans="1:10" ht="51">
      <c r="A18" s="128">
        <v>13</v>
      </c>
      <c r="B18" s="128">
        <v>448414</v>
      </c>
      <c r="C18" s="89">
        <v>44222.733136574076</v>
      </c>
      <c r="D18" s="89">
        <v>44224.733136574076</v>
      </c>
      <c r="E18" s="128" t="s">
        <v>298</v>
      </c>
      <c r="F18" s="156">
        <v>1</v>
      </c>
      <c r="G18" s="158">
        <v>2427075</v>
      </c>
      <c r="H18" s="158">
        <v>2427075</v>
      </c>
      <c r="I18" s="158">
        <v>2427075</v>
      </c>
      <c r="J18" s="158">
        <v>2427075</v>
      </c>
    </row>
    <row r="19" spans="1:10" s="55" customFormat="1" ht="25.5">
      <c r="A19" s="128">
        <v>14</v>
      </c>
      <c r="B19" s="128">
        <v>451865</v>
      </c>
      <c r="C19" s="89">
        <v>44230.340856481482</v>
      </c>
      <c r="D19" s="89">
        <v>44232.340856481482</v>
      </c>
      <c r="E19" s="128" t="s">
        <v>434</v>
      </c>
      <c r="F19" s="156">
        <v>600</v>
      </c>
      <c r="G19" s="158">
        <v>8400</v>
      </c>
      <c r="H19" s="158">
        <v>8400</v>
      </c>
      <c r="I19" s="158">
        <v>5040000</v>
      </c>
      <c r="J19" s="158">
        <v>5040000</v>
      </c>
    </row>
    <row r="20" spans="1:10" ht="38.25">
      <c r="A20" s="128">
        <v>15</v>
      </c>
      <c r="B20" s="128">
        <v>453918</v>
      </c>
      <c r="C20" s="89">
        <v>44232.5858912037</v>
      </c>
      <c r="D20" s="89">
        <v>44234.5858912037</v>
      </c>
      <c r="E20" s="128" t="s">
        <v>372</v>
      </c>
      <c r="F20" s="156">
        <v>1</v>
      </c>
      <c r="G20" s="158">
        <v>2915247</v>
      </c>
      <c r="H20" s="158">
        <v>2915247</v>
      </c>
      <c r="I20" s="158">
        <v>2915247</v>
      </c>
      <c r="J20" s="158">
        <v>2915247</v>
      </c>
    </row>
    <row r="21" spans="1:10" ht="25.5">
      <c r="A21" s="128">
        <v>16</v>
      </c>
      <c r="B21" s="128">
        <v>454735</v>
      </c>
      <c r="C21" s="89">
        <v>44235.351666666669</v>
      </c>
      <c r="D21" s="89">
        <v>44237.351666666669</v>
      </c>
      <c r="E21" s="128" t="s">
        <v>455</v>
      </c>
      <c r="F21" s="156">
        <v>14</v>
      </c>
      <c r="G21" s="158">
        <v>55000</v>
      </c>
      <c r="H21" s="158">
        <v>36000</v>
      </c>
      <c r="I21" s="158">
        <v>770000</v>
      </c>
      <c r="J21" s="158">
        <v>504000</v>
      </c>
    </row>
    <row r="22" spans="1:10" ht="38.25">
      <c r="A22" s="128">
        <v>17</v>
      </c>
      <c r="B22" s="128">
        <v>454736</v>
      </c>
      <c r="C22" s="89">
        <v>44235.352627314816</v>
      </c>
      <c r="D22" s="89">
        <v>44237.352627314816</v>
      </c>
      <c r="E22" s="128" t="s">
        <v>454</v>
      </c>
      <c r="F22" s="156">
        <v>10</v>
      </c>
      <c r="G22" s="158">
        <v>30000</v>
      </c>
      <c r="H22" s="158">
        <v>27000</v>
      </c>
      <c r="I22" s="158">
        <v>300000</v>
      </c>
      <c r="J22" s="158">
        <v>270000</v>
      </c>
    </row>
    <row r="23" spans="1:10" ht="25.5">
      <c r="A23" s="128">
        <v>18</v>
      </c>
      <c r="B23" s="128">
        <v>454737</v>
      </c>
      <c r="C23" s="89">
        <v>44235.353437500002</v>
      </c>
      <c r="D23" s="89">
        <v>44237.353437500002</v>
      </c>
      <c r="E23" s="128" t="s">
        <v>453</v>
      </c>
      <c r="F23" s="156">
        <v>125</v>
      </c>
      <c r="G23" s="158">
        <v>1500</v>
      </c>
      <c r="H23" s="158">
        <v>1100</v>
      </c>
      <c r="I23" s="158">
        <v>187500</v>
      </c>
      <c r="J23" s="158">
        <v>137500</v>
      </c>
    </row>
    <row r="24" spans="1:10" ht="25.5">
      <c r="A24" s="128">
        <v>19</v>
      </c>
      <c r="B24" s="128">
        <v>457458</v>
      </c>
      <c r="C24" s="89">
        <v>44238.752638888887</v>
      </c>
      <c r="D24" s="89">
        <v>44240.752638888887</v>
      </c>
      <c r="E24" s="128" t="s">
        <v>452</v>
      </c>
      <c r="F24" s="156">
        <v>3</v>
      </c>
      <c r="G24" s="158">
        <v>45000</v>
      </c>
      <c r="H24" s="158">
        <v>40000</v>
      </c>
      <c r="I24" s="158">
        <v>135000</v>
      </c>
      <c r="J24" s="158">
        <v>120000</v>
      </c>
    </row>
    <row r="25" spans="1:10" ht="25.5">
      <c r="A25" s="128">
        <v>20</v>
      </c>
      <c r="B25" s="128">
        <v>457460</v>
      </c>
      <c r="C25" s="89">
        <v>44238.753067129626</v>
      </c>
      <c r="D25" s="89">
        <v>44240.753067129626</v>
      </c>
      <c r="E25" s="128" t="s">
        <v>451</v>
      </c>
      <c r="F25" s="156">
        <v>181</v>
      </c>
      <c r="G25" s="158">
        <v>3000</v>
      </c>
      <c r="H25" s="158">
        <v>1811</v>
      </c>
      <c r="I25" s="158">
        <v>543000</v>
      </c>
      <c r="J25" s="158">
        <v>327791</v>
      </c>
    </row>
    <row r="26" spans="1:10" ht="25.5">
      <c r="A26" s="128">
        <v>21</v>
      </c>
      <c r="B26" s="128">
        <v>458979</v>
      </c>
      <c r="C26" s="89">
        <v>44242.749502314815</v>
      </c>
      <c r="D26" s="89">
        <v>44244.749502314815</v>
      </c>
      <c r="E26" s="128" t="s">
        <v>450</v>
      </c>
      <c r="F26" s="157">
        <v>3000</v>
      </c>
      <c r="G26" s="158">
        <v>713</v>
      </c>
      <c r="H26" s="158">
        <v>650</v>
      </c>
      <c r="I26" s="158">
        <v>2139000</v>
      </c>
      <c r="J26" s="158">
        <v>1950000</v>
      </c>
    </row>
    <row r="27" spans="1:10" ht="25.5">
      <c r="A27" s="128">
        <v>22</v>
      </c>
      <c r="B27" s="128">
        <v>460914</v>
      </c>
      <c r="C27" s="89">
        <v>44245.75204861111</v>
      </c>
      <c r="D27" s="89">
        <v>44247.75204861111</v>
      </c>
      <c r="E27" s="128" t="s">
        <v>449</v>
      </c>
      <c r="F27" s="156">
        <v>1</v>
      </c>
      <c r="G27" s="158">
        <v>3077400</v>
      </c>
      <c r="H27" s="158">
        <v>3077400</v>
      </c>
      <c r="I27" s="158">
        <v>3077400</v>
      </c>
      <c r="J27" s="158">
        <v>3077400</v>
      </c>
    </row>
    <row r="28" spans="1:10" ht="38.25">
      <c r="A28" s="128">
        <v>23</v>
      </c>
      <c r="B28" s="128">
        <v>461105</v>
      </c>
      <c r="C28" s="89">
        <v>44246.477326388886</v>
      </c>
      <c r="D28" s="89">
        <v>44248.477326388886</v>
      </c>
      <c r="E28" s="128" t="s">
        <v>299</v>
      </c>
      <c r="F28" s="156">
        <v>1</v>
      </c>
      <c r="G28" s="158">
        <v>1690500</v>
      </c>
      <c r="H28" s="158">
        <v>1690500</v>
      </c>
      <c r="I28" s="158">
        <v>1690500</v>
      </c>
      <c r="J28" s="158">
        <v>1690500</v>
      </c>
    </row>
    <row r="29" spans="1:10" ht="25.5">
      <c r="A29" s="128">
        <v>24</v>
      </c>
      <c r="B29" s="128">
        <v>461220</v>
      </c>
      <c r="C29" s="89">
        <v>44246.574490740742</v>
      </c>
      <c r="D29" s="89">
        <v>44248.574490740742</v>
      </c>
      <c r="E29" s="128" t="s">
        <v>448</v>
      </c>
      <c r="F29" s="156">
        <v>20</v>
      </c>
      <c r="G29" s="158">
        <v>50048</v>
      </c>
      <c r="H29" s="158">
        <v>38502</v>
      </c>
      <c r="I29" s="158">
        <v>975936</v>
      </c>
      <c r="J29" s="158">
        <v>750789</v>
      </c>
    </row>
    <row r="30" spans="1:10" ht="25.5">
      <c r="A30" s="128">
        <v>25</v>
      </c>
      <c r="B30" s="128">
        <v>461223</v>
      </c>
      <c r="C30" s="89">
        <v>44246.574756944443</v>
      </c>
      <c r="D30" s="89">
        <v>44248.574756944443</v>
      </c>
      <c r="E30" s="128" t="s">
        <v>447</v>
      </c>
      <c r="F30" s="156">
        <v>14</v>
      </c>
      <c r="G30" s="158">
        <v>56810</v>
      </c>
      <c r="H30" s="158">
        <v>43700</v>
      </c>
      <c r="I30" s="158">
        <v>795340</v>
      </c>
      <c r="J30" s="158">
        <v>611800</v>
      </c>
    </row>
    <row r="31" spans="1:10" ht="25.5">
      <c r="A31" s="128">
        <v>26</v>
      </c>
      <c r="B31" s="128">
        <v>462004</v>
      </c>
      <c r="C31" s="89">
        <v>44249.56386574074</v>
      </c>
      <c r="D31" s="89">
        <v>44251.56386574074</v>
      </c>
      <c r="E31" s="128" t="s">
        <v>446</v>
      </c>
      <c r="F31" s="156">
        <v>1</v>
      </c>
      <c r="G31" s="158">
        <v>6124000</v>
      </c>
      <c r="H31" s="158">
        <v>6124000</v>
      </c>
      <c r="I31" s="158">
        <v>6124000</v>
      </c>
      <c r="J31" s="158">
        <v>6124000</v>
      </c>
    </row>
    <row r="32" spans="1:10" ht="25.5">
      <c r="A32" s="128">
        <v>27</v>
      </c>
      <c r="B32" s="128">
        <v>462373</v>
      </c>
      <c r="C32" s="89">
        <v>44250.437141203707</v>
      </c>
      <c r="D32" s="89">
        <v>44252.437141203707</v>
      </c>
      <c r="E32" s="128" t="s">
        <v>445</v>
      </c>
      <c r="F32" s="156">
        <v>1</v>
      </c>
      <c r="G32" s="158">
        <v>6120000</v>
      </c>
      <c r="H32" s="158">
        <v>4590000</v>
      </c>
      <c r="I32" s="158">
        <v>6120000</v>
      </c>
      <c r="J32" s="158">
        <v>4590000</v>
      </c>
    </row>
    <row r="33" spans="1:10" ht="25.5">
      <c r="A33" s="128">
        <v>28</v>
      </c>
      <c r="B33" s="128">
        <v>462820</v>
      </c>
      <c r="C33" s="89">
        <v>44251.358460648145</v>
      </c>
      <c r="D33" s="89">
        <v>44253.358460648145</v>
      </c>
      <c r="E33" s="128" t="s">
        <v>425</v>
      </c>
      <c r="F33" s="156">
        <v>484</v>
      </c>
      <c r="G33" s="158">
        <v>8800</v>
      </c>
      <c r="H33" s="158">
        <v>8400</v>
      </c>
      <c r="I33" s="158">
        <v>4259200</v>
      </c>
      <c r="J33" s="158">
        <v>4065600</v>
      </c>
    </row>
    <row r="34" spans="1:10" ht="25.5">
      <c r="A34" s="128">
        <v>29</v>
      </c>
      <c r="B34" s="128">
        <v>463479</v>
      </c>
      <c r="C34" s="89">
        <v>44252.452280092592</v>
      </c>
      <c r="D34" s="89">
        <v>44254.452280092592</v>
      </c>
      <c r="E34" s="128" t="s">
        <v>442</v>
      </c>
      <c r="F34" s="156">
        <v>12</v>
      </c>
      <c r="G34" s="158">
        <v>1425000</v>
      </c>
      <c r="H34" s="158">
        <v>1129000</v>
      </c>
      <c r="I34" s="158">
        <v>17100000</v>
      </c>
      <c r="J34" s="158">
        <v>13548000</v>
      </c>
    </row>
    <row r="35" spans="1:10" ht="25.5">
      <c r="A35" s="128">
        <v>30</v>
      </c>
      <c r="B35" s="128">
        <v>463975</v>
      </c>
      <c r="C35" s="89">
        <v>44253.458518518521</v>
      </c>
      <c r="D35" s="89">
        <v>44255.458518518521</v>
      </c>
      <c r="E35" s="128" t="s">
        <v>444</v>
      </c>
      <c r="F35" s="156">
        <v>300</v>
      </c>
      <c r="G35" s="158">
        <v>18837</v>
      </c>
      <c r="H35" s="158">
        <v>14400</v>
      </c>
      <c r="I35" s="158">
        <v>5651100</v>
      </c>
      <c r="J35" s="158">
        <v>4320000</v>
      </c>
    </row>
    <row r="36" spans="1:10" ht="25.5">
      <c r="A36" s="128">
        <v>31</v>
      </c>
      <c r="B36" s="128">
        <v>464912</v>
      </c>
      <c r="C36" s="89">
        <v>44256.617071759261</v>
      </c>
      <c r="D36" s="89">
        <v>44258.617071759261</v>
      </c>
      <c r="E36" s="128" t="s">
        <v>443</v>
      </c>
      <c r="F36" s="156">
        <v>1</v>
      </c>
      <c r="G36" s="158">
        <v>6120000</v>
      </c>
      <c r="H36" s="158">
        <v>5000000</v>
      </c>
      <c r="I36" s="158">
        <v>6120000</v>
      </c>
      <c r="J36" s="158">
        <v>5000000</v>
      </c>
    </row>
    <row r="37" spans="1:10" ht="25.5">
      <c r="A37" s="128">
        <v>32</v>
      </c>
      <c r="B37" s="128">
        <v>464956</v>
      </c>
      <c r="C37" s="89">
        <v>44256.647812499999</v>
      </c>
      <c r="D37" s="89">
        <v>44258.647812499999</v>
      </c>
      <c r="E37" s="128" t="s">
        <v>442</v>
      </c>
      <c r="F37" s="156">
        <v>12</v>
      </c>
      <c r="G37" s="158">
        <v>1425000</v>
      </c>
      <c r="H37" s="158">
        <v>1211300</v>
      </c>
      <c r="I37" s="158">
        <v>17100000</v>
      </c>
      <c r="J37" s="158">
        <v>14535600</v>
      </c>
    </row>
    <row r="38" spans="1:10" ht="63.75">
      <c r="A38" s="128">
        <v>33</v>
      </c>
      <c r="B38" s="128">
        <v>465563</v>
      </c>
      <c r="C38" s="89">
        <v>44257.589780092596</v>
      </c>
      <c r="D38" s="89">
        <v>44259.589780092596</v>
      </c>
      <c r="E38" s="128" t="s">
        <v>441</v>
      </c>
      <c r="F38" s="156">
        <v>1</v>
      </c>
      <c r="G38" s="158">
        <v>1900000</v>
      </c>
      <c r="H38" s="158">
        <v>1865000</v>
      </c>
      <c r="I38" s="158">
        <v>1900000</v>
      </c>
      <c r="J38" s="158">
        <v>1865000</v>
      </c>
    </row>
    <row r="39" spans="1:10" ht="51">
      <c r="A39" s="128">
        <v>34</v>
      </c>
      <c r="B39" s="128">
        <v>465564</v>
      </c>
      <c r="C39" s="89">
        <v>44257.590138888889</v>
      </c>
      <c r="D39" s="89">
        <v>44259.590138888889</v>
      </c>
      <c r="E39" s="128" t="s">
        <v>440</v>
      </c>
      <c r="F39" s="156">
        <v>1</v>
      </c>
      <c r="G39" s="158">
        <v>560000</v>
      </c>
      <c r="H39" s="158">
        <v>560000</v>
      </c>
      <c r="I39" s="158">
        <v>560000</v>
      </c>
      <c r="J39" s="158">
        <v>560000</v>
      </c>
    </row>
    <row r="40" spans="1:10" ht="63.75">
      <c r="A40" s="128">
        <v>35</v>
      </c>
      <c r="B40" s="128">
        <v>465566</v>
      </c>
      <c r="C40" s="89">
        <v>44257.590682870374</v>
      </c>
      <c r="D40" s="89">
        <v>44259.590682870374</v>
      </c>
      <c r="E40" s="128" t="s">
        <v>439</v>
      </c>
      <c r="F40" s="156">
        <v>1</v>
      </c>
      <c r="G40" s="158">
        <v>570000</v>
      </c>
      <c r="H40" s="158">
        <v>570000</v>
      </c>
      <c r="I40" s="158">
        <v>570000</v>
      </c>
      <c r="J40" s="158">
        <v>570000</v>
      </c>
    </row>
    <row r="41" spans="1:10" ht="63.75">
      <c r="A41" s="128">
        <v>36</v>
      </c>
      <c r="B41" s="128">
        <v>465567</v>
      </c>
      <c r="C41" s="89">
        <v>44257.591168981482</v>
      </c>
      <c r="D41" s="89">
        <v>44259.591168981482</v>
      </c>
      <c r="E41" s="128" t="s">
        <v>438</v>
      </c>
      <c r="F41" s="156">
        <v>2</v>
      </c>
      <c r="G41" s="158">
        <v>550000</v>
      </c>
      <c r="H41" s="158">
        <v>490000</v>
      </c>
      <c r="I41" s="158">
        <v>1100000</v>
      </c>
      <c r="J41" s="158">
        <v>980000</v>
      </c>
    </row>
    <row r="42" spans="1:10" ht="63.75">
      <c r="A42" s="128">
        <v>37</v>
      </c>
      <c r="B42" s="128">
        <v>465568</v>
      </c>
      <c r="C42" s="89">
        <v>44257.591539351852</v>
      </c>
      <c r="D42" s="89">
        <v>44259.591539351852</v>
      </c>
      <c r="E42" s="128" t="s">
        <v>437</v>
      </c>
      <c r="F42" s="156">
        <v>2</v>
      </c>
      <c r="G42" s="158">
        <v>500000</v>
      </c>
      <c r="H42" s="158">
        <v>430000</v>
      </c>
      <c r="I42" s="158">
        <v>1000000</v>
      </c>
      <c r="J42" s="158">
        <v>860000</v>
      </c>
    </row>
    <row r="43" spans="1:10" ht="25.5">
      <c r="A43" s="128">
        <v>38</v>
      </c>
      <c r="B43" s="128">
        <v>466257</v>
      </c>
      <c r="C43" s="89">
        <v>44258.473912037036</v>
      </c>
      <c r="D43" s="89">
        <v>44260.473912037036</v>
      </c>
      <c r="E43" s="128" t="s">
        <v>434</v>
      </c>
      <c r="F43" s="156">
        <v>200</v>
      </c>
      <c r="G43" s="158">
        <v>9400</v>
      </c>
      <c r="H43" s="158">
        <v>8395</v>
      </c>
      <c r="I43" s="158">
        <v>1880000</v>
      </c>
      <c r="J43" s="158">
        <v>1679000</v>
      </c>
    </row>
    <row r="44" spans="1:10" ht="51">
      <c r="A44" s="128">
        <v>39</v>
      </c>
      <c r="B44" s="128">
        <v>467317</v>
      </c>
      <c r="C44" s="89">
        <v>44259.584143518521</v>
      </c>
      <c r="D44" s="89">
        <v>44264.584143518521</v>
      </c>
      <c r="E44" s="128" t="s">
        <v>436</v>
      </c>
      <c r="F44" s="156">
        <v>20</v>
      </c>
      <c r="G44" s="158">
        <v>100000</v>
      </c>
      <c r="H44" s="158">
        <v>40000</v>
      </c>
      <c r="I44" s="158">
        <v>2000000</v>
      </c>
      <c r="J44" s="158">
        <v>800000</v>
      </c>
    </row>
    <row r="45" spans="1:10" ht="63.75">
      <c r="A45" s="128">
        <v>40</v>
      </c>
      <c r="B45" s="128">
        <v>467890</v>
      </c>
      <c r="C45" s="89">
        <v>44260.496145833335</v>
      </c>
      <c r="D45" s="89">
        <v>44265.496145833335</v>
      </c>
      <c r="E45" s="128" t="s">
        <v>435</v>
      </c>
      <c r="F45" s="156">
        <v>7</v>
      </c>
      <c r="G45" s="158">
        <v>800000</v>
      </c>
      <c r="H45" s="158">
        <v>800000</v>
      </c>
      <c r="I45" s="158">
        <v>5600000</v>
      </c>
      <c r="J45" s="158">
        <v>5600000</v>
      </c>
    </row>
    <row r="46" spans="1:10" ht="63.75">
      <c r="A46" s="128">
        <v>41</v>
      </c>
      <c r="B46" s="128">
        <v>467893</v>
      </c>
      <c r="C46" s="89">
        <v>44260.498206018521</v>
      </c>
      <c r="D46" s="89">
        <v>44265.498206018521</v>
      </c>
      <c r="E46" s="128" t="s">
        <v>435</v>
      </c>
      <c r="F46" s="156">
        <v>7</v>
      </c>
      <c r="G46" s="158">
        <v>800000</v>
      </c>
      <c r="H46" s="158">
        <v>800000</v>
      </c>
      <c r="I46" s="158">
        <v>5600000</v>
      </c>
      <c r="J46" s="158">
        <v>5600000</v>
      </c>
    </row>
    <row r="47" spans="1:10" ht="25.5">
      <c r="A47" s="128">
        <v>42</v>
      </c>
      <c r="B47" s="128">
        <v>469044</v>
      </c>
      <c r="C47" s="89">
        <v>44264.740636574075</v>
      </c>
      <c r="D47" s="89">
        <v>44266.740636574075</v>
      </c>
      <c r="E47" s="128" t="s">
        <v>434</v>
      </c>
      <c r="F47" s="156">
        <v>600</v>
      </c>
      <c r="G47" s="158">
        <v>9400</v>
      </c>
      <c r="H47" s="158">
        <v>8395</v>
      </c>
      <c r="I47" s="158">
        <v>5640000</v>
      </c>
      <c r="J47" s="158">
        <v>5037000</v>
      </c>
    </row>
    <row r="48" spans="1:10" ht="25.5">
      <c r="A48" s="128">
        <v>43</v>
      </c>
      <c r="B48" s="128">
        <v>469687</v>
      </c>
      <c r="C48" s="89">
        <v>44265.671273148146</v>
      </c>
      <c r="D48" s="89">
        <v>44267.671273148146</v>
      </c>
      <c r="E48" s="128" t="s">
        <v>433</v>
      </c>
      <c r="F48" s="156">
        <v>21</v>
      </c>
      <c r="G48" s="158">
        <v>26000</v>
      </c>
      <c r="H48" s="158">
        <v>25000</v>
      </c>
      <c r="I48" s="158">
        <v>546000</v>
      </c>
      <c r="J48" s="158">
        <v>525000</v>
      </c>
    </row>
    <row r="49" spans="1:10" ht="25.5">
      <c r="A49" s="128">
        <v>44</v>
      </c>
      <c r="B49" s="128">
        <v>469688</v>
      </c>
      <c r="C49" s="89">
        <v>44265.671932870369</v>
      </c>
      <c r="D49" s="89">
        <v>44267.671932870369</v>
      </c>
      <c r="E49" s="128" t="s">
        <v>432</v>
      </c>
      <c r="F49" s="156">
        <v>18</v>
      </c>
      <c r="G49" s="158">
        <v>85000</v>
      </c>
      <c r="H49" s="158">
        <v>79000</v>
      </c>
      <c r="I49" s="158">
        <v>1530000</v>
      </c>
      <c r="J49" s="158">
        <v>1422000</v>
      </c>
    </row>
    <row r="50" spans="1:10" ht="25.5">
      <c r="A50" s="128">
        <v>45</v>
      </c>
      <c r="B50" s="128">
        <v>469690</v>
      </c>
      <c r="C50" s="89">
        <v>44265.672650462962</v>
      </c>
      <c r="D50" s="89">
        <v>44267.672650462962</v>
      </c>
      <c r="E50" s="128" t="s">
        <v>431</v>
      </c>
      <c r="F50" s="156">
        <v>20</v>
      </c>
      <c r="G50" s="158">
        <v>22000</v>
      </c>
      <c r="H50" s="158">
        <v>19750</v>
      </c>
      <c r="I50" s="158">
        <v>440000</v>
      </c>
      <c r="J50" s="158">
        <v>395000</v>
      </c>
    </row>
    <row r="51" spans="1:10" ht="25.5">
      <c r="A51" s="128">
        <v>46</v>
      </c>
      <c r="B51" s="128">
        <v>470066</v>
      </c>
      <c r="C51" s="89">
        <v>44266.45144675926</v>
      </c>
      <c r="D51" s="89">
        <v>44268.45144675926</v>
      </c>
      <c r="E51" s="128" t="s">
        <v>430</v>
      </c>
      <c r="F51" s="156">
        <v>12</v>
      </c>
      <c r="G51" s="158">
        <v>2800000</v>
      </c>
      <c r="H51" s="158">
        <v>1424000</v>
      </c>
      <c r="I51" s="158">
        <v>33600000</v>
      </c>
      <c r="J51" s="158">
        <v>17088000</v>
      </c>
    </row>
    <row r="52" spans="1:10" ht="25.5">
      <c r="A52" s="128">
        <v>47</v>
      </c>
      <c r="B52" s="128">
        <v>473549</v>
      </c>
      <c r="C52" s="89">
        <v>44272.48170138889</v>
      </c>
      <c r="D52" s="89">
        <v>44274.48170138889</v>
      </c>
      <c r="E52" s="128" t="s">
        <v>429</v>
      </c>
      <c r="F52" s="156">
        <v>205</v>
      </c>
      <c r="G52" s="158">
        <v>28000</v>
      </c>
      <c r="H52" s="158">
        <v>23000</v>
      </c>
      <c r="I52" s="158">
        <v>5740000</v>
      </c>
      <c r="J52" s="158">
        <v>4715000</v>
      </c>
    </row>
    <row r="53" spans="1:10" ht="25.5">
      <c r="A53" s="128">
        <v>48</v>
      </c>
      <c r="B53" s="128">
        <v>473961</v>
      </c>
      <c r="C53" s="89">
        <v>44272.736493055556</v>
      </c>
      <c r="D53" s="89">
        <v>44274.736493055556</v>
      </c>
      <c r="E53" s="128" t="s">
        <v>428</v>
      </c>
      <c r="F53" s="157">
        <v>25000</v>
      </c>
      <c r="G53" s="158">
        <v>200</v>
      </c>
      <c r="H53" s="158">
        <v>110</v>
      </c>
      <c r="I53" s="158">
        <v>5000000</v>
      </c>
      <c r="J53" s="158">
        <v>2750000</v>
      </c>
    </row>
    <row r="54" spans="1:10" ht="25.5">
      <c r="A54" s="128">
        <v>49</v>
      </c>
      <c r="B54" s="128">
        <v>474369</v>
      </c>
      <c r="C54" s="89">
        <v>44273.553159722222</v>
      </c>
      <c r="D54" s="89">
        <v>44275.553159722222</v>
      </c>
      <c r="E54" s="128" t="s">
        <v>427</v>
      </c>
      <c r="F54" s="156">
        <v>500</v>
      </c>
      <c r="G54" s="158">
        <v>3900</v>
      </c>
      <c r="H54" s="158">
        <v>3315.01</v>
      </c>
      <c r="I54" s="158">
        <v>1950000</v>
      </c>
      <c r="J54" s="158">
        <v>1657505</v>
      </c>
    </row>
    <row r="55" spans="1:10" ht="25.5">
      <c r="A55" s="128">
        <v>50</v>
      </c>
      <c r="B55" s="128">
        <v>477595</v>
      </c>
      <c r="C55" s="89">
        <v>44281.461319444446</v>
      </c>
      <c r="D55" s="89">
        <v>44283.461319444446</v>
      </c>
      <c r="E55" s="128" t="s">
        <v>426</v>
      </c>
      <c r="F55" s="156">
        <v>1</v>
      </c>
      <c r="G55" s="158">
        <v>5500000</v>
      </c>
      <c r="H55" s="158">
        <v>3000000</v>
      </c>
      <c r="I55" s="158">
        <v>5500000</v>
      </c>
      <c r="J55" s="158">
        <v>3000000</v>
      </c>
    </row>
    <row r="56" spans="1:10" ht="25.5">
      <c r="A56" s="128">
        <v>51</v>
      </c>
      <c r="B56" s="128">
        <v>478810</v>
      </c>
      <c r="C56" s="89">
        <v>44284.678900462961</v>
      </c>
      <c r="D56" s="89">
        <v>44286.678900462961</v>
      </c>
      <c r="E56" s="128" t="s">
        <v>425</v>
      </c>
      <c r="F56" s="156">
        <v>484</v>
      </c>
      <c r="G56" s="158">
        <v>8800</v>
      </c>
      <c r="H56" s="158">
        <v>8400</v>
      </c>
      <c r="I56" s="158">
        <v>4259200</v>
      </c>
      <c r="J56" s="158">
        <v>4065600</v>
      </c>
    </row>
    <row r="57" spans="1:10" ht="25.5">
      <c r="A57" s="128">
        <v>52</v>
      </c>
      <c r="B57" s="128">
        <v>479181</v>
      </c>
      <c r="C57" s="89">
        <v>44285.522245370368</v>
      </c>
      <c r="D57" s="89">
        <v>44287.522245370368</v>
      </c>
      <c r="E57" s="128" t="s">
        <v>424</v>
      </c>
      <c r="F57" s="156">
        <v>1</v>
      </c>
      <c r="G57" s="158">
        <v>30000000</v>
      </c>
      <c r="H57" s="158">
        <v>28800000</v>
      </c>
      <c r="I57" s="158">
        <v>30000000</v>
      </c>
      <c r="J57" s="158">
        <v>28800000</v>
      </c>
    </row>
    <row r="58" spans="1:10" ht="60">
      <c r="A58" s="128">
        <v>53</v>
      </c>
      <c r="B58" s="159">
        <v>479726</v>
      </c>
      <c r="C58" s="89">
        <v>44286.524131944447</v>
      </c>
      <c r="D58" s="89">
        <v>44288.524131944447</v>
      </c>
      <c r="E58" s="151" t="s">
        <v>1576</v>
      </c>
      <c r="F58" s="160">
        <v>1</v>
      </c>
      <c r="G58" s="162">
        <v>4372869</v>
      </c>
      <c r="H58" s="162">
        <v>4372869</v>
      </c>
      <c r="I58" s="162">
        <v>4372869</v>
      </c>
      <c r="J58" s="164">
        <v>4372869</v>
      </c>
    </row>
    <row r="59" spans="1:10" ht="30">
      <c r="A59" s="128">
        <v>54</v>
      </c>
      <c r="B59" s="131">
        <v>488276</v>
      </c>
      <c r="C59" s="89">
        <v>44299.612013888887</v>
      </c>
      <c r="D59" s="89">
        <v>44301.612013888887</v>
      </c>
      <c r="E59" s="132" t="s">
        <v>1577</v>
      </c>
      <c r="F59" s="161">
        <v>21</v>
      </c>
      <c r="G59" s="163">
        <v>55000</v>
      </c>
      <c r="H59" s="163">
        <v>43000</v>
      </c>
      <c r="I59" s="163">
        <v>1155000</v>
      </c>
      <c r="J59" s="163">
        <v>903000</v>
      </c>
    </row>
    <row r="60" spans="1:10" ht="30">
      <c r="A60" s="128">
        <v>55</v>
      </c>
      <c r="B60" s="131">
        <v>488277</v>
      </c>
      <c r="C60" s="89">
        <v>44299.612696759257</v>
      </c>
      <c r="D60" s="89">
        <v>44301.612696759257</v>
      </c>
      <c r="E60" s="132" t="s">
        <v>1578</v>
      </c>
      <c r="F60" s="161">
        <v>19</v>
      </c>
      <c r="G60" s="163">
        <v>55000</v>
      </c>
      <c r="H60" s="163">
        <v>40000</v>
      </c>
      <c r="I60" s="163">
        <v>1045000</v>
      </c>
      <c r="J60" s="163">
        <v>760000</v>
      </c>
    </row>
    <row r="61" spans="1:10" ht="30">
      <c r="A61" s="128">
        <v>56</v>
      </c>
      <c r="B61" s="131">
        <v>488278</v>
      </c>
      <c r="C61" s="89">
        <v>44299.613483796296</v>
      </c>
      <c r="D61" s="89">
        <v>44301.613483796296</v>
      </c>
      <c r="E61" s="132" t="s">
        <v>1579</v>
      </c>
      <c r="F61" s="161">
        <v>16</v>
      </c>
      <c r="G61" s="163">
        <v>55000</v>
      </c>
      <c r="H61" s="163">
        <v>37500</v>
      </c>
      <c r="I61" s="163">
        <v>880000</v>
      </c>
      <c r="J61" s="163">
        <v>600000</v>
      </c>
    </row>
    <row r="62" spans="1:10" ht="30">
      <c r="A62" s="128">
        <v>57</v>
      </c>
      <c r="B62" s="131">
        <v>489991</v>
      </c>
      <c r="C62" s="89">
        <v>44301.655682870369</v>
      </c>
      <c r="D62" s="89">
        <v>44303.655682870369</v>
      </c>
      <c r="E62" s="132" t="s">
        <v>1580</v>
      </c>
      <c r="F62" s="161">
        <v>100</v>
      </c>
      <c r="G62" s="163">
        <v>30000</v>
      </c>
      <c r="H62" s="163">
        <v>13800</v>
      </c>
      <c r="I62" s="163">
        <v>3000000</v>
      </c>
      <c r="J62" s="163">
        <v>1380000</v>
      </c>
    </row>
    <row r="63" spans="1:10" ht="30">
      <c r="A63" s="128">
        <v>58</v>
      </c>
      <c r="B63" s="131">
        <v>490303</v>
      </c>
      <c r="C63" s="89">
        <v>44302.408518518518</v>
      </c>
      <c r="D63" s="89">
        <v>44304.408518518518</v>
      </c>
      <c r="E63" s="132" t="s">
        <v>1581</v>
      </c>
      <c r="F63" s="161">
        <v>125</v>
      </c>
      <c r="G63" s="163">
        <v>16500</v>
      </c>
      <c r="H63" s="163">
        <v>14888</v>
      </c>
      <c r="I63" s="163">
        <v>2062500</v>
      </c>
      <c r="J63" s="163">
        <v>1861000</v>
      </c>
    </row>
    <row r="64" spans="1:10" ht="30">
      <c r="A64" s="128">
        <v>59</v>
      </c>
      <c r="B64" s="131">
        <v>490308</v>
      </c>
      <c r="C64" s="89">
        <v>44302.409004629626</v>
      </c>
      <c r="D64" s="89">
        <v>44304.409004629626</v>
      </c>
      <c r="E64" s="132" t="s">
        <v>1582</v>
      </c>
      <c r="F64" s="161">
        <v>20</v>
      </c>
      <c r="G64" s="163">
        <v>55000</v>
      </c>
      <c r="H64" s="163">
        <v>43000</v>
      </c>
      <c r="I64" s="163">
        <v>1100000</v>
      </c>
      <c r="J64" s="163">
        <v>860000</v>
      </c>
    </row>
    <row r="65" spans="1:10" ht="60">
      <c r="A65" s="128">
        <v>60</v>
      </c>
      <c r="B65" s="131">
        <v>490819</v>
      </c>
      <c r="C65" s="89">
        <v>44302.699374999997</v>
      </c>
      <c r="D65" s="89">
        <v>44304.699374999997</v>
      </c>
      <c r="E65" s="132" t="s">
        <v>1583</v>
      </c>
      <c r="F65" s="161">
        <v>1</v>
      </c>
      <c r="G65" s="163">
        <v>6124000</v>
      </c>
      <c r="H65" s="163">
        <v>5276775</v>
      </c>
      <c r="I65" s="163">
        <v>6124000</v>
      </c>
      <c r="J65" s="163">
        <v>5276775</v>
      </c>
    </row>
    <row r="66" spans="1:10" ht="30">
      <c r="A66" s="128">
        <v>61</v>
      </c>
      <c r="B66" s="131">
        <v>492753</v>
      </c>
      <c r="C66" s="89">
        <v>44307.470196759263</v>
      </c>
      <c r="D66" s="89">
        <v>44309.470196759263</v>
      </c>
      <c r="E66" s="132" t="s">
        <v>434</v>
      </c>
      <c r="F66" s="161">
        <v>600</v>
      </c>
      <c r="G66" s="163">
        <v>9400</v>
      </c>
      <c r="H66" s="163">
        <v>8395</v>
      </c>
      <c r="I66" s="163">
        <v>5640000</v>
      </c>
      <c r="J66" s="163">
        <v>5037000</v>
      </c>
    </row>
    <row r="67" spans="1:10" ht="45">
      <c r="A67" s="128">
        <v>62</v>
      </c>
      <c r="B67" s="131">
        <v>496220</v>
      </c>
      <c r="C67" s="89">
        <v>44314.681909722225</v>
      </c>
      <c r="D67" s="89">
        <v>44316.681909722225</v>
      </c>
      <c r="E67" s="132" t="s">
        <v>1584</v>
      </c>
      <c r="F67" s="161">
        <v>500</v>
      </c>
      <c r="G67" s="163">
        <v>11500</v>
      </c>
      <c r="H67" s="163">
        <v>10800</v>
      </c>
      <c r="I67" s="163">
        <v>5750000</v>
      </c>
      <c r="J67" s="163">
        <v>5400000</v>
      </c>
    </row>
    <row r="68" spans="1:10" ht="30">
      <c r="A68" s="128">
        <v>63</v>
      </c>
      <c r="B68" s="131">
        <v>496668</v>
      </c>
      <c r="C68" s="89">
        <v>44315.628263888888</v>
      </c>
      <c r="D68" s="89">
        <v>44317.628263888888</v>
      </c>
      <c r="E68" s="132" t="s">
        <v>1585</v>
      </c>
      <c r="F68" s="161">
        <v>150</v>
      </c>
      <c r="G68" s="163">
        <v>1850</v>
      </c>
      <c r="H68" s="163">
        <v>1850</v>
      </c>
      <c r="I68" s="163">
        <v>277500</v>
      </c>
      <c r="J68" s="163">
        <v>277500</v>
      </c>
    </row>
    <row r="69" spans="1:10" ht="30">
      <c r="A69" s="128">
        <v>64</v>
      </c>
      <c r="B69" s="131">
        <v>496670</v>
      </c>
      <c r="C69" s="89">
        <v>44315.629201388889</v>
      </c>
      <c r="D69" s="89">
        <v>44317.629201388889</v>
      </c>
      <c r="E69" s="132" t="s">
        <v>425</v>
      </c>
      <c r="F69" s="161">
        <v>484</v>
      </c>
      <c r="G69" s="163">
        <v>8800</v>
      </c>
      <c r="H69" s="163">
        <v>8400</v>
      </c>
      <c r="I69" s="163">
        <v>4259200</v>
      </c>
      <c r="J69" s="163">
        <v>4065600</v>
      </c>
    </row>
    <row r="70" spans="1:10" ht="30">
      <c r="A70" s="128">
        <v>65</v>
      </c>
      <c r="B70" s="131">
        <v>498283</v>
      </c>
      <c r="C70" s="89">
        <v>44320.311805555553</v>
      </c>
      <c r="D70" s="89">
        <v>44322.311805555553</v>
      </c>
      <c r="E70" s="132" t="s">
        <v>444</v>
      </c>
      <c r="F70" s="161">
        <v>300</v>
      </c>
      <c r="G70" s="163">
        <v>16560</v>
      </c>
      <c r="H70" s="163">
        <v>15065</v>
      </c>
      <c r="I70" s="163">
        <v>4968000</v>
      </c>
      <c r="J70" s="163">
        <v>4519500</v>
      </c>
    </row>
    <row r="71" spans="1:10" ht="30">
      <c r="A71" s="128">
        <v>66</v>
      </c>
      <c r="B71" s="131">
        <v>499844</v>
      </c>
      <c r="C71" s="89">
        <v>44321.67628472222</v>
      </c>
      <c r="D71" s="89">
        <v>44323.67628472222</v>
      </c>
      <c r="E71" s="132" t="s">
        <v>1586</v>
      </c>
      <c r="F71" s="161">
        <v>1</v>
      </c>
      <c r="G71" s="163">
        <v>3600000</v>
      </c>
      <c r="H71" s="163">
        <v>3119999.99</v>
      </c>
      <c r="I71" s="163">
        <v>3600000</v>
      </c>
      <c r="J71" s="163">
        <v>3119999.99</v>
      </c>
    </row>
    <row r="72" spans="1:10" ht="30">
      <c r="A72" s="128">
        <v>67</v>
      </c>
      <c r="B72" s="131">
        <v>499846</v>
      </c>
      <c r="C72" s="89">
        <v>44321.676828703705</v>
      </c>
      <c r="D72" s="89">
        <v>44323.676828703705</v>
      </c>
      <c r="E72" s="132" t="s">
        <v>1587</v>
      </c>
      <c r="F72" s="161">
        <v>14</v>
      </c>
      <c r="G72" s="163">
        <v>260000</v>
      </c>
      <c r="H72" s="163">
        <v>254900</v>
      </c>
      <c r="I72" s="163">
        <v>3640000</v>
      </c>
      <c r="J72" s="163">
        <v>3568600</v>
      </c>
    </row>
    <row r="73" spans="1:10" ht="30">
      <c r="A73" s="128">
        <v>68</v>
      </c>
      <c r="B73" s="131">
        <v>501181</v>
      </c>
      <c r="C73" s="89">
        <v>44323.62394675926</v>
      </c>
      <c r="D73" s="89">
        <v>44325.62394675926</v>
      </c>
      <c r="E73" s="132" t="s">
        <v>458</v>
      </c>
      <c r="F73" s="161">
        <v>1</v>
      </c>
      <c r="G73" s="163">
        <v>6100000</v>
      </c>
      <c r="H73" s="163">
        <v>6100000</v>
      </c>
      <c r="I73" s="163">
        <v>6100000</v>
      </c>
      <c r="J73" s="163">
        <v>6100000</v>
      </c>
    </row>
    <row r="74" spans="1:10" ht="30">
      <c r="A74" s="128">
        <v>69</v>
      </c>
      <c r="B74" s="131">
        <v>503663</v>
      </c>
      <c r="C74" s="89">
        <v>44328.709699074076</v>
      </c>
      <c r="D74" s="89">
        <v>44330.709699074076</v>
      </c>
      <c r="E74" s="132" t="s">
        <v>1588</v>
      </c>
      <c r="F74" s="161">
        <v>1</v>
      </c>
      <c r="G74" s="163">
        <v>5679480</v>
      </c>
      <c r="H74" s="163">
        <v>5679480</v>
      </c>
      <c r="I74" s="163">
        <v>5679480</v>
      </c>
      <c r="J74" s="163">
        <v>5679480</v>
      </c>
    </row>
    <row r="75" spans="1:10" ht="30">
      <c r="A75" s="128">
        <v>70</v>
      </c>
      <c r="B75" s="131">
        <v>504479</v>
      </c>
      <c r="C75" s="89">
        <v>44334.302916666667</v>
      </c>
      <c r="D75" s="89">
        <v>44336.302916666667</v>
      </c>
      <c r="E75" s="132" t="s">
        <v>1589</v>
      </c>
      <c r="F75" s="161">
        <v>4</v>
      </c>
      <c r="G75" s="163">
        <v>955000</v>
      </c>
      <c r="H75" s="163">
        <v>599000</v>
      </c>
      <c r="I75" s="163">
        <v>3820000</v>
      </c>
      <c r="J75" s="163">
        <v>2396000</v>
      </c>
    </row>
    <row r="76" spans="1:10" ht="30">
      <c r="A76" s="128">
        <v>71</v>
      </c>
      <c r="B76" s="131">
        <v>504480</v>
      </c>
      <c r="C76" s="89">
        <v>44334.303576388891</v>
      </c>
      <c r="D76" s="89">
        <v>44336.303576388891</v>
      </c>
      <c r="E76" s="132" t="s">
        <v>1590</v>
      </c>
      <c r="F76" s="161">
        <v>2</v>
      </c>
      <c r="G76" s="163">
        <v>955000</v>
      </c>
      <c r="H76" s="163">
        <v>649980</v>
      </c>
      <c r="I76" s="163">
        <v>1910000</v>
      </c>
      <c r="J76" s="163">
        <v>1299960</v>
      </c>
    </row>
    <row r="77" spans="1:10" ht="30">
      <c r="A77" s="128">
        <v>72</v>
      </c>
      <c r="B77" s="131">
        <v>504726</v>
      </c>
      <c r="C77" s="89">
        <v>44334.475578703707</v>
      </c>
      <c r="D77" s="89">
        <v>44336.475578703707</v>
      </c>
      <c r="E77" s="132" t="s">
        <v>1591</v>
      </c>
      <c r="F77" s="161">
        <v>1</v>
      </c>
      <c r="G77" s="163">
        <v>21000000</v>
      </c>
      <c r="H77" s="163">
        <v>18000000</v>
      </c>
      <c r="I77" s="163">
        <v>21000000</v>
      </c>
      <c r="J77" s="163">
        <v>18000000</v>
      </c>
    </row>
    <row r="78" spans="1:10" ht="45">
      <c r="A78" s="128">
        <v>73</v>
      </c>
      <c r="B78" s="131">
        <v>508356</v>
      </c>
      <c r="C78" s="89">
        <v>44341.564293981479</v>
      </c>
      <c r="D78" s="89">
        <v>44343.564293981479</v>
      </c>
      <c r="E78" s="132" t="s">
        <v>1592</v>
      </c>
      <c r="F78" s="161">
        <v>1</v>
      </c>
      <c r="G78" s="163">
        <v>2510450</v>
      </c>
      <c r="H78" s="163">
        <v>2510450</v>
      </c>
      <c r="I78" s="163">
        <v>2510450</v>
      </c>
      <c r="J78" s="163">
        <v>2510450</v>
      </c>
    </row>
    <row r="79" spans="1:10" ht="30">
      <c r="A79" s="128">
        <v>74</v>
      </c>
      <c r="B79" s="131">
        <v>508363</v>
      </c>
      <c r="C79" s="89">
        <v>44341.567395833335</v>
      </c>
      <c r="D79" s="89">
        <v>44343.567395833335</v>
      </c>
      <c r="E79" s="132" t="s">
        <v>434</v>
      </c>
      <c r="F79" s="161">
        <v>996</v>
      </c>
      <c r="G79" s="163">
        <v>9000</v>
      </c>
      <c r="H79" s="163">
        <v>8350</v>
      </c>
      <c r="I79" s="163">
        <v>8964000</v>
      </c>
      <c r="J79" s="163">
        <v>8316600</v>
      </c>
    </row>
    <row r="80" spans="1:10" ht="30">
      <c r="A80" s="128">
        <v>75</v>
      </c>
      <c r="B80" s="131">
        <v>510827</v>
      </c>
      <c r="C80" s="89">
        <v>44347.530949074076</v>
      </c>
      <c r="D80" s="89">
        <v>44349.530949074076</v>
      </c>
      <c r="E80" s="132" t="s">
        <v>425</v>
      </c>
      <c r="F80" s="161">
        <v>484</v>
      </c>
      <c r="G80" s="163">
        <v>9400</v>
      </c>
      <c r="H80" s="163">
        <v>8400</v>
      </c>
      <c r="I80" s="163">
        <v>4549600</v>
      </c>
      <c r="J80" s="163">
        <v>4065600</v>
      </c>
    </row>
    <row r="81" spans="1:10" ht="45">
      <c r="A81" s="128">
        <v>76</v>
      </c>
      <c r="B81" s="131">
        <v>513028</v>
      </c>
      <c r="C81" s="89">
        <v>44350.654456018521</v>
      </c>
      <c r="D81" s="89">
        <v>44352.654456018521</v>
      </c>
      <c r="E81" s="132" t="s">
        <v>1593</v>
      </c>
      <c r="F81" s="161">
        <v>30</v>
      </c>
      <c r="G81" s="163">
        <v>75000</v>
      </c>
      <c r="H81" s="163">
        <v>40000</v>
      </c>
      <c r="I81" s="163">
        <v>2250000</v>
      </c>
      <c r="J81" s="163">
        <v>1200000</v>
      </c>
    </row>
    <row r="82" spans="1:10" ht="30">
      <c r="A82" s="128">
        <v>77</v>
      </c>
      <c r="B82" s="131">
        <v>513030</v>
      </c>
      <c r="C82" s="89">
        <v>44350.655509259261</v>
      </c>
      <c r="D82" s="89">
        <v>44352.655509259261</v>
      </c>
      <c r="E82" s="132" t="s">
        <v>1594</v>
      </c>
      <c r="F82" s="161">
        <v>40</v>
      </c>
      <c r="G82" s="163">
        <v>120000</v>
      </c>
      <c r="H82" s="163">
        <v>90000</v>
      </c>
      <c r="I82" s="163">
        <v>4800000</v>
      </c>
      <c r="J82" s="163">
        <v>3600000</v>
      </c>
    </row>
    <row r="83" spans="1:10" ht="45">
      <c r="A83" s="128">
        <v>78</v>
      </c>
      <c r="B83" s="131">
        <v>513037</v>
      </c>
      <c r="C83" s="89">
        <v>44350.658020833333</v>
      </c>
      <c r="D83" s="89">
        <v>44352.658020833333</v>
      </c>
      <c r="E83" s="132" t="s">
        <v>1595</v>
      </c>
      <c r="F83" s="161">
        <v>60</v>
      </c>
      <c r="G83" s="163">
        <v>110000</v>
      </c>
      <c r="H83" s="163">
        <v>85000</v>
      </c>
      <c r="I83" s="163">
        <v>6600000</v>
      </c>
      <c r="J83" s="163">
        <v>5100000</v>
      </c>
    </row>
    <row r="84" spans="1:10" ht="30">
      <c r="A84" s="128">
        <v>79</v>
      </c>
      <c r="B84" s="131">
        <v>513983</v>
      </c>
      <c r="C84" s="89">
        <v>44351.700370370374</v>
      </c>
      <c r="D84" s="89">
        <v>44353.700370370374</v>
      </c>
      <c r="E84" s="132" t="s">
        <v>1596</v>
      </c>
      <c r="F84" s="161">
        <v>17</v>
      </c>
      <c r="G84" s="163">
        <v>190000</v>
      </c>
      <c r="H84" s="163">
        <v>190000</v>
      </c>
      <c r="I84" s="163">
        <v>3230000</v>
      </c>
      <c r="J84" s="163">
        <v>3230000</v>
      </c>
    </row>
    <row r="85" spans="1:10" ht="45">
      <c r="A85" s="128">
        <v>80</v>
      </c>
      <c r="B85" s="131">
        <v>513987</v>
      </c>
      <c r="C85" s="89">
        <v>44351.700787037036</v>
      </c>
      <c r="D85" s="89">
        <v>44353.700787037036</v>
      </c>
      <c r="E85" s="132" t="s">
        <v>1597</v>
      </c>
      <c r="F85" s="161">
        <v>25</v>
      </c>
      <c r="G85" s="163">
        <v>190000</v>
      </c>
      <c r="H85" s="163">
        <v>190000</v>
      </c>
      <c r="I85" s="163">
        <v>4750000</v>
      </c>
      <c r="J85" s="163">
        <v>4750000</v>
      </c>
    </row>
    <row r="86" spans="1:10" ht="30">
      <c r="A86" s="128">
        <v>81</v>
      </c>
      <c r="B86" s="131">
        <v>514615</v>
      </c>
      <c r="C86" s="89">
        <v>44354.496493055558</v>
      </c>
      <c r="D86" s="89">
        <v>44356.496493055558</v>
      </c>
      <c r="E86" s="132" t="s">
        <v>1598</v>
      </c>
      <c r="F86" s="161">
        <v>300</v>
      </c>
      <c r="G86" s="163">
        <v>2300</v>
      </c>
      <c r="H86" s="163">
        <v>2300</v>
      </c>
      <c r="I86" s="163">
        <v>690000</v>
      </c>
      <c r="J86" s="163">
        <v>690000</v>
      </c>
    </row>
    <row r="87" spans="1:10" ht="60">
      <c r="A87" s="128">
        <v>82</v>
      </c>
      <c r="B87" s="131">
        <v>516400</v>
      </c>
      <c r="C87" s="89">
        <v>44356.616863425923</v>
      </c>
      <c r="D87" s="89">
        <v>44358.616863425923</v>
      </c>
      <c r="E87" s="132" t="s">
        <v>299</v>
      </c>
      <c r="F87" s="161">
        <v>1</v>
      </c>
      <c r="G87" s="163">
        <v>1690500</v>
      </c>
      <c r="H87" s="163">
        <v>1690500</v>
      </c>
      <c r="I87" s="163">
        <v>1690500</v>
      </c>
      <c r="J87" s="163">
        <v>1690500</v>
      </c>
    </row>
    <row r="88" spans="1:10" ht="30">
      <c r="A88" s="128">
        <v>83</v>
      </c>
      <c r="B88" s="131">
        <v>516656</v>
      </c>
      <c r="C88" s="89">
        <v>44356.760347222225</v>
      </c>
      <c r="D88" s="89">
        <v>44358.760347222225</v>
      </c>
      <c r="E88" s="132" t="s">
        <v>1599</v>
      </c>
      <c r="F88" s="161">
        <v>4</v>
      </c>
      <c r="G88" s="163">
        <v>5100000</v>
      </c>
      <c r="H88" s="163">
        <v>4335001</v>
      </c>
      <c r="I88" s="163">
        <v>20400000</v>
      </c>
      <c r="J88" s="163">
        <v>17340004</v>
      </c>
    </row>
    <row r="89" spans="1:10" ht="30">
      <c r="A89" s="128">
        <v>84</v>
      </c>
      <c r="B89" s="131">
        <v>516659</v>
      </c>
      <c r="C89" s="89">
        <v>44356.760775462964</v>
      </c>
      <c r="D89" s="89">
        <v>44358.760775462964</v>
      </c>
      <c r="E89" s="132" t="s">
        <v>1600</v>
      </c>
      <c r="F89" s="161">
        <v>2</v>
      </c>
      <c r="G89" s="163">
        <v>2900000</v>
      </c>
      <c r="H89" s="163">
        <v>2400000</v>
      </c>
      <c r="I89" s="163">
        <v>5800000</v>
      </c>
      <c r="J89" s="163">
        <v>4800000</v>
      </c>
    </row>
    <row r="90" spans="1:10" ht="30">
      <c r="A90" s="128">
        <v>85</v>
      </c>
      <c r="B90" s="131">
        <v>520708</v>
      </c>
      <c r="C90" s="89">
        <v>44364.418865740743</v>
      </c>
      <c r="D90" s="89">
        <v>44366.418865740743</v>
      </c>
      <c r="E90" s="132" t="s">
        <v>1601</v>
      </c>
      <c r="F90" s="161">
        <v>10</v>
      </c>
      <c r="G90" s="163">
        <v>30000</v>
      </c>
      <c r="H90" s="163">
        <v>30000</v>
      </c>
      <c r="I90" s="163">
        <v>300000</v>
      </c>
      <c r="J90" s="163">
        <v>300000</v>
      </c>
    </row>
    <row r="91" spans="1:10" ht="30">
      <c r="A91" s="128">
        <v>86</v>
      </c>
      <c r="B91" s="131">
        <v>520919</v>
      </c>
      <c r="C91" s="89">
        <v>44364.533113425925</v>
      </c>
      <c r="D91" s="89">
        <v>44366.533113425925</v>
      </c>
      <c r="E91" s="132" t="s">
        <v>1602</v>
      </c>
      <c r="F91" s="161">
        <v>20</v>
      </c>
      <c r="G91" s="163">
        <v>16000</v>
      </c>
      <c r="H91" s="163">
        <v>15499</v>
      </c>
      <c r="I91" s="163">
        <v>320000</v>
      </c>
      <c r="J91" s="163">
        <v>309980</v>
      </c>
    </row>
    <row r="92" spans="1:10" ht="60">
      <c r="A92" s="128">
        <v>87</v>
      </c>
      <c r="B92" s="131">
        <v>522077</v>
      </c>
      <c r="C92" s="89">
        <v>44366.319745370369</v>
      </c>
      <c r="D92" s="89">
        <v>44368.319745370369</v>
      </c>
      <c r="E92" s="132" t="s">
        <v>1603</v>
      </c>
      <c r="F92" s="161">
        <v>50</v>
      </c>
      <c r="G92" s="163">
        <v>1282</v>
      </c>
      <c r="H92" s="163">
        <v>1282</v>
      </c>
      <c r="I92" s="163">
        <v>64100</v>
      </c>
      <c r="J92" s="163">
        <v>64100</v>
      </c>
    </row>
    <row r="93" spans="1:10" ht="30">
      <c r="A93" s="128">
        <v>88</v>
      </c>
      <c r="B93" s="131">
        <v>522078</v>
      </c>
      <c r="C93" s="89">
        <v>44366.320428240739</v>
      </c>
      <c r="D93" s="89">
        <v>44368.320428240739</v>
      </c>
      <c r="E93" s="132" t="s">
        <v>1604</v>
      </c>
      <c r="F93" s="161">
        <v>50</v>
      </c>
      <c r="G93" s="163">
        <v>2500</v>
      </c>
      <c r="H93" s="163">
        <v>2200</v>
      </c>
      <c r="I93" s="163">
        <v>125000</v>
      </c>
      <c r="J93" s="163">
        <v>110000</v>
      </c>
    </row>
    <row r="94" spans="1:10" ht="30">
      <c r="A94" s="128">
        <v>89</v>
      </c>
      <c r="B94" s="131">
        <v>522079</v>
      </c>
      <c r="C94" s="89">
        <v>44366.321203703701</v>
      </c>
      <c r="D94" s="89">
        <v>44368.321203703701</v>
      </c>
      <c r="E94" s="132" t="s">
        <v>1605</v>
      </c>
      <c r="F94" s="161">
        <v>30</v>
      </c>
      <c r="G94" s="163">
        <v>3000</v>
      </c>
      <c r="H94" s="163">
        <v>3000</v>
      </c>
      <c r="I94" s="163">
        <v>90000</v>
      </c>
      <c r="J94" s="163">
        <v>90000</v>
      </c>
    </row>
    <row r="95" spans="1:10" ht="30">
      <c r="A95" s="128">
        <v>90</v>
      </c>
      <c r="B95" s="131">
        <v>522080</v>
      </c>
      <c r="C95" s="89">
        <v>44366.324537037035</v>
      </c>
      <c r="D95" s="89">
        <v>44368.324537037035</v>
      </c>
      <c r="E95" s="132" t="s">
        <v>1606</v>
      </c>
      <c r="F95" s="161">
        <v>10</v>
      </c>
      <c r="G95" s="163">
        <v>87500</v>
      </c>
      <c r="H95" s="163">
        <v>87500</v>
      </c>
      <c r="I95" s="163">
        <v>875000</v>
      </c>
      <c r="J95" s="163">
        <v>875000</v>
      </c>
    </row>
    <row r="96" spans="1:10" ht="30">
      <c r="A96" s="128">
        <v>91</v>
      </c>
      <c r="B96" s="131">
        <v>522325</v>
      </c>
      <c r="C96" s="89">
        <v>44368.464999999997</v>
      </c>
      <c r="D96" s="89">
        <v>44370.464999999997</v>
      </c>
      <c r="E96" s="132" t="s">
        <v>1607</v>
      </c>
      <c r="F96" s="161">
        <v>18</v>
      </c>
      <c r="G96" s="163">
        <v>95000</v>
      </c>
      <c r="H96" s="163">
        <v>85000</v>
      </c>
      <c r="I96" s="163">
        <v>1710000</v>
      </c>
      <c r="J96" s="163">
        <v>1530000</v>
      </c>
    </row>
    <row r="97" spans="1:10" ht="30">
      <c r="A97" s="128">
        <v>92</v>
      </c>
      <c r="B97" s="131">
        <v>522336</v>
      </c>
      <c r="C97" s="89">
        <v>44368.470659722225</v>
      </c>
      <c r="D97" s="89">
        <v>44370.470659722225</v>
      </c>
      <c r="E97" s="132" t="s">
        <v>1608</v>
      </c>
      <c r="F97" s="161">
        <v>60</v>
      </c>
      <c r="G97" s="163">
        <v>11000</v>
      </c>
      <c r="H97" s="163">
        <v>10500</v>
      </c>
      <c r="I97" s="163">
        <v>660000</v>
      </c>
      <c r="J97" s="163">
        <v>630000</v>
      </c>
    </row>
    <row r="98" spans="1:10" ht="30">
      <c r="A98" s="128">
        <v>93</v>
      </c>
      <c r="B98" s="131">
        <v>522338</v>
      </c>
      <c r="C98" s="89">
        <v>44368.472048611111</v>
      </c>
      <c r="D98" s="89">
        <v>44370.472048611111</v>
      </c>
      <c r="E98" s="132" t="s">
        <v>1609</v>
      </c>
      <c r="F98" s="161">
        <v>40</v>
      </c>
      <c r="G98" s="163">
        <v>10200</v>
      </c>
      <c r="H98" s="163">
        <v>9500</v>
      </c>
      <c r="I98" s="163">
        <v>408000</v>
      </c>
      <c r="J98" s="163">
        <v>380000</v>
      </c>
    </row>
    <row r="99" spans="1:10" ht="30">
      <c r="A99" s="128">
        <v>94</v>
      </c>
      <c r="B99" s="131">
        <v>522340</v>
      </c>
      <c r="C99" s="89">
        <v>44368.472488425927</v>
      </c>
      <c r="D99" s="89">
        <v>44370.472488425927</v>
      </c>
      <c r="E99" s="132" t="s">
        <v>1610</v>
      </c>
      <c r="F99" s="161">
        <v>40</v>
      </c>
      <c r="G99" s="163">
        <v>28000</v>
      </c>
      <c r="H99" s="163">
        <v>25000</v>
      </c>
      <c r="I99" s="163">
        <v>1120000</v>
      </c>
      <c r="J99" s="163">
        <v>1000000</v>
      </c>
    </row>
    <row r="100" spans="1:10" ht="30">
      <c r="A100" s="128">
        <v>95</v>
      </c>
      <c r="B100" s="131">
        <v>522745</v>
      </c>
      <c r="C100" s="89">
        <v>44368.721365740741</v>
      </c>
      <c r="D100" s="89">
        <v>44370.721365740741</v>
      </c>
      <c r="E100" s="132" t="s">
        <v>1602</v>
      </c>
      <c r="F100" s="161">
        <v>20</v>
      </c>
      <c r="G100" s="163">
        <v>16000</v>
      </c>
      <c r="H100" s="163">
        <v>14000</v>
      </c>
      <c r="I100" s="163">
        <v>320000</v>
      </c>
      <c r="J100" s="163">
        <v>280000</v>
      </c>
    </row>
    <row r="101" spans="1:10" ht="30">
      <c r="A101" s="128">
        <v>96</v>
      </c>
      <c r="B101" s="131">
        <v>522748</v>
      </c>
      <c r="C101" s="89">
        <v>44368.722199074073</v>
      </c>
      <c r="D101" s="89">
        <v>44370.722199074073</v>
      </c>
      <c r="E101" s="132" t="s">
        <v>1611</v>
      </c>
      <c r="F101" s="161">
        <v>10</v>
      </c>
      <c r="G101" s="163">
        <v>30000</v>
      </c>
      <c r="H101" s="163">
        <v>27000</v>
      </c>
      <c r="I101" s="163">
        <v>300000</v>
      </c>
      <c r="J101" s="163">
        <v>270000</v>
      </c>
    </row>
    <row r="102" spans="1:10" ht="30">
      <c r="A102" s="128">
        <v>97</v>
      </c>
      <c r="B102" s="131">
        <v>522750</v>
      </c>
      <c r="C102" s="89">
        <v>44368.722939814812</v>
      </c>
      <c r="D102" s="89">
        <v>44370.722939814812</v>
      </c>
      <c r="E102" s="132" t="s">
        <v>1612</v>
      </c>
      <c r="F102" s="161">
        <v>2</v>
      </c>
      <c r="G102" s="163">
        <v>55000</v>
      </c>
      <c r="H102" s="163">
        <v>52000</v>
      </c>
      <c r="I102" s="163">
        <v>110000</v>
      </c>
      <c r="J102" s="163">
        <v>104000</v>
      </c>
    </row>
    <row r="103" spans="1:10" ht="30">
      <c r="A103" s="128">
        <v>98</v>
      </c>
      <c r="B103" s="131">
        <v>522758</v>
      </c>
      <c r="C103" s="89">
        <v>44368.725972222222</v>
      </c>
      <c r="D103" s="89">
        <v>44370.725972222222</v>
      </c>
      <c r="E103" s="132" t="s">
        <v>1613</v>
      </c>
      <c r="F103" s="161">
        <v>8</v>
      </c>
      <c r="G103" s="163">
        <v>14000</v>
      </c>
      <c r="H103" s="163">
        <v>12500</v>
      </c>
      <c r="I103" s="163">
        <v>112000</v>
      </c>
      <c r="J103" s="163">
        <v>100000</v>
      </c>
    </row>
    <row r="104" spans="1:10" ht="30">
      <c r="A104" s="128">
        <v>99</v>
      </c>
      <c r="B104" s="131">
        <v>522759</v>
      </c>
      <c r="C104" s="89">
        <v>44368.727210648147</v>
      </c>
      <c r="D104" s="89">
        <v>44370.727210648147</v>
      </c>
      <c r="E104" s="132" t="s">
        <v>1614</v>
      </c>
      <c r="F104" s="161">
        <v>8</v>
      </c>
      <c r="G104" s="163">
        <v>23000</v>
      </c>
      <c r="H104" s="163">
        <v>21000</v>
      </c>
      <c r="I104" s="163">
        <v>184000</v>
      </c>
      <c r="J104" s="163">
        <v>168000</v>
      </c>
    </row>
    <row r="105" spans="1:10" ht="30">
      <c r="A105" s="128">
        <v>100</v>
      </c>
      <c r="B105" s="131">
        <v>522760</v>
      </c>
      <c r="C105" s="89">
        <v>44368.727870370371</v>
      </c>
      <c r="D105" s="89">
        <v>44370.727870370371</v>
      </c>
      <c r="E105" s="132" t="s">
        <v>1615</v>
      </c>
      <c r="F105" s="161">
        <v>12</v>
      </c>
      <c r="G105" s="163">
        <v>27000</v>
      </c>
      <c r="H105" s="163">
        <v>25000</v>
      </c>
      <c r="I105" s="163">
        <v>324000</v>
      </c>
      <c r="J105" s="163">
        <v>300000</v>
      </c>
    </row>
    <row r="106" spans="1:10" ht="30">
      <c r="A106" s="128">
        <v>101</v>
      </c>
      <c r="B106" s="131">
        <v>522782</v>
      </c>
      <c r="C106" s="89">
        <v>44368.742395833331</v>
      </c>
      <c r="D106" s="89">
        <v>44370.742395833331</v>
      </c>
      <c r="E106" s="132" t="s">
        <v>1616</v>
      </c>
      <c r="F106" s="161">
        <v>4</v>
      </c>
      <c r="G106" s="163">
        <v>79000</v>
      </c>
      <c r="H106" s="163">
        <v>76000</v>
      </c>
      <c r="I106" s="163">
        <v>316000</v>
      </c>
      <c r="J106" s="163">
        <v>304000</v>
      </c>
    </row>
    <row r="107" spans="1:10" ht="30">
      <c r="A107" s="128">
        <v>102</v>
      </c>
      <c r="B107" s="131">
        <v>524724</v>
      </c>
      <c r="C107" s="89">
        <v>44371.693067129629</v>
      </c>
      <c r="D107" s="89">
        <v>44375.693067129629</v>
      </c>
      <c r="E107" s="132" t="s">
        <v>444</v>
      </c>
      <c r="F107" s="161">
        <v>300</v>
      </c>
      <c r="G107" s="163">
        <v>17020</v>
      </c>
      <c r="H107" s="163">
        <v>15502</v>
      </c>
      <c r="I107" s="163">
        <v>5106000</v>
      </c>
      <c r="J107" s="163">
        <v>4650600</v>
      </c>
    </row>
    <row r="108" spans="1:10" ht="30">
      <c r="A108" s="128">
        <v>103</v>
      </c>
      <c r="B108" s="131">
        <v>525346</v>
      </c>
      <c r="C108" s="89">
        <v>44372.717280092591</v>
      </c>
      <c r="D108" s="89">
        <v>44376.717280092591</v>
      </c>
      <c r="E108" s="132" t="s">
        <v>1617</v>
      </c>
      <c r="F108" s="161">
        <v>8</v>
      </c>
      <c r="G108" s="163">
        <v>55000</v>
      </c>
      <c r="H108" s="163">
        <v>47800</v>
      </c>
      <c r="I108" s="163">
        <v>440000</v>
      </c>
      <c r="J108" s="163">
        <v>382400</v>
      </c>
    </row>
    <row r="109" spans="1:10" ht="30">
      <c r="A109" s="128">
        <v>104</v>
      </c>
      <c r="B109" s="131">
        <v>525349</v>
      </c>
      <c r="C109" s="89">
        <v>44372.718043981484</v>
      </c>
      <c r="D109" s="89">
        <v>44376.718043981484</v>
      </c>
      <c r="E109" s="132" t="s">
        <v>1618</v>
      </c>
      <c r="F109" s="161">
        <v>8</v>
      </c>
      <c r="G109" s="163">
        <v>100000</v>
      </c>
      <c r="H109" s="163">
        <v>84000</v>
      </c>
      <c r="I109" s="163">
        <v>800000</v>
      </c>
      <c r="J109" s="163">
        <v>672000</v>
      </c>
    </row>
    <row r="110" spans="1:10" ht="30">
      <c r="A110" s="128">
        <v>105</v>
      </c>
      <c r="B110" s="131">
        <v>525354</v>
      </c>
      <c r="C110" s="89">
        <v>44372.719907407409</v>
      </c>
      <c r="D110" s="89">
        <v>44376.719907407409</v>
      </c>
      <c r="E110" s="132" t="s">
        <v>1619</v>
      </c>
      <c r="F110" s="161">
        <v>12</v>
      </c>
      <c r="G110" s="163">
        <v>50000</v>
      </c>
      <c r="H110" s="163">
        <v>39800</v>
      </c>
      <c r="I110" s="163">
        <v>600000</v>
      </c>
      <c r="J110" s="163">
        <v>477600</v>
      </c>
    </row>
    <row r="111" spans="1:10" ht="30">
      <c r="A111" s="128">
        <v>106</v>
      </c>
      <c r="B111" s="131">
        <v>525356</v>
      </c>
      <c r="C111" s="89">
        <v>44372.720810185187</v>
      </c>
      <c r="D111" s="89">
        <v>44376.720810185187</v>
      </c>
      <c r="E111" s="132" t="s">
        <v>1620</v>
      </c>
      <c r="F111" s="161">
        <v>14</v>
      </c>
      <c r="G111" s="163">
        <v>65000</v>
      </c>
      <c r="H111" s="163">
        <v>44000</v>
      </c>
      <c r="I111" s="163">
        <v>910000</v>
      </c>
      <c r="J111" s="163">
        <v>616000</v>
      </c>
    </row>
    <row r="112" spans="1:10" ht="30">
      <c r="A112" s="128">
        <v>107</v>
      </c>
      <c r="B112" s="131">
        <v>525360</v>
      </c>
      <c r="C112" s="89">
        <v>44372.721701388888</v>
      </c>
      <c r="D112" s="89">
        <v>44376.721701388888</v>
      </c>
      <c r="E112" s="132" t="s">
        <v>1621</v>
      </c>
      <c r="F112" s="161">
        <v>30</v>
      </c>
      <c r="G112" s="163">
        <v>80000</v>
      </c>
      <c r="H112" s="163">
        <v>68001</v>
      </c>
      <c r="I112" s="163">
        <v>2400000</v>
      </c>
      <c r="J112" s="163">
        <v>2040030</v>
      </c>
    </row>
    <row r="113" spans="1:10" ht="30">
      <c r="A113" s="128">
        <v>108</v>
      </c>
      <c r="B113" s="131">
        <v>525363</v>
      </c>
      <c r="C113" s="89">
        <v>44372.722581018519</v>
      </c>
      <c r="D113" s="89">
        <v>44376.722581018519</v>
      </c>
      <c r="E113" s="132" t="s">
        <v>1622</v>
      </c>
      <c r="F113" s="161">
        <v>22</v>
      </c>
      <c r="G113" s="163">
        <v>125000</v>
      </c>
      <c r="H113" s="163">
        <v>107000</v>
      </c>
      <c r="I113" s="163">
        <v>2750000</v>
      </c>
      <c r="J113" s="163">
        <v>2354000</v>
      </c>
    </row>
    <row r="114" spans="1:10" ht="30">
      <c r="A114" s="128">
        <v>109</v>
      </c>
      <c r="B114" s="131">
        <v>525366</v>
      </c>
      <c r="C114" s="89">
        <v>44372.724814814814</v>
      </c>
      <c r="D114" s="89">
        <v>44376.724814814814</v>
      </c>
      <c r="E114" s="132" t="s">
        <v>1623</v>
      </c>
      <c r="F114" s="161">
        <v>28</v>
      </c>
      <c r="G114" s="163">
        <v>15000</v>
      </c>
      <c r="H114" s="163">
        <v>15000</v>
      </c>
      <c r="I114" s="163">
        <v>420000</v>
      </c>
      <c r="J114" s="163">
        <v>420000</v>
      </c>
    </row>
    <row r="115" spans="1:10" ht="30">
      <c r="A115" s="128">
        <v>110</v>
      </c>
      <c r="B115" s="131">
        <v>525370</v>
      </c>
      <c r="C115" s="89">
        <v>44372.726793981485</v>
      </c>
      <c r="D115" s="89">
        <v>44376.726793981485</v>
      </c>
      <c r="E115" s="132" t="s">
        <v>1624</v>
      </c>
      <c r="F115" s="161">
        <v>6</v>
      </c>
      <c r="G115" s="163">
        <v>175000</v>
      </c>
      <c r="H115" s="163">
        <v>148000</v>
      </c>
      <c r="I115" s="163">
        <v>1050000</v>
      </c>
      <c r="J115" s="163">
        <v>888000</v>
      </c>
    </row>
    <row r="116" spans="1:10" ht="30">
      <c r="A116" s="128">
        <v>111</v>
      </c>
      <c r="B116" s="131">
        <v>525371</v>
      </c>
      <c r="C116" s="89">
        <v>44372.727569444447</v>
      </c>
      <c r="D116" s="89">
        <v>44376.727569444447</v>
      </c>
      <c r="E116" s="132" t="s">
        <v>1625</v>
      </c>
      <c r="F116" s="161">
        <v>4</v>
      </c>
      <c r="G116" s="163">
        <v>220000</v>
      </c>
      <c r="H116" s="163">
        <v>188000</v>
      </c>
      <c r="I116" s="163">
        <v>880000</v>
      </c>
      <c r="J116" s="163">
        <v>752000</v>
      </c>
    </row>
    <row r="117" spans="1:10" ht="30">
      <c r="A117" s="128">
        <v>112</v>
      </c>
      <c r="B117" s="131">
        <v>525372</v>
      </c>
      <c r="C117" s="89">
        <v>44372.728379629632</v>
      </c>
      <c r="D117" s="89">
        <v>44376.728379629632</v>
      </c>
      <c r="E117" s="132" t="s">
        <v>1626</v>
      </c>
      <c r="F117" s="161">
        <v>8</v>
      </c>
      <c r="G117" s="163">
        <v>120000</v>
      </c>
      <c r="H117" s="163">
        <v>103500</v>
      </c>
      <c r="I117" s="163">
        <v>960000</v>
      </c>
      <c r="J117" s="163">
        <v>828000</v>
      </c>
    </row>
    <row r="118" spans="1:10" ht="30">
      <c r="A118" s="128">
        <v>113</v>
      </c>
      <c r="B118" s="131">
        <v>525375</v>
      </c>
      <c r="C118" s="89">
        <v>44372.72934027778</v>
      </c>
      <c r="D118" s="89">
        <v>44376.72934027778</v>
      </c>
      <c r="E118" s="132" t="s">
        <v>1627</v>
      </c>
      <c r="F118" s="161">
        <v>2</v>
      </c>
      <c r="G118" s="163">
        <v>225000</v>
      </c>
      <c r="H118" s="163">
        <v>193000</v>
      </c>
      <c r="I118" s="163">
        <v>450000</v>
      </c>
      <c r="J118" s="163">
        <v>386000</v>
      </c>
    </row>
    <row r="119" spans="1:10" ht="30">
      <c r="A119" s="128">
        <v>114</v>
      </c>
      <c r="B119" s="131">
        <v>525376</v>
      </c>
      <c r="C119" s="89">
        <v>44372.729837962965</v>
      </c>
      <c r="D119" s="89">
        <v>44376.729837962965</v>
      </c>
      <c r="E119" s="132" t="s">
        <v>1628</v>
      </c>
      <c r="F119" s="161">
        <v>6</v>
      </c>
      <c r="G119" s="163">
        <v>250000</v>
      </c>
      <c r="H119" s="163">
        <v>198000</v>
      </c>
      <c r="I119" s="163">
        <v>1500000</v>
      </c>
      <c r="J119" s="163">
        <v>1188000</v>
      </c>
    </row>
    <row r="120" spans="1:10" ht="30">
      <c r="A120" s="128">
        <v>115</v>
      </c>
      <c r="B120" s="131">
        <v>525379</v>
      </c>
      <c r="C120" s="89">
        <v>44372.73096064815</v>
      </c>
      <c r="D120" s="89">
        <v>44376.73096064815</v>
      </c>
      <c r="E120" s="132" t="s">
        <v>1629</v>
      </c>
      <c r="F120" s="161">
        <v>14</v>
      </c>
      <c r="G120" s="163">
        <v>50000</v>
      </c>
      <c r="H120" s="163">
        <v>43000</v>
      </c>
      <c r="I120" s="163">
        <v>700000</v>
      </c>
      <c r="J120" s="163">
        <v>602000</v>
      </c>
    </row>
    <row r="121" spans="1:10" ht="30">
      <c r="A121" s="128">
        <v>116</v>
      </c>
      <c r="B121" s="131">
        <v>525380</v>
      </c>
      <c r="C121" s="89">
        <v>44372.731840277775</v>
      </c>
      <c r="D121" s="89">
        <v>44376.731840277775</v>
      </c>
      <c r="E121" s="132" t="s">
        <v>1630</v>
      </c>
      <c r="F121" s="161">
        <v>4</v>
      </c>
      <c r="G121" s="163">
        <v>60000</v>
      </c>
      <c r="H121" s="163">
        <v>51050</v>
      </c>
      <c r="I121" s="163">
        <v>240000</v>
      </c>
      <c r="J121" s="163">
        <v>204200</v>
      </c>
    </row>
    <row r="122" spans="1:10" ht="30">
      <c r="A122" s="128">
        <v>117</v>
      </c>
      <c r="B122" s="131">
        <v>525381</v>
      </c>
      <c r="C122" s="89">
        <v>44372.73238425926</v>
      </c>
      <c r="D122" s="89">
        <v>44376.73238425926</v>
      </c>
      <c r="E122" s="132" t="s">
        <v>1631</v>
      </c>
      <c r="F122" s="161">
        <v>2</v>
      </c>
      <c r="G122" s="163">
        <v>160000</v>
      </c>
      <c r="H122" s="163">
        <v>138000</v>
      </c>
      <c r="I122" s="163">
        <v>320000</v>
      </c>
      <c r="J122" s="163">
        <v>276000</v>
      </c>
    </row>
    <row r="123" spans="1:10" ht="30">
      <c r="A123" s="128">
        <v>118</v>
      </c>
      <c r="B123" s="131">
        <v>525382</v>
      </c>
      <c r="C123" s="89">
        <v>44372.732986111114</v>
      </c>
      <c r="D123" s="89">
        <v>44376.732986111114</v>
      </c>
      <c r="E123" s="132" t="s">
        <v>1632</v>
      </c>
      <c r="F123" s="161">
        <v>6</v>
      </c>
      <c r="G123" s="163">
        <v>200000</v>
      </c>
      <c r="H123" s="163">
        <v>170000</v>
      </c>
      <c r="I123" s="163">
        <v>1200000</v>
      </c>
      <c r="J123" s="163">
        <v>1020000</v>
      </c>
    </row>
    <row r="124" spans="1:10" ht="30">
      <c r="A124" s="128">
        <v>119</v>
      </c>
      <c r="B124" s="131">
        <v>525384</v>
      </c>
      <c r="C124" s="89">
        <v>44372.733900462961</v>
      </c>
      <c r="D124" s="89">
        <v>44376.733900462961</v>
      </c>
      <c r="E124" s="132" t="s">
        <v>1633</v>
      </c>
      <c r="F124" s="161">
        <v>15</v>
      </c>
      <c r="G124" s="163">
        <v>240000</v>
      </c>
      <c r="H124" s="163">
        <v>205000</v>
      </c>
      <c r="I124" s="163">
        <v>3600000</v>
      </c>
      <c r="J124" s="163">
        <v>3075000</v>
      </c>
    </row>
    <row r="125" spans="1:10" ht="30">
      <c r="A125" s="128">
        <v>120</v>
      </c>
      <c r="B125" s="131">
        <v>525386</v>
      </c>
      <c r="C125" s="89">
        <v>44372.734791666669</v>
      </c>
      <c r="D125" s="89">
        <v>44376.734791666669</v>
      </c>
      <c r="E125" s="132" t="s">
        <v>1634</v>
      </c>
      <c r="F125" s="161">
        <v>6</v>
      </c>
      <c r="G125" s="163">
        <v>300000</v>
      </c>
      <c r="H125" s="163">
        <v>250000</v>
      </c>
      <c r="I125" s="163">
        <v>1800000</v>
      </c>
      <c r="J125" s="163">
        <v>1500000</v>
      </c>
    </row>
    <row r="126" spans="1:10" ht="30">
      <c r="A126" s="128">
        <v>121</v>
      </c>
      <c r="B126" s="131">
        <v>525387</v>
      </c>
      <c r="C126" s="89">
        <v>44372.735578703701</v>
      </c>
      <c r="D126" s="89">
        <v>44376.735578703701</v>
      </c>
      <c r="E126" s="132" t="s">
        <v>1635</v>
      </c>
      <c r="F126" s="161">
        <v>2</v>
      </c>
      <c r="G126" s="163">
        <v>125000</v>
      </c>
      <c r="H126" s="163">
        <v>109000</v>
      </c>
      <c r="I126" s="163">
        <v>250000</v>
      </c>
      <c r="J126" s="163">
        <v>218000</v>
      </c>
    </row>
    <row r="127" spans="1:10" ht="30">
      <c r="A127" s="128">
        <v>122</v>
      </c>
      <c r="B127" s="131">
        <v>525388</v>
      </c>
      <c r="C127" s="89">
        <v>44372.736180555556</v>
      </c>
      <c r="D127" s="89">
        <v>44376.736180555556</v>
      </c>
      <c r="E127" s="132" t="s">
        <v>1636</v>
      </c>
      <c r="F127" s="161">
        <v>8</v>
      </c>
      <c r="G127" s="163">
        <v>125000</v>
      </c>
      <c r="H127" s="163">
        <v>95000</v>
      </c>
      <c r="I127" s="163">
        <v>1000000</v>
      </c>
      <c r="J127" s="163">
        <v>760000</v>
      </c>
    </row>
    <row r="128" spans="1:10" ht="30">
      <c r="A128" s="128">
        <v>123</v>
      </c>
      <c r="B128" s="131">
        <v>525409</v>
      </c>
      <c r="C128" s="89">
        <v>44372.749456018515</v>
      </c>
      <c r="D128" s="89">
        <v>44376.749456018515</v>
      </c>
      <c r="E128" s="132" t="s">
        <v>1637</v>
      </c>
      <c r="F128" s="161">
        <v>1</v>
      </c>
      <c r="G128" s="163">
        <v>450000</v>
      </c>
      <c r="H128" s="163">
        <v>375000</v>
      </c>
      <c r="I128" s="163">
        <v>450000</v>
      </c>
      <c r="J128" s="163">
        <v>375000</v>
      </c>
    </row>
    <row r="129" spans="1:10" ht="38.25">
      <c r="A129" s="128">
        <v>124</v>
      </c>
      <c r="B129" s="87">
        <v>526502</v>
      </c>
      <c r="C129" s="89">
        <v>44377.302858796298</v>
      </c>
      <c r="D129" s="89">
        <v>44379.302858796298</v>
      </c>
      <c r="E129" s="87" t="s">
        <v>2956</v>
      </c>
      <c r="F129" s="87">
        <v>1</v>
      </c>
      <c r="G129" s="90">
        <v>1450000</v>
      </c>
      <c r="H129" s="90">
        <v>1450000</v>
      </c>
      <c r="I129" s="90">
        <v>1450000</v>
      </c>
      <c r="J129" s="90">
        <v>1450000</v>
      </c>
    </row>
    <row r="130" spans="1:10" ht="38.25">
      <c r="A130" s="128">
        <v>125</v>
      </c>
      <c r="B130" s="87">
        <v>526503</v>
      </c>
      <c r="C130" s="89">
        <v>44377.303101851852</v>
      </c>
      <c r="D130" s="89">
        <v>44379.303101851852</v>
      </c>
      <c r="E130" s="87" t="s">
        <v>2956</v>
      </c>
      <c r="F130" s="87">
        <v>1</v>
      </c>
      <c r="G130" s="90">
        <v>1450000</v>
      </c>
      <c r="H130" s="90">
        <v>1450000</v>
      </c>
      <c r="I130" s="90">
        <v>1450000</v>
      </c>
      <c r="J130" s="90">
        <v>1450000</v>
      </c>
    </row>
    <row r="131" spans="1:10" ht="38.25">
      <c r="A131" s="128">
        <v>126</v>
      </c>
      <c r="B131" s="87">
        <v>526504</v>
      </c>
      <c r="C131" s="89">
        <v>44377.303414351853</v>
      </c>
      <c r="D131" s="89">
        <v>44379.303414351853</v>
      </c>
      <c r="E131" s="87" t="s">
        <v>2956</v>
      </c>
      <c r="F131" s="87">
        <v>1</v>
      </c>
      <c r="G131" s="90">
        <v>1450000</v>
      </c>
      <c r="H131" s="90">
        <v>1450000</v>
      </c>
      <c r="I131" s="90">
        <v>1450000</v>
      </c>
      <c r="J131" s="90">
        <v>1450000</v>
      </c>
    </row>
    <row r="132" spans="1:10" ht="38.25">
      <c r="A132" s="128">
        <v>127</v>
      </c>
      <c r="B132" s="87">
        <v>526505</v>
      </c>
      <c r="C132" s="89">
        <v>44377.30364583333</v>
      </c>
      <c r="D132" s="89">
        <v>44379.30364583333</v>
      </c>
      <c r="E132" s="87" t="s">
        <v>2956</v>
      </c>
      <c r="F132" s="87">
        <v>1</v>
      </c>
      <c r="G132" s="90">
        <v>1450000</v>
      </c>
      <c r="H132" s="90">
        <v>1450000</v>
      </c>
      <c r="I132" s="90">
        <v>1450000</v>
      </c>
      <c r="J132" s="90">
        <v>1450000</v>
      </c>
    </row>
    <row r="133" spans="1:10" ht="25.5">
      <c r="A133" s="128">
        <v>128</v>
      </c>
      <c r="B133" s="87">
        <v>527876</v>
      </c>
      <c r="C133" s="89">
        <v>44379.493125000001</v>
      </c>
      <c r="D133" s="89">
        <v>44381.493125000001</v>
      </c>
      <c r="E133" s="87" t="s">
        <v>2957</v>
      </c>
      <c r="F133" s="87">
        <v>500</v>
      </c>
      <c r="G133" s="90">
        <v>7500</v>
      </c>
      <c r="H133" s="90">
        <v>7500</v>
      </c>
      <c r="I133" s="90">
        <v>3750000</v>
      </c>
      <c r="J133" s="90">
        <v>3750000</v>
      </c>
    </row>
    <row r="134" spans="1:10" ht="25.5">
      <c r="A134" s="128">
        <v>129</v>
      </c>
      <c r="B134" s="87">
        <v>528845</v>
      </c>
      <c r="C134" s="89">
        <v>44382.424768518518</v>
      </c>
      <c r="D134" s="89">
        <v>44384.424768518518</v>
      </c>
      <c r="E134" s="87" t="s">
        <v>2958</v>
      </c>
      <c r="F134" s="87">
        <v>1</v>
      </c>
      <c r="G134" s="90">
        <v>5000000</v>
      </c>
      <c r="H134" s="90">
        <v>5000000</v>
      </c>
      <c r="I134" s="90">
        <v>5000000</v>
      </c>
      <c r="J134" s="90">
        <v>5000000</v>
      </c>
    </row>
    <row r="135" spans="1:10" ht="38.25">
      <c r="A135" s="128">
        <v>130</v>
      </c>
      <c r="B135" s="87">
        <v>529220</v>
      </c>
      <c r="C135" s="89">
        <v>44382.683194444442</v>
      </c>
      <c r="D135" s="89">
        <v>44385.683194444442</v>
      </c>
      <c r="E135" s="87" t="s">
        <v>2959</v>
      </c>
      <c r="F135" s="87">
        <v>5</v>
      </c>
      <c r="G135" s="90">
        <v>6000</v>
      </c>
      <c r="H135" s="90">
        <v>5500</v>
      </c>
      <c r="I135" s="90">
        <v>30000</v>
      </c>
      <c r="J135" s="90">
        <v>27500</v>
      </c>
    </row>
    <row r="136" spans="1:10" ht="25.5">
      <c r="A136" s="128">
        <v>131</v>
      </c>
      <c r="B136" s="87">
        <v>529224</v>
      </c>
      <c r="C136" s="89">
        <v>44382.685324074075</v>
      </c>
      <c r="D136" s="89">
        <v>44385.685324074075</v>
      </c>
      <c r="E136" s="87" t="s">
        <v>2960</v>
      </c>
      <c r="F136" s="87">
        <v>20</v>
      </c>
      <c r="G136" s="90">
        <v>2000</v>
      </c>
      <c r="H136" s="90">
        <v>1800</v>
      </c>
      <c r="I136" s="90">
        <v>40000</v>
      </c>
      <c r="J136" s="90">
        <v>36000</v>
      </c>
    </row>
    <row r="137" spans="1:10" ht="38.25">
      <c r="A137" s="128">
        <v>132</v>
      </c>
      <c r="B137" s="87">
        <v>529229</v>
      </c>
      <c r="C137" s="89">
        <v>44382.68677083333</v>
      </c>
      <c r="D137" s="89">
        <v>44385.68677083333</v>
      </c>
      <c r="E137" s="87" t="s">
        <v>2961</v>
      </c>
      <c r="F137" s="87">
        <v>10</v>
      </c>
      <c r="G137" s="90">
        <v>7500</v>
      </c>
      <c r="H137" s="90">
        <v>7000</v>
      </c>
      <c r="I137" s="90">
        <v>75000</v>
      </c>
      <c r="J137" s="90">
        <v>70000</v>
      </c>
    </row>
    <row r="138" spans="1:10" ht="25.5">
      <c r="A138" s="128">
        <v>133</v>
      </c>
      <c r="B138" s="87">
        <v>529234</v>
      </c>
      <c r="C138" s="89">
        <v>44382.688125000001</v>
      </c>
      <c r="D138" s="89">
        <v>44385.688125000001</v>
      </c>
      <c r="E138" s="87" t="s">
        <v>2962</v>
      </c>
      <c r="F138" s="87">
        <v>3</v>
      </c>
      <c r="G138" s="90">
        <v>8000</v>
      </c>
      <c r="H138" s="90">
        <v>7500</v>
      </c>
      <c r="I138" s="90">
        <v>24000</v>
      </c>
      <c r="J138" s="90">
        <v>22500</v>
      </c>
    </row>
    <row r="139" spans="1:10" ht="38.25">
      <c r="A139" s="128">
        <v>134</v>
      </c>
      <c r="B139" s="87">
        <v>529236</v>
      </c>
      <c r="C139" s="89">
        <v>44382.688993055555</v>
      </c>
      <c r="D139" s="89">
        <v>44385.688993055555</v>
      </c>
      <c r="E139" s="87" t="s">
        <v>2963</v>
      </c>
      <c r="F139" s="87">
        <v>15</v>
      </c>
      <c r="G139" s="90">
        <v>3500</v>
      </c>
      <c r="H139" s="90">
        <v>3000</v>
      </c>
      <c r="I139" s="90">
        <v>52500</v>
      </c>
      <c r="J139" s="90">
        <v>45000</v>
      </c>
    </row>
    <row r="140" spans="1:10" ht="25.5">
      <c r="A140" s="128">
        <v>135</v>
      </c>
      <c r="B140" s="87">
        <v>529238</v>
      </c>
      <c r="C140" s="89">
        <v>44382.689745370371</v>
      </c>
      <c r="D140" s="89">
        <v>44385.689745370371</v>
      </c>
      <c r="E140" s="87" t="s">
        <v>2964</v>
      </c>
      <c r="F140" s="87">
        <v>5</v>
      </c>
      <c r="G140" s="90">
        <v>8000</v>
      </c>
      <c r="H140" s="90">
        <v>7000</v>
      </c>
      <c r="I140" s="90">
        <v>40000</v>
      </c>
      <c r="J140" s="90">
        <v>35000</v>
      </c>
    </row>
    <row r="141" spans="1:10" ht="25.5">
      <c r="A141" s="128">
        <v>136</v>
      </c>
      <c r="B141" s="87">
        <v>529240</v>
      </c>
      <c r="C141" s="89">
        <v>44382.690613425926</v>
      </c>
      <c r="D141" s="89">
        <v>44385.690613425926</v>
      </c>
      <c r="E141" s="87" t="s">
        <v>2965</v>
      </c>
      <c r="F141" s="87">
        <v>5</v>
      </c>
      <c r="G141" s="90">
        <v>5000</v>
      </c>
      <c r="H141" s="90">
        <v>4000</v>
      </c>
      <c r="I141" s="90">
        <v>25000</v>
      </c>
      <c r="J141" s="90">
        <v>20000</v>
      </c>
    </row>
    <row r="142" spans="1:10" ht="25.5">
      <c r="A142" s="128">
        <v>137</v>
      </c>
      <c r="B142" s="87">
        <v>529242</v>
      </c>
      <c r="C142" s="89">
        <v>44382.69195601852</v>
      </c>
      <c r="D142" s="89">
        <v>44385.69195601852</v>
      </c>
      <c r="E142" s="87" t="s">
        <v>2966</v>
      </c>
      <c r="F142" s="87">
        <v>10</v>
      </c>
      <c r="G142" s="90">
        <v>15000</v>
      </c>
      <c r="H142" s="90">
        <v>14000</v>
      </c>
      <c r="I142" s="90">
        <v>150000</v>
      </c>
      <c r="J142" s="90">
        <v>140000</v>
      </c>
    </row>
    <row r="143" spans="1:10" ht="38.25">
      <c r="A143" s="128">
        <v>138</v>
      </c>
      <c r="B143" s="87">
        <v>529247</v>
      </c>
      <c r="C143" s="89">
        <v>44382.695775462962</v>
      </c>
      <c r="D143" s="89">
        <v>44385.695775462962</v>
      </c>
      <c r="E143" s="87" t="s">
        <v>2967</v>
      </c>
      <c r="F143" s="87">
        <v>5</v>
      </c>
      <c r="G143" s="90">
        <v>70000</v>
      </c>
      <c r="H143" s="90">
        <v>69000</v>
      </c>
      <c r="I143" s="90">
        <v>350000</v>
      </c>
      <c r="J143" s="90">
        <v>345000</v>
      </c>
    </row>
    <row r="144" spans="1:10" ht="25.5">
      <c r="A144" s="128">
        <v>139</v>
      </c>
      <c r="B144" s="87">
        <v>529345</v>
      </c>
      <c r="C144" s="89">
        <v>44382.738113425927</v>
      </c>
      <c r="D144" s="89">
        <v>44385.738113425927</v>
      </c>
      <c r="E144" s="87" t="s">
        <v>425</v>
      </c>
      <c r="F144" s="87">
        <v>484</v>
      </c>
      <c r="G144" s="90">
        <v>8800</v>
      </c>
      <c r="H144" s="90">
        <v>8400</v>
      </c>
      <c r="I144" s="90">
        <v>4259200</v>
      </c>
      <c r="J144" s="90">
        <v>4065600</v>
      </c>
    </row>
    <row r="145" spans="1:10" ht="25.5">
      <c r="A145" s="128">
        <v>140</v>
      </c>
      <c r="B145" s="87">
        <v>529624</v>
      </c>
      <c r="C145" s="89">
        <v>44383.397476851853</v>
      </c>
      <c r="D145" s="89">
        <v>44385.397476851853</v>
      </c>
      <c r="E145" s="87" t="s">
        <v>2968</v>
      </c>
      <c r="F145" s="87">
        <v>1</v>
      </c>
      <c r="G145" s="90">
        <v>4372878</v>
      </c>
      <c r="H145" s="90">
        <v>4372878</v>
      </c>
      <c r="I145" s="90">
        <v>4372878</v>
      </c>
      <c r="J145" s="90">
        <v>4372878</v>
      </c>
    </row>
    <row r="146" spans="1:10" ht="25.5">
      <c r="A146" s="128">
        <v>141</v>
      </c>
      <c r="B146" s="87">
        <v>529664</v>
      </c>
      <c r="C146" s="89">
        <v>44383.422673611109</v>
      </c>
      <c r="D146" s="89">
        <v>44385.422673611109</v>
      </c>
      <c r="E146" s="87" t="s">
        <v>1624</v>
      </c>
      <c r="F146" s="87">
        <v>22</v>
      </c>
      <c r="G146" s="90">
        <v>190000</v>
      </c>
      <c r="H146" s="90">
        <v>150000</v>
      </c>
      <c r="I146" s="90">
        <v>4180000</v>
      </c>
      <c r="J146" s="90">
        <v>3300000</v>
      </c>
    </row>
    <row r="147" spans="1:10" ht="25.5">
      <c r="A147" s="128">
        <v>142</v>
      </c>
      <c r="B147" s="87">
        <v>529673</v>
      </c>
      <c r="C147" s="89">
        <v>44383.424629629626</v>
      </c>
      <c r="D147" s="89">
        <v>44385.424629629626</v>
      </c>
      <c r="E147" s="87" t="s">
        <v>1617</v>
      </c>
      <c r="F147" s="87">
        <v>8</v>
      </c>
      <c r="G147" s="90">
        <v>60000</v>
      </c>
      <c r="H147" s="90">
        <v>51100</v>
      </c>
      <c r="I147" s="90">
        <v>480000</v>
      </c>
      <c r="J147" s="90">
        <v>408800</v>
      </c>
    </row>
    <row r="148" spans="1:10" ht="25.5">
      <c r="A148" s="128">
        <v>143</v>
      </c>
      <c r="B148" s="87">
        <v>529676</v>
      </c>
      <c r="C148" s="89">
        <v>44383.425393518519</v>
      </c>
      <c r="D148" s="89">
        <v>44385.425393518519</v>
      </c>
      <c r="E148" s="87" t="s">
        <v>1621</v>
      </c>
      <c r="F148" s="87">
        <v>30</v>
      </c>
      <c r="G148" s="90">
        <v>100000</v>
      </c>
      <c r="H148" s="90">
        <v>67000</v>
      </c>
      <c r="I148" s="90">
        <v>3000000</v>
      </c>
      <c r="J148" s="90">
        <v>2010000</v>
      </c>
    </row>
    <row r="149" spans="1:10" ht="25.5">
      <c r="A149" s="128">
        <v>144</v>
      </c>
      <c r="B149" s="87">
        <v>529684</v>
      </c>
      <c r="C149" s="89">
        <v>44383.427361111113</v>
      </c>
      <c r="D149" s="89">
        <v>44385.427361111113</v>
      </c>
      <c r="E149" s="87" t="s">
        <v>1623</v>
      </c>
      <c r="F149" s="87">
        <v>28</v>
      </c>
      <c r="G149" s="90">
        <v>160000</v>
      </c>
      <c r="H149" s="90">
        <v>130000</v>
      </c>
      <c r="I149" s="90">
        <v>4480000</v>
      </c>
      <c r="J149" s="90">
        <v>3640000</v>
      </c>
    </row>
    <row r="150" spans="1:10" ht="25.5">
      <c r="A150" s="128">
        <v>145</v>
      </c>
      <c r="B150" s="87">
        <v>529687</v>
      </c>
      <c r="C150" s="89">
        <v>44383.427847222221</v>
      </c>
      <c r="D150" s="89">
        <v>44385.427847222221</v>
      </c>
      <c r="E150" s="87" t="s">
        <v>1620</v>
      </c>
      <c r="F150" s="87">
        <v>14</v>
      </c>
      <c r="G150" s="90">
        <v>70000</v>
      </c>
      <c r="H150" s="90">
        <v>43000</v>
      </c>
      <c r="I150" s="90">
        <v>980000</v>
      </c>
      <c r="J150" s="90">
        <v>602000</v>
      </c>
    </row>
    <row r="151" spans="1:10" ht="25.5">
      <c r="A151" s="128">
        <v>146</v>
      </c>
      <c r="B151" s="87">
        <v>529689</v>
      </c>
      <c r="C151" s="89">
        <v>44383.428310185183</v>
      </c>
      <c r="D151" s="89">
        <v>44385.428310185183</v>
      </c>
      <c r="E151" s="87" t="s">
        <v>1618</v>
      </c>
      <c r="F151" s="87">
        <v>8</v>
      </c>
      <c r="G151" s="90">
        <v>100000</v>
      </c>
      <c r="H151" s="90">
        <v>75000</v>
      </c>
      <c r="I151" s="90">
        <v>800000</v>
      </c>
      <c r="J151" s="90">
        <v>600000</v>
      </c>
    </row>
    <row r="152" spans="1:10" ht="25.5">
      <c r="A152" s="128">
        <v>147</v>
      </c>
      <c r="B152" s="87">
        <v>529697</v>
      </c>
      <c r="C152" s="89">
        <v>44383.429351851853</v>
      </c>
      <c r="D152" s="89">
        <v>44385.429351851853</v>
      </c>
      <c r="E152" s="87" t="s">
        <v>1625</v>
      </c>
      <c r="F152" s="87">
        <v>4</v>
      </c>
      <c r="G152" s="90">
        <v>220000</v>
      </c>
      <c r="H152" s="90">
        <v>185000</v>
      </c>
      <c r="I152" s="90">
        <v>880000</v>
      </c>
      <c r="J152" s="90">
        <v>740000</v>
      </c>
    </row>
    <row r="153" spans="1:10" ht="25.5">
      <c r="A153" s="128">
        <v>148</v>
      </c>
      <c r="B153" s="87">
        <v>529704</v>
      </c>
      <c r="C153" s="89">
        <v>44383.430185185185</v>
      </c>
      <c r="D153" s="89">
        <v>44385.430185185185</v>
      </c>
      <c r="E153" s="87" t="s">
        <v>1628</v>
      </c>
      <c r="F153" s="87">
        <v>6</v>
      </c>
      <c r="G153" s="90">
        <v>250000</v>
      </c>
      <c r="H153" s="90">
        <v>225000</v>
      </c>
      <c r="I153" s="90">
        <v>1500000</v>
      </c>
      <c r="J153" s="90">
        <v>1350000</v>
      </c>
    </row>
    <row r="154" spans="1:10" ht="25.5">
      <c r="A154" s="128">
        <v>149</v>
      </c>
      <c r="B154" s="87">
        <v>529706</v>
      </c>
      <c r="C154" s="89">
        <v>44383.431203703702</v>
      </c>
      <c r="D154" s="89">
        <v>44385.431203703702</v>
      </c>
      <c r="E154" s="87" t="s">
        <v>1619</v>
      </c>
      <c r="F154" s="87">
        <v>12</v>
      </c>
      <c r="G154" s="90">
        <v>50000</v>
      </c>
      <c r="H154" s="90">
        <v>32000</v>
      </c>
      <c r="I154" s="90">
        <v>600000</v>
      </c>
      <c r="J154" s="90">
        <v>384000</v>
      </c>
    </row>
    <row r="155" spans="1:10" ht="25.5">
      <c r="A155" s="128">
        <v>150</v>
      </c>
      <c r="B155" s="87">
        <v>529711</v>
      </c>
      <c r="C155" s="89">
        <v>44383.433715277781</v>
      </c>
      <c r="D155" s="89">
        <v>44385.433715277781</v>
      </c>
      <c r="E155" s="87" t="s">
        <v>1614</v>
      </c>
      <c r="F155" s="87">
        <v>8</v>
      </c>
      <c r="G155" s="90">
        <v>50000</v>
      </c>
      <c r="H155" s="90">
        <v>23000</v>
      </c>
      <c r="I155" s="90">
        <v>400000</v>
      </c>
      <c r="J155" s="90">
        <v>184000</v>
      </c>
    </row>
    <row r="156" spans="1:10" ht="25.5">
      <c r="A156" s="128">
        <v>151</v>
      </c>
      <c r="B156" s="87">
        <v>529718</v>
      </c>
      <c r="C156" s="89">
        <v>44383.434745370374</v>
      </c>
      <c r="D156" s="89">
        <v>44385.434745370374</v>
      </c>
      <c r="E156" s="87" t="s">
        <v>1602</v>
      </c>
      <c r="F156" s="87">
        <v>20</v>
      </c>
      <c r="G156" s="90">
        <v>30000</v>
      </c>
      <c r="H156" s="90">
        <v>16000</v>
      </c>
      <c r="I156" s="90">
        <v>600000</v>
      </c>
      <c r="J156" s="90">
        <v>320000</v>
      </c>
    </row>
    <row r="157" spans="1:10" ht="25.5">
      <c r="A157" s="128">
        <v>152</v>
      </c>
      <c r="B157" s="87">
        <v>529723</v>
      </c>
      <c r="C157" s="89">
        <v>44383.435659722221</v>
      </c>
      <c r="D157" s="89">
        <v>44385.435659722221</v>
      </c>
      <c r="E157" s="87" t="s">
        <v>1613</v>
      </c>
      <c r="F157" s="87">
        <v>8</v>
      </c>
      <c r="G157" s="90">
        <v>25000</v>
      </c>
      <c r="H157" s="90">
        <v>14000</v>
      </c>
      <c r="I157" s="90">
        <v>200000</v>
      </c>
      <c r="J157" s="90">
        <v>112000</v>
      </c>
    </row>
    <row r="158" spans="1:10" ht="25.5">
      <c r="A158" s="128">
        <v>153</v>
      </c>
      <c r="B158" s="87">
        <v>529727</v>
      </c>
      <c r="C158" s="89">
        <v>44383.436064814814</v>
      </c>
      <c r="D158" s="89">
        <v>44385.436064814814</v>
      </c>
      <c r="E158" s="87" t="s">
        <v>1612</v>
      </c>
      <c r="F158" s="87">
        <v>2</v>
      </c>
      <c r="G158" s="90">
        <v>75000</v>
      </c>
      <c r="H158" s="90">
        <v>55000</v>
      </c>
      <c r="I158" s="90">
        <v>150000</v>
      </c>
      <c r="J158" s="90">
        <v>110000</v>
      </c>
    </row>
    <row r="159" spans="1:10" ht="25.5">
      <c r="A159" s="128">
        <v>154</v>
      </c>
      <c r="B159" s="87">
        <v>529731</v>
      </c>
      <c r="C159" s="89">
        <v>44383.43650462963</v>
      </c>
      <c r="D159" s="89">
        <v>44385.43650462963</v>
      </c>
      <c r="E159" s="87" t="s">
        <v>1611</v>
      </c>
      <c r="F159" s="87">
        <v>10</v>
      </c>
      <c r="G159" s="90">
        <v>50000</v>
      </c>
      <c r="H159" s="90">
        <v>30000</v>
      </c>
      <c r="I159" s="90">
        <v>500000</v>
      </c>
      <c r="J159" s="90">
        <v>300000</v>
      </c>
    </row>
    <row r="160" spans="1:10" ht="25.5">
      <c r="A160" s="128">
        <v>155</v>
      </c>
      <c r="B160" s="87">
        <v>529732</v>
      </c>
      <c r="C160" s="89">
        <v>44383.437037037038</v>
      </c>
      <c r="D160" s="89">
        <v>44385.437037037038</v>
      </c>
      <c r="E160" s="87" t="s">
        <v>1615</v>
      </c>
      <c r="F160" s="87">
        <v>12</v>
      </c>
      <c r="G160" s="90">
        <v>50000</v>
      </c>
      <c r="H160" s="90">
        <v>25000</v>
      </c>
      <c r="I160" s="90">
        <v>600000</v>
      </c>
      <c r="J160" s="90">
        <v>300000</v>
      </c>
    </row>
    <row r="161" spans="1:10" ht="25.5">
      <c r="A161" s="128">
        <v>156</v>
      </c>
      <c r="B161" s="87">
        <v>529733</v>
      </c>
      <c r="C161" s="89">
        <v>44383.437569444446</v>
      </c>
      <c r="D161" s="89">
        <v>44385.437569444446</v>
      </c>
      <c r="E161" s="87" t="s">
        <v>1616</v>
      </c>
      <c r="F161" s="87">
        <v>4</v>
      </c>
      <c r="G161" s="90">
        <v>100000</v>
      </c>
      <c r="H161" s="90">
        <v>75000</v>
      </c>
      <c r="I161" s="90">
        <v>400000</v>
      </c>
      <c r="J161" s="90">
        <v>300000</v>
      </c>
    </row>
    <row r="162" spans="1:10" ht="25.5">
      <c r="A162" s="128">
        <v>157</v>
      </c>
      <c r="B162" s="87">
        <v>529736</v>
      </c>
      <c r="C162" s="89">
        <v>44383.438101851854</v>
      </c>
      <c r="D162" s="89">
        <v>44385.438101851854</v>
      </c>
      <c r="E162" s="87" t="s">
        <v>1622</v>
      </c>
      <c r="F162" s="87">
        <v>22</v>
      </c>
      <c r="G162" s="90">
        <v>125000</v>
      </c>
      <c r="H162" s="90">
        <v>90000</v>
      </c>
      <c r="I162" s="90">
        <v>2750000</v>
      </c>
      <c r="J162" s="90">
        <v>1980000</v>
      </c>
    </row>
    <row r="163" spans="1:10" ht="25.5">
      <c r="A163" s="128">
        <v>158</v>
      </c>
      <c r="B163" s="87">
        <v>529740</v>
      </c>
      <c r="C163" s="89">
        <v>44383.438877314817</v>
      </c>
      <c r="D163" s="89">
        <v>44385.438877314817</v>
      </c>
      <c r="E163" s="87" t="s">
        <v>1635</v>
      </c>
      <c r="F163" s="87">
        <v>2</v>
      </c>
      <c r="G163" s="90">
        <v>220000</v>
      </c>
      <c r="H163" s="90">
        <v>175000</v>
      </c>
      <c r="I163" s="90">
        <v>440000</v>
      </c>
      <c r="J163" s="90">
        <v>350000</v>
      </c>
    </row>
    <row r="164" spans="1:10" ht="25.5">
      <c r="A164" s="128">
        <v>159</v>
      </c>
      <c r="B164" s="87">
        <v>529799</v>
      </c>
      <c r="C164" s="89">
        <v>44383.458622685182</v>
      </c>
      <c r="D164" s="89">
        <v>44385.458622685182</v>
      </c>
      <c r="E164" s="87" t="s">
        <v>1633</v>
      </c>
      <c r="F164" s="87">
        <v>15</v>
      </c>
      <c r="G164" s="90">
        <v>240000</v>
      </c>
      <c r="H164" s="90">
        <v>205000</v>
      </c>
      <c r="I164" s="90">
        <v>3600000</v>
      </c>
      <c r="J164" s="90">
        <v>3075000</v>
      </c>
    </row>
    <row r="165" spans="1:10" ht="25.5">
      <c r="A165" s="128">
        <v>160</v>
      </c>
      <c r="B165" s="87">
        <v>529803</v>
      </c>
      <c r="C165" s="89">
        <v>44383.45925925926</v>
      </c>
      <c r="D165" s="89">
        <v>44385.45925925926</v>
      </c>
      <c r="E165" s="87" t="s">
        <v>1634</v>
      </c>
      <c r="F165" s="87">
        <v>12</v>
      </c>
      <c r="G165" s="90">
        <v>300000</v>
      </c>
      <c r="H165" s="90">
        <v>255000</v>
      </c>
      <c r="I165" s="90">
        <v>3600000</v>
      </c>
      <c r="J165" s="90">
        <v>3060000</v>
      </c>
    </row>
    <row r="166" spans="1:10" ht="25.5">
      <c r="A166" s="128">
        <v>161</v>
      </c>
      <c r="B166" s="87">
        <v>529837</v>
      </c>
      <c r="C166" s="89">
        <v>44383.47929398148</v>
      </c>
      <c r="D166" s="89">
        <v>44385.47929398148</v>
      </c>
      <c r="E166" s="87" t="s">
        <v>2969</v>
      </c>
      <c r="F166" s="87">
        <v>1</v>
      </c>
      <c r="G166" s="90">
        <v>6124000</v>
      </c>
      <c r="H166" s="90">
        <v>6124000</v>
      </c>
      <c r="I166" s="90">
        <v>6124000</v>
      </c>
      <c r="J166" s="90">
        <v>6124000</v>
      </c>
    </row>
    <row r="167" spans="1:10" ht="25.5">
      <c r="A167" s="128">
        <v>162</v>
      </c>
      <c r="B167" s="87">
        <v>532227</v>
      </c>
      <c r="C167" s="89">
        <v>44386.363564814812</v>
      </c>
      <c r="D167" s="89">
        <v>44388.363564814812</v>
      </c>
      <c r="E167" s="87" t="s">
        <v>1629</v>
      </c>
      <c r="F167" s="87">
        <v>22</v>
      </c>
      <c r="G167" s="90">
        <v>50000</v>
      </c>
      <c r="H167" s="90">
        <v>28000</v>
      </c>
      <c r="I167" s="90">
        <v>1100000</v>
      </c>
      <c r="J167" s="90">
        <v>616000</v>
      </c>
    </row>
    <row r="168" spans="1:10" ht="25.5">
      <c r="A168" s="128">
        <v>163</v>
      </c>
      <c r="B168" s="87">
        <v>532857</v>
      </c>
      <c r="C168" s="89">
        <v>44386.690995370373</v>
      </c>
      <c r="D168" s="89">
        <v>44388.690995370373</v>
      </c>
      <c r="E168" s="87" t="s">
        <v>2970</v>
      </c>
      <c r="F168" s="87">
        <v>250</v>
      </c>
      <c r="G168" s="90">
        <v>24000</v>
      </c>
      <c r="H168" s="90">
        <v>15400</v>
      </c>
      <c r="I168" s="90">
        <v>6000000</v>
      </c>
      <c r="J168" s="90">
        <v>3850000</v>
      </c>
    </row>
    <row r="169" spans="1:10" ht="25.5">
      <c r="A169" s="128">
        <v>164</v>
      </c>
      <c r="B169" s="87">
        <v>534945</v>
      </c>
      <c r="C169" s="89">
        <v>44390.751863425925</v>
      </c>
      <c r="D169" s="89">
        <v>44392.751863425925</v>
      </c>
      <c r="E169" s="87" t="s">
        <v>2971</v>
      </c>
      <c r="F169" s="87">
        <v>1</v>
      </c>
      <c r="G169" s="90">
        <v>1276000</v>
      </c>
      <c r="H169" s="90">
        <v>899000</v>
      </c>
      <c r="I169" s="90">
        <v>1276000</v>
      </c>
      <c r="J169" s="90">
        <v>899000</v>
      </c>
    </row>
    <row r="170" spans="1:10" ht="25.5">
      <c r="A170" s="128">
        <v>165</v>
      </c>
      <c r="B170" s="87">
        <v>534946</v>
      </c>
      <c r="C170" s="89">
        <v>44390.752314814818</v>
      </c>
      <c r="D170" s="89">
        <v>44392.752314814818</v>
      </c>
      <c r="E170" s="87" t="s">
        <v>2972</v>
      </c>
      <c r="F170" s="87">
        <v>1</v>
      </c>
      <c r="G170" s="90">
        <v>865000</v>
      </c>
      <c r="H170" s="90">
        <v>689900</v>
      </c>
      <c r="I170" s="90">
        <v>865000</v>
      </c>
      <c r="J170" s="90">
        <v>689900</v>
      </c>
    </row>
    <row r="171" spans="1:10" ht="25.5">
      <c r="A171" s="128">
        <v>166</v>
      </c>
      <c r="B171" s="87">
        <v>535102</v>
      </c>
      <c r="C171" s="89">
        <v>44391.338495370372</v>
      </c>
      <c r="D171" s="89">
        <v>44393.338495370372</v>
      </c>
      <c r="E171" s="87" t="s">
        <v>2973</v>
      </c>
      <c r="F171" s="87">
        <v>300</v>
      </c>
      <c r="G171" s="90">
        <v>21000</v>
      </c>
      <c r="H171" s="90">
        <v>15600</v>
      </c>
      <c r="I171" s="90">
        <v>6300000</v>
      </c>
      <c r="J171" s="90">
        <v>4680000</v>
      </c>
    </row>
    <row r="172" spans="1:10" ht="25.5">
      <c r="A172" s="128">
        <v>167</v>
      </c>
      <c r="B172" s="87">
        <v>535104</v>
      </c>
      <c r="C172" s="89">
        <v>44391.338831018518</v>
      </c>
      <c r="D172" s="89">
        <v>44393.338831018518</v>
      </c>
      <c r="E172" s="87" t="s">
        <v>2974</v>
      </c>
      <c r="F172" s="87">
        <v>50</v>
      </c>
      <c r="G172" s="90">
        <v>83000</v>
      </c>
      <c r="H172" s="90">
        <v>77650</v>
      </c>
      <c r="I172" s="90">
        <v>4150000</v>
      </c>
      <c r="J172" s="90">
        <v>3882500</v>
      </c>
    </row>
    <row r="173" spans="1:10" ht="25.5">
      <c r="A173" s="128">
        <v>168</v>
      </c>
      <c r="B173" s="87">
        <v>535106</v>
      </c>
      <c r="C173" s="89">
        <v>44391.339513888888</v>
      </c>
      <c r="D173" s="89">
        <v>44393.339513888888</v>
      </c>
      <c r="E173" s="87" t="s">
        <v>2975</v>
      </c>
      <c r="F173" s="87">
        <v>50</v>
      </c>
      <c r="G173" s="90">
        <v>83000</v>
      </c>
      <c r="H173" s="90">
        <v>77650</v>
      </c>
      <c r="I173" s="90">
        <v>4150000</v>
      </c>
      <c r="J173" s="90">
        <v>3882500</v>
      </c>
    </row>
    <row r="174" spans="1:10" ht="25.5">
      <c r="A174" s="128">
        <v>169</v>
      </c>
      <c r="B174" s="87">
        <v>538266</v>
      </c>
      <c r="C174" s="89">
        <v>44399.365833333337</v>
      </c>
      <c r="D174" s="89">
        <v>44401.365833333337</v>
      </c>
      <c r="E174" s="87" t="s">
        <v>2973</v>
      </c>
      <c r="F174" s="87">
        <v>300</v>
      </c>
      <c r="G174" s="90">
        <v>21000</v>
      </c>
      <c r="H174" s="90">
        <v>16491</v>
      </c>
      <c r="I174" s="90">
        <v>6300000</v>
      </c>
      <c r="J174" s="90">
        <v>4947300</v>
      </c>
    </row>
    <row r="175" spans="1:10" ht="25.5">
      <c r="A175" s="128">
        <v>170</v>
      </c>
      <c r="B175" s="87">
        <v>538487</v>
      </c>
      <c r="C175" s="89">
        <v>44400.543796296297</v>
      </c>
      <c r="D175" s="89">
        <v>44402.543796296297</v>
      </c>
      <c r="E175" s="87" t="s">
        <v>2976</v>
      </c>
      <c r="F175" s="87">
        <v>2</v>
      </c>
      <c r="G175" s="90">
        <v>2150000</v>
      </c>
      <c r="H175" s="90">
        <v>1489000</v>
      </c>
      <c r="I175" s="90">
        <v>4300000</v>
      </c>
      <c r="J175" s="90">
        <v>2978000</v>
      </c>
    </row>
    <row r="176" spans="1:10" ht="25.5">
      <c r="A176" s="128">
        <v>171</v>
      </c>
      <c r="B176" s="87">
        <v>538490</v>
      </c>
      <c r="C176" s="89">
        <v>44400.54587962963</v>
      </c>
      <c r="D176" s="89">
        <v>44402.54587962963</v>
      </c>
      <c r="E176" s="87" t="s">
        <v>2977</v>
      </c>
      <c r="F176" s="87">
        <v>5</v>
      </c>
      <c r="G176" s="90">
        <v>1010000</v>
      </c>
      <c r="H176" s="90">
        <v>832000</v>
      </c>
      <c r="I176" s="90">
        <v>5050000</v>
      </c>
      <c r="J176" s="90">
        <v>4160000</v>
      </c>
    </row>
    <row r="177" spans="1:10" ht="25.5">
      <c r="A177" s="128">
        <v>172</v>
      </c>
      <c r="B177" s="87">
        <v>538491</v>
      </c>
      <c r="C177" s="89">
        <v>44400.546678240738</v>
      </c>
      <c r="D177" s="89">
        <v>44402.546678240738</v>
      </c>
      <c r="E177" s="87" t="s">
        <v>2978</v>
      </c>
      <c r="F177" s="87">
        <v>3</v>
      </c>
      <c r="G177" s="90">
        <v>650000</v>
      </c>
      <c r="H177" s="90">
        <v>500000</v>
      </c>
      <c r="I177" s="90">
        <v>1950000</v>
      </c>
      <c r="J177" s="90">
        <v>1500000</v>
      </c>
    </row>
    <row r="178" spans="1:10" ht="38.25">
      <c r="A178" s="128">
        <v>173</v>
      </c>
      <c r="B178" s="87">
        <v>538493</v>
      </c>
      <c r="C178" s="89">
        <v>44400.547812500001</v>
      </c>
      <c r="D178" s="89">
        <v>44402.547812500001</v>
      </c>
      <c r="E178" s="87" t="s">
        <v>2979</v>
      </c>
      <c r="F178" s="87">
        <v>1</v>
      </c>
      <c r="G178" s="90">
        <v>1100000</v>
      </c>
      <c r="H178" s="90">
        <v>850000</v>
      </c>
      <c r="I178" s="90">
        <v>1100000</v>
      </c>
      <c r="J178" s="90">
        <v>850000</v>
      </c>
    </row>
    <row r="179" spans="1:10" ht="25.5">
      <c r="A179" s="128">
        <v>174</v>
      </c>
      <c r="B179" s="87">
        <v>538522</v>
      </c>
      <c r="C179" s="89">
        <v>44400.595925925925</v>
      </c>
      <c r="D179" s="89">
        <v>44402.595925925925</v>
      </c>
      <c r="E179" s="87" t="s">
        <v>2980</v>
      </c>
      <c r="F179" s="87">
        <v>70</v>
      </c>
      <c r="G179" s="90">
        <v>100000</v>
      </c>
      <c r="H179" s="90">
        <v>100000</v>
      </c>
      <c r="I179" s="90">
        <v>7000000</v>
      </c>
      <c r="J179" s="90">
        <v>7000000</v>
      </c>
    </row>
    <row r="180" spans="1:10" ht="25.5">
      <c r="A180" s="128">
        <v>175</v>
      </c>
      <c r="B180" s="87">
        <v>538730</v>
      </c>
      <c r="C180" s="89">
        <v>44400.763379629629</v>
      </c>
      <c r="D180" s="89">
        <v>44402.763379629629</v>
      </c>
      <c r="E180" s="87" t="s">
        <v>2981</v>
      </c>
      <c r="F180" s="90">
        <v>25000</v>
      </c>
      <c r="G180" s="87">
        <v>149</v>
      </c>
      <c r="H180" s="87">
        <v>110</v>
      </c>
      <c r="I180" s="90">
        <v>3725000</v>
      </c>
      <c r="J180" s="90">
        <v>2750000</v>
      </c>
    </row>
    <row r="181" spans="1:10" ht="25.5">
      <c r="A181" s="128">
        <v>176</v>
      </c>
      <c r="B181" s="87">
        <v>539511</v>
      </c>
      <c r="C181" s="89">
        <v>44403.557858796295</v>
      </c>
      <c r="D181" s="89">
        <v>44405.557858796295</v>
      </c>
      <c r="E181" s="87" t="s">
        <v>2982</v>
      </c>
      <c r="F181" s="87">
        <v>1</v>
      </c>
      <c r="G181" s="90">
        <v>4000000</v>
      </c>
      <c r="H181" s="90">
        <v>3000000</v>
      </c>
      <c r="I181" s="90">
        <v>4000000</v>
      </c>
      <c r="J181" s="90">
        <v>3000000</v>
      </c>
    </row>
    <row r="182" spans="1:10" ht="25.5">
      <c r="A182" s="128">
        <v>177</v>
      </c>
      <c r="B182" s="87">
        <v>541369</v>
      </c>
      <c r="C182" s="89">
        <v>44406.725798611114</v>
      </c>
      <c r="D182" s="89">
        <v>44408.725798611114</v>
      </c>
      <c r="E182" s="87" t="s">
        <v>2983</v>
      </c>
      <c r="F182" s="87">
        <v>330</v>
      </c>
      <c r="G182" s="90">
        <v>70000</v>
      </c>
      <c r="H182" s="90">
        <v>60000</v>
      </c>
      <c r="I182" s="90">
        <v>23100000</v>
      </c>
      <c r="J182" s="90">
        <v>19800000</v>
      </c>
    </row>
    <row r="183" spans="1:10" ht="25.5">
      <c r="A183" s="128">
        <v>178</v>
      </c>
      <c r="B183" s="87">
        <v>541873</v>
      </c>
      <c r="C183" s="89">
        <v>44407.719155092593</v>
      </c>
      <c r="D183" s="89">
        <v>44409.719155092593</v>
      </c>
      <c r="E183" s="87" t="s">
        <v>2984</v>
      </c>
      <c r="F183" s="90">
        <v>5000</v>
      </c>
      <c r="G183" s="90">
        <v>3000</v>
      </c>
      <c r="H183" s="90">
        <v>2551</v>
      </c>
      <c r="I183" s="90">
        <v>15000000</v>
      </c>
      <c r="J183" s="90">
        <v>12755000</v>
      </c>
    </row>
    <row r="184" spans="1:10" ht="25.5">
      <c r="A184" s="128">
        <v>179</v>
      </c>
      <c r="B184" s="87">
        <v>542382</v>
      </c>
      <c r="C184" s="89">
        <v>44410.605729166666</v>
      </c>
      <c r="D184" s="89">
        <v>44412.605729166666</v>
      </c>
      <c r="E184" s="87" t="s">
        <v>2985</v>
      </c>
      <c r="F184" s="87">
        <v>4</v>
      </c>
      <c r="G184" s="90">
        <v>1790000</v>
      </c>
      <c r="H184" s="90">
        <v>1500000</v>
      </c>
      <c r="I184" s="90">
        <v>7160000</v>
      </c>
      <c r="J184" s="90">
        <v>6000000</v>
      </c>
    </row>
    <row r="185" spans="1:10" ht="25.5">
      <c r="A185" s="128">
        <v>180</v>
      </c>
      <c r="B185" s="87">
        <v>542602</v>
      </c>
      <c r="C185" s="89">
        <v>44410.760289351849</v>
      </c>
      <c r="D185" s="89">
        <v>44412.760289351849</v>
      </c>
      <c r="E185" s="87" t="s">
        <v>2983</v>
      </c>
      <c r="F185" s="87">
        <v>330</v>
      </c>
      <c r="G185" s="90">
        <v>70000</v>
      </c>
      <c r="H185" s="90">
        <v>60000</v>
      </c>
      <c r="I185" s="90">
        <v>23100000</v>
      </c>
      <c r="J185" s="90">
        <v>19800000</v>
      </c>
    </row>
    <row r="186" spans="1:10" ht="25.5">
      <c r="A186" s="128">
        <v>181</v>
      </c>
      <c r="B186" s="87">
        <v>543617</v>
      </c>
      <c r="C186" s="89">
        <v>44412.395879629628</v>
      </c>
      <c r="D186" s="89">
        <v>44414.395879629628</v>
      </c>
      <c r="E186" s="87" t="s">
        <v>2983</v>
      </c>
      <c r="F186" s="87">
        <v>330</v>
      </c>
      <c r="G186" s="90">
        <v>70000</v>
      </c>
      <c r="H186" s="90">
        <v>60000</v>
      </c>
      <c r="I186" s="90">
        <v>23100000</v>
      </c>
      <c r="J186" s="90">
        <v>19800000</v>
      </c>
    </row>
    <row r="187" spans="1:10" ht="25.5">
      <c r="A187" s="128">
        <v>182</v>
      </c>
      <c r="B187" s="87">
        <v>544418</v>
      </c>
      <c r="C187" s="89">
        <v>44413.557662037034</v>
      </c>
      <c r="D187" s="89">
        <v>44415.557662037034</v>
      </c>
      <c r="E187" s="87" t="s">
        <v>2983</v>
      </c>
      <c r="F187" s="87">
        <v>330</v>
      </c>
      <c r="G187" s="90">
        <v>70000</v>
      </c>
      <c r="H187" s="90">
        <v>60000</v>
      </c>
      <c r="I187" s="90">
        <v>23100000</v>
      </c>
      <c r="J187" s="90">
        <v>19800000</v>
      </c>
    </row>
    <row r="188" spans="1:10" ht="25.5">
      <c r="A188" s="128">
        <v>183</v>
      </c>
      <c r="B188" s="87">
        <v>544419</v>
      </c>
      <c r="C188" s="89">
        <v>44413.558113425926</v>
      </c>
      <c r="D188" s="89">
        <v>44415.558113425926</v>
      </c>
      <c r="E188" s="87" t="s">
        <v>2983</v>
      </c>
      <c r="F188" s="87">
        <v>330</v>
      </c>
      <c r="G188" s="90">
        <v>70000</v>
      </c>
      <c r="H188" s="90">
        <v>60000</v>
      </c>
      <c r="I188" s="90">
        <v>23100000</v>
      </c>
      <c r="J188" s="90">
        <v>19800000</v>
      </c>
    </row>
    <row r="189" spans="1:10" ht="25.5">
      <c r="A189" s="128">
        <v>184</v>
      </c>
      <c r="B189" s="87">
        <v>544875</v>
      </c>
      <c r="C189" s="89">
        <v>44414.412847222222</v>
      </c>
      <c r="D189" s="89">
        <v>44416.412847222222</v>
      </c>
      <c r="E189" s="87" t="s">
        <v>2986</v>
      </c>
      <c r="F189" s="87">
        <v>1</v>
      </c>
      <c r="G189" s="90">
        <v>4550000</v>
      </c>
      <c r="H189" s="90">
        <v>3150000</v>
      </c>
      <c r="I189" s="90">
        <v>4550000</v>
      </c>
      <c r="J189" s="90">
        <v>3150000</v>
      </c>
    </row>
    <row r="190" spans="1:10" ht="25.5">
      <c r="A190" s="128">
        <v>185</v>
      </c>
      <c r="B190" s="87">
        <v>545704</v>
      </c>
      <c r="C190" s="89">
        <v>44415.677986111114</v>
      </c>
      <c r="D190" s="89">
        <v>44417.677986111114</v>
      </c>
      <c r="E190" s="87" t="s">
        <v>2983</v>
      </c>
      <c r="F190" s="87">
        <v>330</v>
      </c>
      <c r="G190" s="90">
        <v>70000</v>
      </c>
      <c r="H190" s="90">
        <v>60000</v>
      </c>
      <c r="I190" s="90">
        <v>23100000</v>
      </c>
      <c r="J190" s="90">
        <v>19800000</v>
      </c>
    </row>
    <row r="191" spans="1:10" ht="25.5">
      <c r="A191" s="128">
        <v>186</v>
      </c>
      <c r="B191" s="87">
        <v>545788</v>
      </c>
      <c r="C191" s="89">
        <v>44417.39166666667</v>
      </c>
      <c r="D191" s="89">
        <v>44419.39166666667</v>
      </c>
      <c r="E191" s="87" t="s">
        <v>2986</v>
      </c>
      <c r="F191" s="87">
        <v>1</v>
      </c>
      <c r="G191" s="90">
        <v>4550000</v>
      </c>
      <c r="H191" s="90">
        <v>3911911</v>
      </c>
      <c r="I191" s="90">
        <v>4550000</v>
      </c>
      <c r="J191" s="90">
        <v>3911911</v>
      </c>
    </row>
    <row r="192" spans="1:10" ht="25.5">
      <c r="A192" s="128">
        <v>187</v>
      </c>
      <c r="B192" s="87">
        <v>546070</v>
      </c>
      <c r="C192" s="89">
        <v>44417.639791666668</v>
      </c>
      <c r="D192" s="89">
        <v>44419.639791666668</v>
      </c>
      <c r="E192" s="87" t="s">
        <v>2987</v>
      </c>
      <c r="F192" s="90">
        <v>3000</v>
      </c>
      <c r="G192" s="87">
        <v>747.5</v>
      </c>
      <c r="H192" s="87">
        <v>747.5</v>
      </c>
      <c r="I192" s="90">
        <v>2242500</v>
      </c>
      <c r="J192" s="90">
        <v>2242500</v>
      </c>
    </row>
    <row r="193" spans="1:10" ht="25.5">
      <c r="A193" s="128">
        <v>188</v>
      </c>
      <c r="B193" s="87">
        <v>546154</v>
      </c>
      <c r="C193" s="89">
        <v>44417.687407407408</v>
      </c>
      <c r="D193" s="89">
        <v>44419.687407407408</v>
      </c>
      <c r="E193" s="87" t="s">
        <v>2983</v>
      </c>
      <c r="F193" s="87">
        <v>330</v>
      </c>
      <c r="G193" s="90">
        <v>70000</v>
      </c>
      <c r="H193" s="90">
        <v>60000</v>
      </c>
      <c r="I193" s="90">
        <v>23100000</v>
      </c>
      <c r="J193" s="90">
        <v>19800000</v>
      </c>
    </row>
    <row r="194" spans="1:10" ht="25.5">
      <c r="A194" s="128">
        <v>189</v>
      </c>
      <c r="B194" s="87">
        <v>546828</v>
      </c>
      <c r="C194" s="89">
        <v>44418.755949074075</v>
      </c>
      <c r="D194" s="89">
        <v>44420.755949074075</v>
      </c>
      <c r="E194" s="87" t="s">
        <v>2983</v>
      </c>
      <c r="F194" s="87">
        <v>330</v>
      </c>
      <c r="G194" s="90">
        <v>70000</v>
      </c>
      <c r="H194" s="90">
        <v>60000</v>
      </c>
      <c r="I194" s="90">
        <v>23100000</v>
      </c>
      <c r="J194" s="90">
        <v>19800000</v>
      </c>
    </row>
    <row r="195" spans="1:10" ht="25.5">
      <c r="A195" s="128">
        <v>190</v>
      </c>
      <c r="B195" s="87">
        <v>548241</v>
      </c>
      <c r="C195" s="89">
        <v>44421.402581018519</v>
      </c>
      <c r="D195" s="89">
        <v>44423.402581018519</v>
      </c>
      <c r="E195" s="87" t="s">
        <v>434</v>
      </c>
      <c r="F195" s="87">
        <v>600</v>
      </c>
      <c r="G195" s="90">
        <v>9000</v>
      </c>
      <c r="H195" s="90">
        <v>8350</v>
      </c>
      <c r="I195" s="90">
        <v>5400000</v>
      </c>
      <c r="J195" s="90">
        <v>5010000</v>
      </c>
    </row>
    <row r="196" spans="1:10" ht="25.5">
      <c r="A196" s="128">
        <v>191</v>
      </c>
      <c r="B196" s="87">
        <v>550905</v>
      </c>
      <c r="C196" s="89">
        <v>44427.465162037035</v>
      </c>
      <c r="D196" s="89">
        <v>44429.465162037035</v>
      </c>
      <c r="E196" s="87" t="s">
        <v>2988</v>
      </c>
      <c r="F196" s="87">
        <v>1</v>
      </c>
      <c r="G196" s="90">
        <v>2000000</v>
      </c>
      <c r="H196" s="90">
        <v>1288000</v>
      </c>
      <c r="I196" s="90">
        <v>2000000</v>
      </c>
      <c r="J196" s="90">
        <v>1288000</v>
      </c>
    </row>
    <row r="197" spans="1:10" ht="25.5">
      <c r="A197" s="128">
        <v>192</v>
      </c>
      <c r="B197" s="87">
        <v>553674</v>
      </c>
      <c r="C197" s="89">
        <v>44433.527592592596</v>
      </c>
      <c r="D197" s="89">
        <v>44435.527592592596</v>
      </c>
      <c r="E197" s="87" t="s">
        <v>2989</v>
      </c>
      <c r="F197" s="87">
        <v>1</v>
      </c>
      <c r="G197" s="90">
        <v>400000000</v>
      </c>
      <c r="H197" s="90">
        <v>400000000</v>
      </c>
      <c r="I197" s="90">
        <v>400000000</v>
      </c>
      <c r="J197" s="90">
        <v>400000000</v>
      </c>
    </row>
    <row r="198" spans="1:10" ht="25.5">
      <c r="A198" s="128">
        <v>193</v>
      </c>
      <c r="B198" s="87">
        <v>555957</v>
      </c>
      <c r="C198" s="89">
        <v>44439.458923611113</v>
      </c>
      <c r="D198" s="89">
        <v>44441.458923611113</v>
      </c>
      <c r="E198" s="87" t="s">
        <v>2990</v>
      </c>
      <c r="F198" s="87">
        <v>50</v>
      </c>
      <c r="G198" s="90">
        <v>24000</v>
      </c>
      <c r="H198" s="90">
        <v>20500</v>
      </c>
      <c r="I198" s="90">
        <v>1200000</v>
      </c>
      <c r="J198" s="90">
        <v>1025000</v>
      </c>
    </row>
    <row r="199" spans="1:10" ht="25.5">
      <c r="A199" s="128">
        <v>194</v>
      </c>
      <c r="B199" s="87">
        <v>556299</v>
      </c>
      <c r="C199" s="89">
        <v>44442.428842592592</v>
      </c>
      <c r="D199" s="89">
        <v>44444.428842592592</v>
      </c>
      <c r="E199" s="87" t="s">
        <v>2991</v>
      </c>
      <c r="F199" s="87">
        <v>162</v>
      </c>
      <c r="G199" s="90">
        <v>26600</v>
      </c>
      <c r="H199" s="90">
        <v>26600</v>
      </c>
      <c r="I199" s="90">
        <v>4309200</v>
      </c>
      <c r="J199" s="90">
        <v>4309200</v>
      </c>
    </row>
    <row r="200" spans="1:10" ht="25.5">
      <c r="A200" s="128">
        <v>195</v>
      </c>
      <c r="B200" s="87">
        <v>556633</v>
      </c>
      <c r="C200" s="89">
        <v>44445.569664351853</v>
      </c>
      <c r="D200" s="89">
        <v>44447.569664351853</v>
      </c>
      <c r="E200" s="87" t="s">
        <v>425</v>
      </c>
      <c r="F200" s="87">
        <v>374</v>
      </c>
      <c r="G200" s="90">
        <v>8400</v>
      </c>
      <c r="H200" s="90">
        <v>8400</v>
      </c>
      <c r="I200" s="90">
        <v>3141600</v>
      </c>
      <c r="J200" s="90">
        <v>3141600</v>
      </c>
    </row>
    <row r="201" spans="1:10" ht="25.5">
      <c r="A201" s="128">
        <v>196</v>
      </c>
      <c r="B201" s="87">
        <v>559151</v>
      </c>
      <c r="C201" s="89">
        <v>44448.686574074076</v>
      </c>
      <c r="D201" s="89">
        <v>44450.686574074076</v>
      </c>
      <c r="E201" s="87" t="s">
        <v>2992</v>
      </c>
      <c r="F201" s="87">
        <v>2</v>
      </c>
      <c r="G201" s="90">
        <v>1199000</v>
      </c>
      <c r="H201" s="90">
        <v>949900</v>
      </c>
      <c r="I201" s="90">
        <v>2398000</v>
      </c>
      <c r="J201" s="90">
        <v>1899800</v>
      </c>
    </row>
    <row r="202" spans="1:10" ht="25.5">
      <c r="A202" s="128">
        <v>197</v>
      </c>
      <c r="B202" s="87">
        <v>559525</v>
      </c>
      <c r="C202" s="89">
        <v>44449.449756944443</v>
      </c>
      <c r="D202" s="89">
        <v>44451.449756944443</v>
      </c>
      <c r="E202" s="87" t="s">
        <v>2993</v>
      </c>
      <c r="F202" s="87">
        <v>650</v>
      </c>
      <c r="G202" s="90">
        <v>41200</v>
      </c>
      <c r="H202" s="90">
        <v>27000</v>
      </c>
      <c r="I202" s="90">
        <v>26780000</v>
      </c>
      <c r="J202" s="90">
        <v>17550000</v>
      </c>
    </row>
    <row r="203" spans="1:10" ht="25.5">
      <c r="A203" s="128">
        <v>198</v>
      </c>
      <c r="B203" s="87">
        <v>559527</v>
      </c>
      <c r="C203" s="89">
        <v>44449.450162037036</v>
      </c>
      <c r="D203" s="89">
        <v>44451.450162037036</v>
      </c>
      <c r="E203" s="87" t="s">
        <v>2993</v>
      </c>
      <c r="F203" s="87">
        <v>160</v>
      </c>
      <c r="G203" s="90">
        <v>37300</v>
      </c>
      <c r="H203" s="90">
        <v>25500</v>
      </c>
      <c r="I203" s="90">
        <v>5968000</v>
      </c>
      <c r="J203" s="90">
        <v>4080000</v>
      </c>
    </row>
    <row r="204" spans="1:10" ht="25.5">
      <c r="A204" s="128">
        <v>199</v>
      </c>
      <c r="B204" s="87">
        <v>562007</v>
      </c>
      <c r="C204" s="89">
        <v>44454.448541666665</v>
      </c>
      <c r="D204" s="89">
        <v>44456.448541666665</v>
      </c>
      <c r="E204" s="87" t="s">
        <v>2993</v>
      </c>
      <c r="F204" s="87">
        <v>650</v>
      </c>
      <c r="G204" s="90">
        <v>41200</v>
      </c>
      <c r="H204" s="90">
        <v>35021</v>
      </c>
      <c r="I204" s="90">
        <v>26780000</v>
      </c>
      <c r="J204" s="90">
        <v>22763650</v>
      </c>
    </row>
    <row r="205" spans="1:10" ht="25.5">
      <c r="A205" s="128">
        <v>200</v>
      </c>
      <c r="B205" s="87">
        <v>562896</v>
      </c>
      <c r="C205" s="89">
        <v>44455.482060185182</v>
      </c>
      <c r="D205" s="89">
        <v>44457.482060185182</v>
      </c>
      <c r="E205" s="87" t="s">
        <v>2994</v>
      </c>
      <c r="F205" s="87">
        <v>8</v>
      </c>
      <c r="G205" s="90">
        <v>5210000</v>
      </c>
      <c r="H205" s="90">
        <v>4742000</v>
      </c>
      <c r="I205" s="90">
        <v>41680000</v>
      </c>
      <c r="J205" s="90">
        <v>37936000</v>
      </c>
    </row>
    <row r="206" spans="1:10" ht="25.5">
      <c r="A206" s="128">
        <v>201</v>
      </c>
      <c r="B206" s="87">
        <v>562899</v>
      </c>
      <c r="C206" s="89">
        <v>44455.482615740744</v>
      </c>
      <c r="D206" s="89">
        <v>44457.482615740744</v>
      </c>
      <c r="E206" s="87" t="s">
        <v>2994</v>
      </c>
      <c r="F206" s="87">
        <v>2</v>
      </c>
      <c r="G206" s="90">
        <v>5210000</v>
      </c>
      <c r="H206" s="90">
        <v>4840000</v>
      </c>
      <c r="I206" s="90">
        <v>10420000</v>
      </c>
      <c r="J206" s="90">
        <v>9680000</v>
      </c>
    </row>
    <row r="207" spans="1:10" ht="25.5">
      <c r="A207" s="128">
        <v>202</v>
      </c>
      <c r="B207" s="87">
        <v>562904</v>
      </c>
      <c r="C207" s="89">
        <v>44455.483043981483</v>
      </c>
      <c r="D207" s="89">
        <v>44457.483043981483</v>
      </c>
      <c r="E207" s="87" t="s">
        <v>2995</v>
      </c>
      <c r="F207" s="87">
        <v>1</v>
      </c>
      <c r="G207" s="90">
        <v>5210000</v>
      </c>
      <c r="H207" s="90">
        <v>4792000</v>
      </c>
      <c r="I207" s="90">
        <v>5210000</v>
      </c>
      <c r="J207" s="90">
        <v>4792000</v>
      </c>
    </row>
    <row r="208" spans="1:10" ht="25.5">
      <c r="A208" s="128">
        <v>203</v>
      </c>
      <c r="B208" s="87">
        <v>562908</v>
      </c>
      <c r="C208" s="89">
        <v>44455.483622685184</v>
      </c>
      <c r="D208" s="89">
        <v>44457.483622685184</v>
      </c>
      <c r="E208" s="87" t="s">
        <v>2995</v>
      </c>
      <c r="F208" s="87">
        <v>1</v>
      </c>
      <c r="G208" s="90">
        <v>5210000</v>
      </c>
      <c r="H208" s="90">
        <v>4782000</v>
      </c>
      <c r="I208" s="90">
        <v>5210000</v>
      </c>
      <c r="J208" s="90">
        <v>4782000</v>
      </c>
    </row>
    <row r="209" spans="1:10" ht="25.5">
      <c r="A209" s="128">
        <v>204</v>
      </c>
      <c r="B209" s="87">
        <v>564060</v>
      </c>
      <c r="C209" s="89">
        <v>44456.806562500002</v>
      </c>
      <c r="D209" s="89">
        <v>44458.806562500002</v>
      </c>
      <c r="E209" s="87" t="s">
        <v>2993</v>
      </c>
      <c r="F209" s="87">
        <v>650</v>
      </c>
      <c r="G209" s="90">
        <v>41200</v>
      </c>
      <c r="H209" s="90">
        <v>37000</v>
      </c>
      <c r="I209" s="90">
        <v>26780000</v>
      </c>
      <c r="J209" s="90">
        <v>24050000</v>
      </c>
    </row>
    <row r="210" spans="1:10" ht="25.5">
      <c r="A210" s="128">
        <v>205</v>
      </c>
      <c r="B210" s="87">
        <v>564606</v>
      </c>
      <c r="C210" s="89">
        <v>44459.52621527778</v>
      </c>
      <c r="D210" s="89">
        <v>44461.52621527778</v>
      </c>
      <c r="E210" s="87" t="s">
        <v>2996</v>
      </c>
      <c r="F210" s="87">
        <v>1</v>
      </c>
      <c r="G210" s="90">
        <v>18000000</v>
      </c>
      <c r="H210" s="90">
        <v>13750000</v>
      </c>
      <c r="I210" s="90">
        <v>18000000</v>
      </c>
      <c r="J210" s="90">
        <v>13750000</v>
      </c>
    </row>
    <row r="211" spans="1:10" ht="25.5">
      <c r="A211" s="128">
        <v>206</v>
      </c>
      <c r="B211" s="87">
        <v>564938</v>
      </c>
      <c r="C211" s="89">
        <v>44459.760752314818</v>
      </c>
      <c r="D211" s="89">
        <v>44461.760752314818</v>
      </c>
      <c r="E211" s="87" t="s">
        <v>2997</v>
      </c>
      <c r="F211" s="87">
        <v>1</v>
      </c>
      <c r="G211" s="90">
        <v>400000</v>
      </c>
      <c r="H211" s="90">
        <v>400000</v>
      </c>
      <c r="I211" s="90">
        <v>400000</v>
      </c>
      <c r="J211" s="90">
        <v>400000</v>
      </c>
    </row>
    <row r="212" spans="1:10" ht="25.5">
      <c r="A212" s="128">
        <v>207</v>
      </c>
      <c r="B212" s="87">
        <v>565536</v>
      </c>
      <c r="C212" s="89">
        <v>44460.667395833334</v>
      </c>
      <c r="D212" s="89">
        <v>44462.667395833334</v>
      </c>
      <c r="E212" s="87" t="s">
        <v>444</v>
      </c>
      <c r="F212" s="87">
        <v>400</v>
      </c>
      <c r="G212" s="90">
        <v>17020</v>
      </c>
      <c r="H212" s="90">
        <v>15502</v>
      </c>
      <c r="I212" s="90">
        <v>6808000</v>
      </c>
      <c r="J212" s="90">
        <v>6200800</v>
      </c>
    </row>
    <row r="213" spans="1:10" ht="25.5">
      <c r="A213" s="128">
        <v>208</v>
      </c>
      <c r="B213" s="87">
        <v>565636</v>
      </c>
      <c r="C213" s="89">
        <v>44460.731539351851</v>
      </c>
      <c r="D213" s="89">
        <v>44462.731539351851</v>
      </c>
      <c r="E213" s="87" t="s">
        <v>2998</v>
      </c>
      <c r="F213" s="87">
        <v>200</v>
      </c>
      <c r="G213" s="90">
        <v>20000</v>
      </c>
      <c r="H213" s="90">
        <v>17690</v>
      </c>
      <c r="I213" s="90">
        <v>4000000</v>
      </c>
      <c r="J213" s="90">
        <v>3538000</v>
      </c>
    </row>
    <row r="214" spans="1:10" ht="25.5">
      <c r="A214" s="128">
        <v>209</v>
      </c>
      <c r="B214" s="87">
        <v>565637</v>
      </c>
      <c r="C214" s="89">
        <v>44460.732222222221</v>
      </c>
      <c r="D214" s="89">
        <v>44462.732222222221</v>
      </c>
      <c r="E214" s="87" t="s">
        <v>2999</v>
      </c>
      <c r="F214" s="87">
        <v>100</v>
      </c>
      <c r="G214" s="90">
        <v>20000</v>
      </c>
      <c r="H214" s="90">
        <v>14125</v>
      </c>
      <c r="I214" s="90">
        <v>2000000</v>
      </c>
      <c r="J214" s="90">
        <v>1412500</v>
      </c>
    </row>
    <row r="215" spans="1:10" ht="25.5">
      <c r="A215" s="128">
        <v>210</v>
      </c>
      <c r="B215" s="87">
        <v>565640</v>
      </c>
      <c r="C215" s="89">
        <v>44460.732719907406</v>
      </c>
      <c r="D215" s="89">
        <v>44462.732719907406</v>
      </c>
      <c r="E215" s="87" t="s">
        <v>3000</v>
      </c>
      <c r="F215" s="87">
        <v>100</v>
      </c>
      <c r="G215" s="90">
        <v>20000</v>
      </c>
      <c r="H215" s="90">
        <v>14125</v>
      </c>
      <c r="I215" s="90">
        <v>2000000</v>
      </c>
      <c r="J215" s="90">
        <v>1412500</v>
      </c>
    </row>
    <row r="216" spans="1:10" ht="25.5">
      <c r="A216" s="128">
        <v>211</v>
      </c>
      <c r="B216" s="87">
        <v>565642</v>
      </c>
      <c r="C216" s="89">
        <v>44460.733541666668</v>
      </c>
      <c r="D216" s="89">
        <v>44462.733541666668</v>
      </c>
      <c r="E216" s="87" t="s">
        <v>3001</v>
      </c>
      <c r="F216" s="87">
        <v>100</v>
      </c>
      <c r="G216" s="90">
        <v>20000</v>
      </c>
      <c r="H216" s="90">
        <v>14125</v>
      </c>
      <c r="I216" s="90">
        <v>2000000</v>
      </c>
      <c r="J216" s="90">
        <v>1412500</v>
      </c>
    </row>
    <row r="217" spans="1:10" ht="25.5">
      <c r="A217" s="128">
        <v>212</v>
      </c>
      <c r="B217" s="87">
        <v>565650</v>
      </c>
      <c r="C217" s="89">
        <v>44460.745706018519</v>
      </c>
      <c r="D217" s="89">
        <v>44462.745706018519</v>
      </c>
      <c r="E217" s="87" t="s">
        <v>2994</v>
      </c>
      <c r="F217" s="87">
        <v>8</v>
      </c>
      <c r="G217" s="90">
        <v>5210000</v>
      </c>
      <c r="H217" s="90">
        <v>4712000</v>
      </c>
      <c r="I217" s="90">
        <v>41680000</v>
      </c>
      <c r="J217" s="90">
        <v>37696000</v>
      </c>
    </row>
    <row r="218" spans="1:10" ht="25.5">
      <c r="A218" s="128">
        <v>213</v>
      </c>
      <c r="B218" s="87">
        <v>565653</v>
      </c>
      <c r="C218" s="89">
        <v>44460.746122685188</v>
      </c>
      <c r="D218" s="89">
        <v>44462.746122685188</v>
      </c>
      <c r="E218" s="87" t="s">
        <v>2994</v>
      </c>
      <c r="F218" s="87">
        <v>2</v>
      </c>
      <c r="G218" s="90">
        <v>5210000</v>
      </c>
      <c r="H218" s="90">
        <v>4799000</v>
      </c>
      <c r="I218" s="90">
        <v>10420000</v>
      </c>
      <c r="J218" s="90">
        <v>9598000</v>
      </c>
    </row>
    <row r="219" spans="1:10" ht="25.5">
      <c r="A219" s="128">
        <v>214</v>
      </c>
      <c r="B219" s="87">
        <v>565655</v>
      </c>
      <c r="C219" s="89">
        <v>44460.746620370373</v>
      </c>
      <c r="D219" s="89">
        <v>44462.746620370373</v>
      </c>
      <c r="E219" s="87" t="s">
        <v>2995</v>
      </c>
      <c r="F219" s="87">
        <v>1</v>
      </c>
      <c r="G219" s="90">
        <v>5210000</v>
      </c>
      <c r="H219" s="90">
        <v>4799000</v>
      </c>
      <c r="I219" s="90">
        <v>5210000</v>
      </c>
      <c r="J219" s="90">
        <v>4799000</v>
      </c>
    </row>
    <row r="220" spans="1:10" ht="25.5">
      <c r="A220" s="128">
        <v>215</v>
      </c>
      <c r="B220" s="87">
        <v>565658</v>
      </c>
      <c r="C220" s="89">
        <v>44460.748090277775</v>
      </c>
      <c r="D220" s="89">
        <v>44462.748090277775</v>
      </c>
      <c r="E220" s="87" t="s">
        <v>2995</v>
      </c>
      <c r="F220" s="87">
        <v>1</v>
      </c>
      <c r="G220" s="90">
        <v>5210000</v>
      </c>
      <c r="H220" s="90">
        <v>4740000</v>
      </c>
      <c r="I220" s="90">
        <v>5210000</v>
      </c>
      <c r="J220" s="90">
        <v>4740000</v>
      </c>
    </row>
    <row r="221" spans="1:10" ht="25.5">
      <c r="A221" s="128">
        <v>216</v>
      </c>
      <c r="B221" s="87">
        <v>567091</v>
      </c>
      <c r="C221" s="89">
        <v>44462.718634259261</v>
      </c>
      <c r="D221" s="89">
        <v>44464.718634259261</v>
      </c>
      <c r="E221" s="87" t="s">
        <v>3002</v>
      </c>
      <c r="F221" s="87">
        <v>1</v>
      </c>
      <c r="G221" s="90">
        <v>3550000</v>
      </c>
      <c r="H221" s="90">
        <v>1765000</v>
      </c>
      <c r="I221" s="90">
        <v>3550000</v>
      </c>
      <c r="J221" s="90">
        <v>1765000</v>
      </c>
    </row>
    <row r="222" spans="1:10" ht="38.25">
      <c r="A222" s="128">
        <v>217</v>
      </c>
      <c r="B222" s="87">
        <v>567094</v>
      </c>
      <c r="C222" s="89">
        <v>44462.719571759262</v>
      </c>
      <c r="D222" s="89">
        <v>44464.719571759262</v>
      </c>
      <c r="E222" s="87" t="s">
        <v>3003</v>
      </c>
      <c r="F222" s="87">
        <v>1</v>
      </c>
      <c r="G222" s="90">
        <v>6800000</v>
      </c>
      <c r="H222" s="90">
        <v>3848000</v>
      </c>
      <c r="I222" s="90">
        <v>6800000</v>
      </c>
      <c r="J222" s="90">
        <v>3848000</v>
      </c>
    </row>
    <row r="223" spans="1:10" ht="25.5">
      <c r="A223" s="128">
        <v>218</v>
      </c>
      <c r="B223" s="87">
        <v>567230</v>
      </c>
      <c r="C223" s="89">
        <v>44463.315289351849</v>
      </c>
      <c r="D223" s="89">
        <v>44465.315289351849</v>
      </c>
      <c r="E223" s="87" t="s">
        <v>3004</v>
      </c>
      <c r="F223" s="87">
        <v>2</v>
      </c>
      <c r="G223" s="90">
        <v>4000000</v>
      </c>
      <c r="H223" s="90">
        <v>3350000</v>
      </c>
      <c r="I223" s="90">
        <v>8000000</v>
      </c>
      <c r="J223" s="90">
        <v>6700000</v>
      </c>
    </row>
    <row r="224" spans="1:10" ht="25.5">
      <c r="A224" s="128">
        <v>219</v>
      </c>
      <c r="B224" s="87">
        <v>567231</v>
      </c>
      <c r="C224" s="89">
        <v>44463.315798611111</v>
      </c>
      <c r="D224" s="89">
        <v>44465.315798611111</v>
      </c>
      <c r="E224" s="87" t="s">
        <v>3005</v>
      </c>
      <c r="F224" s="87">
        <v>2</v>
      </c>
      <c r="G224" s="90">
        <v>1200000</v>
      </c>
      <c r="H224" s="90">
        <v>900000</v>
      </c>
      <c r="I224" s="90">
        <v>2400000</v>
      </c>
      <c r="J224" s="90">
        <v>1800000</v>
      </c>
    </row>
    <row r="225" spans="1:10" ht="25.5">
      <c r="A225" s="128">
        <v>220</v>
      </c>
      <c r="B225" s="87">
        <v>567999</v>
      </c>
      <c r="C225" s="89">
        <v>44464.341608796298</v>
      </c>
      <c r="D225" s="89">
        <v>44466.341608796298</v>
      </c>
      <c r="E225" s="87" t="s">
        <v>434</v>
      </c>
      <c r="F225" s="87">
        <v>300</v>
      </c>
      <c r="G225" s="90">
        <v>11500</v>
      </c>
      <c r="H225" s="90">
        <v>11500</v>
      </c>
      <c r="I225" s="90">
        <v>3450000</v>
      </c>
      <c r="J225" s="90">
        <v>3450000</v>
      </c>
    </row>
    <row r="226" spans="1:10" ht="25.5">
      <c r="A226" s="128">
        <v>221</v>
      </c>
      <c r="B226" s="87">
        <v>568848</v>
      </c>
      <c r="C226" s="89">
        <v>44467.408368055556</v>
      </c>
      <c r="D226" s="89">
        <v>44469.408368055556</v>
      </c>
      <c r="E226" s="87" t="s">
        <v>3006</v>
      </c>
      <c r="F226" s="87">
        <v>1</v>
      </c>
      <c r="G226" s="90">
        <v>340000000</v>
      </c>
      <c r="H226" s="90">
        <v>340000000</v>
      </c>
      <c r="I226" s="90">
        <v>340000000</v>
      </c>
      <c r="J226" s="90">
        <v>340000000</v>
      </c>
    </row>
    <row r="227" spans="1:10" s="55" customFormat="1">
      <c r="A227" s="112"/>
      <c r="B227" s="112"/>
      <c r="C227" s="112"/>
      <c r="D227" s="112" t="s">
        <v>16</v>
      </c>
      <c r="E227" s="147"/>
      <c r="F227" s="165"/>
      <c r="G227" s="112"/>
      <c r="H227" s="112"/>
      <c r="I227" s="112"/>
      <c r="J227" s="166">
        <f>SUM(J6:J226)</f>
        <v>1626649718.99</v>
      </c>
    </row>
    <row r="228" spans="1:10">
      <c r="J228" s="181"/>
    </row>
  </sheetData>
  <autoFilter ref="A5:J227">
    <sortState ref="A6:J57">
      <sortCondition ref="B5"/>
    </sortState>
  </autoFilter>
  <sortState ref="A6:J57">
    <sortCondition descending="1" ref="B6:B57"/>
  </sortState>
  <mergeCells count="2">
    <mergeCell ref="A2:J2"/>
    <mergeCell ref="A3:J3"/>
  </mergeCells>
  <pageMargins left="0.23622047244094491" right="0.15748031496062992" top="0.31496062992125984" bottom="0.23622047244094491" header="0.19685039370078741" footer="0.19685039370078741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11</vt:i4>
      </vt:variant>
    </vt:vector>
  </HeadingPairs>
  <TitlesOfParts>
    <vt:vector size="27" baseType="lpstr">
      <vt:lpstr>1-Хом аше ва мат</vt:lpstr>
      <vt:lpstr>3-Импорт асб.ускуна</vt:lpstr>
      <vt:lpstr>2.1.-Экспорт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7.1-Магазин</vt:lpstr>
      <vt:lpstr>7.1-Миллий дукон</vt:lpstr>
      <vt:lpstr>7.2-Конкурс-Отб.наил.предл.</vt:lpstr>
      <vt:lpstr>7,3-Прямые закупки</vt:lpstr>
      <vt:lpstr>7,4-Аукцион</vt:lpstr>
      <vt:lpstr>7.5.-СПОТ_харид</vt:lpstr>
      <vt:lpstr>7.6.-СПОТ_сотиш</vt:lpstr>
      <vt:lpstr>8-cooper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'7,3-Прямые закупки'!Область_печати</vt:lpstr>
      <vt:lpstr>'7,4-Аукцион'!Область_печати</vt:lpstr>
      <vt:lpstr>'7.1-Магазин'!Область_печати</vt:lpstr>
      <vt:lpstr>'7.1-Миллий дукон'!Область_печати</vt:lpstr>
      <vt:lpstr>'7.2-Конкурс-Отб.наил.предл.'!Область_печати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2021-10-24T09:41:11Z</cp:lastPrinted>
  <dcterms:created xsi:type="dcterms:W3CDTF">2017-10-16T10:27:44Z</dcterms:created>
  <dcterms:modified xsi:type="dcterms:W3CDTF">2021-10-24T10:03:25Z</dcterms:modified>
</cp:coreProperties>
</file>