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8725" windowHeight="13590"/>
  </bookViews>
  <sheets>
    <sheet name="опт цены 01.01.26" sheetId="1" r:id="rId1"/>
  </sheets>
  <definedNames>
    <definedName name="_xlnm.Print_Area" localSheetId="0">'опт цены 01.01.26'!$A$1:$H$32</definedName>
  </definedNames>
  <calcPr calcId="162913"/>
</workbook>
</file>

<file path=xl/calcChain.xml><?xml version="1.0" encoding="utf-8"?>
<calcChain xmlns="http://schemas.openxmlformats.org/spreadsheetml/2006/main">
  <c r="F29" i="1" l="1"/>
  <c r="H29" i="1" s="1"/>
  <c r="G26" i="1"/>
  <c r="H26" i="1" s="1"/>
  <c r="G25" i="1"/>
  <c r="H25" i="1" s="1"/>
  <c r="H24" i="1"/>
  <c r="G24" i="1"/>
  <c r="G23" i="1"/>
  <c r="H23" i="1" s="1"/>
  <c r="G22" i="1"/>
  <c r="G21" i="1"/>
  <c r="H21" i="1" s="1"/>
  <c r="G20" i="1"/>
  <c r="H20" i="1" s="1"/>
  <c r="E19" i="1"/>
  <c r="G19" i="1" s="1"/>
  <c r="G18" i="1"/>
  <c r="H18" i="1" s="1"/>
  <c r="G17" i="1"/>
  <c r="H17" i="1" s="1"/>
  <c r="G16" i="1"/>
  <c r="H16" i="1" s="1"/>
  <c r="G15" i="1"/>
  <c r="H15" i="1" s="1"/>
  <c r="G14" i="1"/>
  <c r="H14" i="1" s="1"/>
  <c r="G13" i="1"/>
  <c r="H13" i="1" s="1"/>
  <c r="G12" i="1"/>
  <c r="H12" i="1" s="1"/>
  <c r="G11" i="1"/>
  <c r="H11" i="1" s="1"/>
  <c r="G10" i="1"/>
  <c r="H10" i="1" s="1"/>
  <c r="G9" i="1"/>
  <c r="H9" i="1" s="1"/>
  <c r="G8" i="1"/>
  <c r="H8" i="1" s="1"/>
  <c r="G7" i="1"/>
  <c r="H7" i="1" s="1"/>
  <c r="G6" i="1"/>
  <c r="H6" i="1" s="1"/>
</calcChain>
</file>

<file path=xl/sharedStrings.xml><?xml version="1.0" encoding="utf-8"?>
<sst xmlns="http://schemas.openxmlformats.org/spreadsheetml/2006/main" count="78" uniqueCount="54">
  <si>
    <t>Оптовые отпускные цены по АО"Biokimyo"</t>
  </si>
  <si>
    <t>на 09.01.2026г</t>
  </si>
  <si>
    <t>Наименование</t>
  </si>
  <si>
    <t>Ед. изм.</t>
  </si>
  <si>
    <t>Дата дейст-вия цены</t>
  </si>
  <si>
    <t>Производ-ственная себестои- мость</t>
  </si>
  <si>
    <t>Оптовая цена за единицу</t>
  </si>
  <si>
    <t>Акциз. фикси-руемая ставка</t>
  </si>
  <si>
    <t>НДС 12%</t>
  </si>
  <si>
    <t>Цена                  к реализа-  ции</t>
  </si>
  <si>
    <t>Спирт пищевой « Люкс »</t>
  </si>
  <si>
    <t>дал</t>
  </si>
  <si>
    <t>09.01.26.</t>
  </si>
  <si>
    <t xml:space="preserve"> </t>
  </si>
  <si>
    <t>Спирт пищевой « Альфа »</t>
  </si>
  <si>
    <t>Спирт  технический</t>
  </si>
  <si>
    <t>Пар товарный</t>
  </si>
  <si>
    <t>Гкал</t>
  </si>
  <si>
    <t>01.05.54.</t>
  </si>
  <si>
    <t>Центральное теплоснабжение населению</t>
  </si>
  <si>
    <t>1м2</t>
  </si>
  <si>
    <t>01.11.24.</t>
  </si>
  <si>
    <t>Эфиро- альдегиная фракция</t>
  </si>
  <si>
    <t>09.01.25.</t>
  </si>
  <si>
    <t>Барда жидкая через биржу</t>
  </si>
  <si>
    <t>тн</t>
  </si>
  <si>
    <t>02.06.25.</t>
  </si>
  <si>
    <t>Газы брожения (с-но аренды)</t>
  </si>
  <si>
    <t>кг</t>
  </si>
  <si>
    <t>04.09.23.</t>
  </si>
  <si>
    <t>Сивушное масло</t>
  </si>
  <si>
    <t>01.01.23.</t>
  </si>
  <si>
    <t>Вторичная эфироальдегидная фракция</t>
  </si>
  <si>
    <t>Вода артезианская на сторону</t>
  </si>
  <si>
    <t>м3</t>
  </si>
  <si>
    <t>01.12.25.</t>
  </si>
  <si>
    <t>Вода химически очищенная</t>
  </si>
  <si>
    <t>Стоки</t>
  </si>
  <si>
    <t>Тариф на электроэнергию для предприятия</t>
  </si>
  <si>
    <t>квтч</t>
  </si>
  <si>
    <t>01.05.25.</t>
  </si>
  <si>
    <t>Электроэнергия,  стоимость на предприятие с реактив. Энергией</t>
  </si>
  <si>
    <t>Транспортировка и техническое обслуживание электрических сетей</t>
  </si>
  <si>
    <t>Зерноотходы, в т.ч.</t>
  </si>
  <si>
    <t xml:space="preserve">            от      30 - 50 %</t>
  </si>
  <si>
    <t>01.02.24.</t>
  </si>
  <si>
    <t xml:space="preserve">           от       10 - 30 %   </t>
  </si>
  <si>
    <t xml:space="preserve">           до       10 %</t>
  </si>
  <si>
    <t>Стоимость газа за 1000 м3</t>
  </si>
  <si>
    <t>Плановая стоимость 1 тн пшеницы поступающей на предприятие с 09.01.2026г</t>
  </si>
  <si>
    <t>договорная стоимость пшеницы без НДС(сум)</t>
  </si>
  <si>
    <t>потери от сорности</t>
  </si>
  <si>
    <t>брокерский и комиссионный  сбор, сум</t>
  </si>
  <si>
    <t>всего, сум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</si>
</sst>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i/>
      <sz val="14"/>
      <name val="Calibri"/>
      <family val="2"/>
      <charset val="204"/>
      <scheme val="minor"/>
    </font>
    <font>
      <b/>
      <sz val="13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.5"/>
      <color theme="1"/>
      <name val="Times New Roman"/>
      <family val="1"/>
      <charset val="204"/>
    </font>
    <font>
      <sz val="13"/>
      <color theme="1"/>
      <name val="Calibri"/>
      <family val="2"/>
      <charset val="204"/>
      <scheme val="minor"/>
    </font>
    <font>
      <b/>
      <sz val="13"/>
      <color theme="1"/>
      <name val="Calibri"/>
      <family val="2"/>
      <charset val="204"/>
      <scheme val="minor"/>
    </font>
    <font>
      <sz val="18"/>
      <color theme="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3" fillId="0" borderId="0" xfId="0" applyFont="1"/>
    <xf numFmtId="0" fontId="1" fillId="0" borderId="0" xfId="0" applyFont="1"/>
    <xf numFmtId="0" fontId="5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left" vertical="center" wrapText="1"/>
    </xf>
    <xf numFmtId="14" fontId="6" fillId="2" borderId="2" xfId="0" applyNumberFormat="1" applyFont="1" applyFill="1" applyBorder="1" applyAlignment="1">
      <alignment horizontal="center" vertical="center" wrapText="1"/>
    </xf>
    <xf numFmtId="4" fontId="5" fillId="2" borderId="2" xfId="0" applyNumberFormat="1" applyFont="1" applyFill="1" applyBorder="1" applyAlignment="1">
      <alignment horizontal="center" vertical="center" wrapText="1"/>
    </xf>
    <xf numFmtId="3" fontId="5" fillId="2" borderId="2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center" vertical="center" wrapText="1"/>
    </xf>
    <xf numFmtId="4" fontId="7" fillId="2" borderId="2" xfId="0" applyNumberFormat="1" applyFont="1" applyFill="1" applyBorder="1" applyAlignment="1">
      <alignment horizontal="center" vertical="center" wrapText="1"/>
    </xf>
    <xf numFmtId="3" fontId="7" fillId="2" borderId="2" xfId="0" applyNumberFormat="1" applyFont="1" applyFill="1" applyBorder="1" applyAlignment="1">
      <alignment horizontal="center" vertical="center" wrapText="1"/>
    </xf>
    <xf numFmtId="4" fontId="8" fillId="2" borderId="2" xfId="0" applyNumberFormat="1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left" vertical="center" wrapText="1"/>
    </xf>
    <xf numFmtId="4" fontId="7" fillId="2" borderId="2" xfId="0" applyNumberFormat="1" applyFont="1" applyFill="1" applyBorder="1" applyAlignment="1">
      <alignment vertical="center" wrapText="1"/>
    </xf>
    <xf numFmtId="4" fontId="0" fillId="2" borderId="2" xfId="0" applyNumberFormat="1" applyFill="1" applyBorder="1"/>
    <xf numFmtId="0" fontId="1" fillId="2" borderId="9" xfId="0" applyFont="1" applyFill="1" applyBorder="1" applyAlignment="1">
      <alignment horizontal="center" vertical="center" wrapText="1"/>
    </xf>
    <xf numFmtId="3" fontId="11" fillId="2" borderId="10" xfId="0" applyNumberFormat="1" applyFont="1" applyFill="1" applyBorder="1" applyAlignment="1">
      <alignment horizontal="center"/>
    </xf>
    <xf numFmtId="3" fontId="10" fillId="2" borderId="5" xfId="0" applyNumberFormat="1" applyFont="1" applyFill="1" applyBorder="1" applyAlignment="1">
      <alignment horizontal="center"/>
    </xf>
    <xf numFmtId="3" fontId="10" fillId="2" borderId="6" xfId="0" applyNumberFormat="1" applyFont="1" applyFill="1" applyBorder="1" applyAlignment="1">
      <alignment horizontal="center"/>
    </xf>
    <xf numFmtId="3" fontId="10" fillId="2" borderId="7" xfId="0" applyNumberFormat="1" applyFont="1" applyFill="1" applyBorder="1" applyAlignment="1">
      <alignment horizontal="center"/>
    </xf>
    <xf numFmtId="3" fontId="10" fillId="2" borderId="8" xfId="0" applyNumberFormat="1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2:M32"/>
  <sheetViews>
    <sheetView tabSelected="1" zoomScaleNormal="100" workbookViewId="0">
      <selection activeCell="D13" sqref="D13"/>
    </sheetView>
  </sheetViews>
  <sheetFormatPr defaultRowHeight="15" x14ac:dyDescent="0.25"/>
  <cols>
    <col min="1" max="1" width="36.5703125" customWidth="1"/>
    <col min="2" max="3" width="7.5703125" customWidth="1"/>
    <col min="4" max="4" width="14.42578125" customWidth="1"/>
    <col min="5" max="5" width="12.5703125" customWidth="1"/>
    <col min="6" max="6" width="11.5703125" customWidth="1"/>
    <col min="7" max="7" width="12.28515625" customWidth="1"/>
    <col min="8" max="8" width="13.5703125" customWidth="1"/>
  </cols>
  <sheetData>
    <row r="2" spans="1:13" ht="18.75" customHeight="1" x14ac:dyDescent="0.35">
      <c r="A2" s="23" t="s">
        <v>0</v>
      </c>
      <c r="B2" s="23"/>
      <c r="C2" s="23"/>
      <c r="D2" s="23"/>
      <c r="E2" s="23"/>
      <c r="F2" s="23"/>
      <c r="G2" s="23"/>
      <c r="H2" s="23"/>
    </row>
    <row r="3" spans="1:13" ht="8.25" customHeight="1" x14ac:dyDescent="0.3">
      <c r="A3" s="1"/>
      <c r="B3" s="1"/>
      <c r="C3" s="1"/>
      <c r="D3" s="1"/>
      <c r="E3" s="1"/>
      <c r="F3" s="1"/>
      <c r="G3" s="1"/>
      <c r="H3" s="1"/>
    </row>
    <row r="4" spans="1:13" ht="19.5" thickBot="1" x14ac:dyDescent="0.35">
      <c r="F4" s="2"/>
      <c r="G4" s="24" t="s">
        <v>1</v>
      </c>
      <c r="H4" s="24"/>
    </row>
    <row r="5" spans="1:13" ht="69" customHeight="1" thickBot="1" x14ac:dyDescent="0.3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  <c r="G5" s="3" t="s">
        <v>8</v>
      </c>
      <c r="H5" s="3" t="s">
        <v>9</v>
      </c>
    </row>
    <row r="6" spans="1:13" ht="24.75" customHeight="1" thickBot="1" x14ac:dyDescent="0.3">
      <c r="A6" s="4" t="s">
        <v>10</v>
      </c>
      <c r="B6" s="3" t="s">
        <v>11</v>
      </c>
      <c r="C6" s="5" t="s">
        <v>12</v>
      </c>
      <c r="D6" s="6">
        <v>147254.527</v>
      </c>
      <c r="E6" s="6">
        <v>176000</v>
      </c>
      <c r="F6" s="7">
        <v>150000</v>
      </c>
      <c r="G6" s="6">
        <f t="shared" ref="G6:G26" si="0">(E6+F6)*0.12</f>
        <v>39120</v>
      </c>
      <c r="H6" s="6">
        <f>E6+F6+G6</f>
        <v>365120</v>
      </c>
      <c r="K6" t="s">
        <v>13</v>
      </c>
    </row>
    <row r="7" spans="1:13" ht="24.75" customHeight="1" thickBot="1" x14ac:dyDescent="0.3">
      <c r="A7" s="4" t="s">
        <v>14</v>
      </c>
      <c r="B7" s="3" t="s">
        <v>11</v>
      </c>
      <c r="C7" s="5" t="s">
        <v>12</v>
      </c>
      <c r="D7" s="6">
        <v>147559.959</v>
      </c>
      <c r="E7" s="6">
        <v>177000</v>
      </c>
      <c r="F7" s="7">
        <v>150000</v>
      </c>
      <c r="G7" s="6">
        <f t="shared" si="0"/>
        <v>39240</v>
      </c>
      <c r="H7" s="6">
        <f>E7+F7+G7</f>
        <v>366240</v>
      </c>
    </row>
    <row r="8" spans="1:13" ht="25.5" customHeight="1" thickBot="1" x14ac:dyDescent="0.3">
      <c r="A8" s="4" t="s">
        <v>15</v>
      </c>
      <c r="B8" s="3" t="s">
        <v>11</v>
      </c>
      <c r="C8" s="5" t="s">
        <v>12</v>
      </c>
      <c r="D8" s="6">
        <v>116301.07</v>
      </c>
      <c r="E8" s="6">
        <v>122000</v>
      </c>
      <c r="F8" s="7">
        <v>150000</v>
      </c>
      <c r="G8" s="6">
        <f t="shared" si="0"/>
        <v>32640</v>
      </c>
      <c r="H8" s="6">
        <f>SUM(E8:G8)</f>
        <v>304640</v>
      </c>
    </row>
    <row r="9" spans="1:13" ht="26.25" customHeight="1" thickBot="1" x14ac:dyDescent="0.3">
      <c r="A9" s="4" t="s">
        <v>16</v>
      </c>
      <c r="B9" s="3" t="s">
        <v>17</v>
      </c>
      <c r="C9" s="5" t="s">
        <v>18</v>
      </c>
      <c r="D9" s="6">
        <v>258453.32</v>
      </c>
      <c r="E9" s="6">
        <v>273500</v>
      </c>
      <c r="F9" s="6"/>
      <c r="G9" s="6">
        <f t="shared" si="0"/>
        <v>32820</v>
      </c>
      <c r="H9" s="6">
        <f>SUM(E9:G9)</f>
        <v>306320</v>
      </c>
    </row>
    <row r="10" spans="1:13" ht="35.25" customHeight="1" thickBot="1" x14ac:dyDescent="0.3">
      <c r="A10" s="8" t="s">
        <v>19</v>
      </c>
      <c r="B10" s="9" t="s">
        <v>20</v>
      </c>
      <c r="C10" s="5" t="s">
        <v>21</v>
      </c>
      <c r="D10" s="10"/>
      <c r="E10" s="10">
        <v>224.18</v>
      </c>
      <c r="F10" s="10"/>
      <c r="G10" s="6">
        <f t="shared" si="0"/>
        <v>26.901599999999998</v>
      </c>
      <c r="H10" s="6">
        <f>SUM(E10:G10)</f>
        <v>251.08160000000001</v>
      </c>
    </row>
    <row r="11" spans="1:13" ht="35.25" customHeight="1" thickBot="1" x14ac:dyDescent="0.3">
      <c r="A11" s="8" t="s">
        <v>22</v>
      </c>
      <c r="B11" s="9" t="s">
        <v>11</v>
      </c>
      <c r="C11" s="5" t="s">
        <v>23</v>
      </c>
      <c r="D11" s="10">
        <v>42065</v>
      </c>
      <c r="E11" s="10">
        <v>46250</v>
      </c>
      <c r="F11" s="11">
        <v>50000</v>
      </c>
      <c r="G11" s="12">
        <f>(E11+F11)*0.12</f>
        <v>11550</v>
      </c>
      <c r="H11" s="10">
        <f>SUM(E11:G11)</f>
        <v>107800</v>
      </c>
    </row>
    <row r="12" spans="1:13" ht="26.25" customHeight="1" thickBot="1" x14ac:dyDescent="0.3">
      <c r="A12" s="8" t="s">
        <v>24</v>
      </c>
      <c r="B12" s="9" t="s">
        <v>25</v>
      </c>
      <c r="C12" s="5" t="s">
        <v>26</v>
      </c>
      <c r="D12" s="10">
        <v>38360</v>
      </c>
      <c r="E12" s="10">
        <v>49150</v>
      </c>
      <c r="F12" s="10"/>
      <c r="G12" s="10">
        <f t="shared" si="0"/>
        <v>5898</v>
      </c>
      <c r="H12" s="10">
        <f t="shared" ref="H12:H20" si="1">SUM(E12:G12)</f>
        <v>55048</v>
      </c>
    </row>
    <row r="13" spans="1:13" ht="24" customHeight="1" thickBot="1" x14ac:dyDescent="0.3">
      <c r="A13" s="8" t="s">
        <v>27</v>
      </c>
      <c r="B13" s="9" t="s">
        <v>28</v>
      </c>
      <c r="C13" s="5" t="s">
        <v>29</v>
      </c>
      <c r="D13" s="10">
        <v>265</v>
      </c>
      <c r="E13" s="10">
        <v>294.64</v>
      </c>
      <c r="F13" s="10"/>
      <c r="G13" s="10">
        <f t="shared" si="0"/>
        <v>35.3568</v>
      </c>
      <c r="H13" s="10">
        <f t="shared" si="1"/>
        <v>329.99680000000001</v>
      </c>
    </row>
    <row r="14" spans="1:13" ht="23.25" customHeight="1" thickBot="1" x14ac:dyDescent="0.3">
      <c r="A14" s="8" t="s">
        <v>30</v>
      </c>
      <c r="B14" s="9" t="s">
        <v>11</v>
      </c>
      <c r="C14" s="5" t="s">
        <v>31</v>
      </c>
      <c r="D14" s="10">
        <v>14883.22</v>
      </c>
      <c r="E14" s="10">
        <v>23316.07</v>
      </c>
      <c r="F14" s="10"/>
      <c r="G14" s="10">
        <f t="shared" si="0"/>
        <v>2797.9283999999998</v>
      </c>
      <c r="H14" s="10">
        <f t="shared" si="1"/>
        <v>26113.9984</v>
      </c>
      <c r="M14" t="s">
        <v>13</v>
      </c>
    </row>
    <row r="15" spans="1:13" ht="21" customHeight="1" thickBot="1" x14ac:dyDescent="0.3">
      <c r="A15" s="13" t="s">
        <v>32</v>
      </c>
      <c r="B15" s="9" t="s">
        <v>11</v>
      </c>
      <c r="C15" s="5" t="s">
        <v>31</v>
      </c>
      <c r="D15" s="10">
        <v>13083.88</v>
      </c>
      <c r="E15" s="10">
        <v>17386.61</v>
      </c>
      <c r="F15" s="10"/>
      <c r="G15" s="10">
        <f t="shared" si="0"/>
        <v>2086.3932</v>
      </c>
      <c r="H15" s="10">
        <f t="shared" si="1"/>
        <v>19473.003199999999</v>
      </c>
    </row>
    <row r="16" spans="1:13" ht="24.75" customHeight="1" thickBot="1" x14ac:dyDescent="0.3">
      <c r="A16" s="8" t="s">
        <v>33</v>
      </c>
      <c r="B16" s="9" t="s">
        <v>34</v>
      </c>
      <c r="C16" s="5" t="s">
        <v>35</v>
      </c>
      <c r="D16" s="10">
        <v>1575.21</v>
      </c>
      <c r="E16" s="10">
        <v>2550</v>
      </c>
      <c r="F16" s="10"/>
      <c r="G16" s="10">
        <f t="shared" si="0"/>
        <v>306</v>
      </c>
      <c r="H16" s="10">
        <f t="shared" si="1"/>
        <v>2856</v>
      </c>
    </row>
    <row r="17" spans="1:8" ht="23.25" customHeight="1" thickBot="1" x14ac:dyDescent="0.3">
      <c r="A17" s="8" t="s">
        <v>36</v>
      </c>
      <c r="B17" s="9" t="s">
        <v>34</v>
      </c>
      <c r="C17" s="5" t="s">
        <v>35</v>
      </c>
      <c r="D17" s="10">
        <v>5806.41</v>
      </c>
      <c r="E17" s="10">
        <v>49600</v>
      </c>
      <c r="F17" s="10"/>
      <c r="G17" s="10">
        <f t="shared" si="0"/>
        <v>5952</v>
      </c>
      <c r="H17" s="10">
        <f t="shared" si="1"/>
        <v>55552</v>
      </c>
    </row>
    <row r="18" spans="1:8" ht="27" customHeight="1" thickBot="1" x14ac:dyDescent="0.3">
      <c r="A18" s="8" t="s">
        <v>37</v>
      </c>
      <c r="B18" s="9" t="s">
        <v>34</v>
      </c>
      <c r="C18" s="5" t="s">
        <v>35</v>
      </c>
      <c r="D18" s="10">
        <v>3848.84</v>
      </c>
      <c r="E18" s="10">
        <v>5500</v>
      </c>
      <c r="F18" s="10"/>
      <c r="G18" s="10">
        <f t="shared" si="0"/>
        <v>660</v>
      </c>
      <c r="H18" s="10">
        <f t="shared" si="1"/>
        <v>6160</v>
      </c>
    </row>
    <row r="19" spans="1:8" ht="33.75" thickBot="1" x14ac:dyDescent="0.3">
      <c r="A19" s="8" t="s">
        <v>38</v>
      </c>
      <c r="B19" s="9" t="s">
        <v>39</v>
      </c>
      <c r="C19" s="5" t="s">
        <v>40</v>
      </c>
      <c r="D19" s="10"/>
      <c r="E19" s="10">
        <f>H19/1.12</f>
        <v>892.85714285714278</v>
      </c>
      <c r="F19" s="10"/>
      <c r="G19" s="10">
        <f t="shared" si="0"/>
        <v>107.14285714285712</v>
      </c>
      <c r="H19" s="10">
        <v>1000</v>
      </c>
    </row>
    <row r="20" spans="1:8" ht="45" customHeight="1" thickBot="1" x14ac:dyDescent="0.3">
      <c r="A20" s="8" t="s">
        <v>41</v>
      </c>
      <c r="B20" s="9" t="s">
        <v>39</v>
      </c>
      <c r="C20" s="5" t="s">
        <v>40</v>
      </c>
      <c r="D20" s="10"/>
      <c r="E20" s="10">
        <v>901.13</v>
      </c>
      <c r="F20" s="10"/>
      <c r="G20" s="10">
        <f>(E20+F20)*0.12</f>
        <v>108.1356</v>
      </c>
      <c r="H20" s="10">
        <f t="shared" si="1"/>
        <v>1009.2655999999999</v>
      </c>
    </row>
    <row r="21" spans="1:8" ht="50.25" thickBot="1" x14ac:dyDescent="0.3">
      <c r="A21" s="8" t="s">
        <v>42</v>
      </c>
      <c r="B21" s="9" t="s">
        <v>39</v>
      </c>
      <c r="C21" s="5" t="s">
        <v>35</v>
      </c>
      <c r="D21" s="10">
        <v>118.87</v>
      </c>
      <c r="E21" s="10">
        <v>187.5</v>
      </c>
      <c r="F21" s="10"/>
      <c r="G21" s="10">
        <f t="shared" si="0"/>
        <v>22.5</v>
      </c>
      <c r="H21" s="10">
        <f>SUM(E21:G21)</f>
        <v>210</v>
      </c>
    </row>
    <row r="22" spans="1:8" ht="23.25" customHeight="1" thickBot="1" x14ac:dyDescent="0.3">
      <c r="A22" s="8" t="s">
        <v>43</v>
      </c>
      <c r="B22" s="9"/>
      <c r="C22" s="5"/>
      <c r="D22" s="10"/>
      <c r="E22" s="10"/>
      <c r="F22" s="14"/>
      <c r="G22" s="10">
        <f t="shared" si="0"/>
        <v>0</v>
      </c>
      <c r="H22" s="10"/>
    </row>
    <row r="23" spans="1:8" ht="19.5" customHeight="1" thickBot="1" x14ac:dyDescent="0.3">
      <c r="A23" s="8" t="s">
        <v>44</v>
      </c>
      <c r="B23" s="9" t="s">
        <v>28</v>
      </c>
      <c r="C23" s="5" t="s">
        <v>45</v>
      </c>
      <c r="D23" s="10"/>
      <c r="E23" s="10">
        <v>1258.93</v>
      </c>
      <c r="F23" s="15"/>
      <c r="G23" s="10">
        <f t="shared" si="0"/>
        <v>151.07159999999999</v>
      </c>
      <c r="H23" s="10">
        <f>SUM(E23:G23)</f>
        <v>1410.0016000000001</v>
      </c>
    </row>
    <row r="24" spans="1:8" ht="18.75" customHeight="1" thickBot="1" x14ac:dyDescent="0.3">
      <c r="A24" s="8" t="s">
        <v>46</v>
      </c>
      <c r="B24" s="9" t="s">
        <v>28</v>
      </c>
      <c r="C24" s="5" t="s">
        <v>45</v>
      </c>
      <c r="D24" s="10"/>
      <c r="E24" s="10">
        <v>625</v>
      </c>
      <c r="F24" s="14"/>
      <c r="G24" s="10">
        <f t="shared" si="0"/>
        <v>75</v>
      </c>
      <c r="H24" s="10">
        <f>SUM(E24:G24)</f>
        <v>700</v>
      </c>
    </row>
    <row r="25" spans="1:8" ht="23.25" customHeight="1" thickBot="1" x14ac:dyDescent="0.3">
      <c r="A25" s="8" t="s">
        <v>47</v>
      </c>
      <c r="B25" s="9" t="s">
        <v>28</v>
      </c>
      <c r="C25" s="5" t="s">
        <v>45</v>
      </c>
      <c r="D25" s="10"/>
      <c r="E25" s="10">
        <v>357.14</v>
      </c>
      <c r="F25" s="14"/>
      <c r="G25" s="10">
        <f t="shared" si="0"/>
        <v>42.8568</v>
      </c>
      <c r="H25" s="10">
        <f>SUM(E25:G25)</f>
        <v>399.99680000000001</v>
      </c>
    </row>
    <row r="26" spans="1:8" ht="27" customHeight="1" thickBot="1" x14ac:dyDescent="0.3">
      <c r="A26" s="8" t="s">
        <v>48</v>
      </c>
      <c r="B26" s="9" t="s">
        <v>34</v>
      </c>
      <c r="C26" s="5" t="s">
        <v>40</v>
      </c>
      <c r="D26" s="10"/>
      <c r="E26" s="10">
        <v>1607.14</v>
      </c>
      <c r="F26" s="10"/>
      <c r="G26" s="10">
        <f t="shared" si="0"/>
        <v>192.85679999999999</v>
      </c>
      <c r="H26" s="10">
        <f>SUM(E26:G26)</f>
        <v>1799.9968000000001</v>
      </c>
    </row>
    <row r="27" spans="1:8" ht="32.25" customHeight="1" thickBot="1" x14ac:dyDescent="0.3">
      <c r="A27" s="25" t="s">
        <v>49</v>
      </c>
      <c r="B27" s="26"/>
      <c r="C27" s="26"/>
      <c r="D27" s="26"/>
      <c r="E27" s="26"/>
      <c r="F27" s="26"/>
      <c r="G27" s="26"/>
      <c r="H27" s="27"/>
    </row>
    <row r="28" spans="1:8" ht="45" customHeight="1" thickBot="1" x14ac:dyDescent="0.3">
      <c r="A28" s="28" t="s">
        <v>50</v>
      </c>
      <c r="B28" s="29"/>
      <c r="C28" s="30"/>
      <c r="D28" s="31" t="s">
        <v>51</v>
      </c>
      <c r="E28" s="32"/>
      <c r="F28" s="31" t="s">
        <v>52</v>
      </c>
      <c r="G28" s="32"/>
      <c r="H28" s="16" t="s">
        <v>53</v>
      </c>
    </row>
    <row r="29" spans="1:8" ht="18" thickBot="1" x14ac:dyDescent="0.35">
      <c r="A29" s="18">
        <v>3258929</v>
      </c>
      <c r="B29" s="19"/>
      <c r="C29" s="20"/>
      <c r="D29" s="21">
        <v>97738</v>
      </c>
      <c r="E29" s="20"/>
      <c r="F29" s="21">
        <f>1460+4088</f>
        <v>5548</v>
      </c>
      <c r="G29" s="20"/>
      <c r="H29" s="17">
        <f>SUM(A29:G29)</f>
        <v>3362215</v>
      </c>
    </row>
    <row r="32" spans="1:8" ht="23.25" x14ac:dyDescent="0.35">
      <c r="F32" s="22">
        <v>39217890</v>
      </c>
      <c r="G32" s="22"/>
    </row>
  </sheetData>
  <mergeCells count="10">
    <mergeCell ref="A29:C29"/>
    <mergeCell ref="D29:E29"/>
    <mergeCell ref="F29:G29"/>
    <mergeCell ref="F32:G32"/>
    <mergeCell ref="A2:H2"/>
    <mergeCell ref="G4:H4"/>
    <mergeCell ref="A27:H27"/>
    <mergeCell ref="A28:C28"/>
    <mergeCell ref="D28:E28"/>
    <mergeCell ref="F28:G28"/>
  </mergeCells>
  <pageMargins left="0.48" right="0.23622047244094491" top="0.59055118110236227" bottom="0.39370078740157483" header="0.70866141732283472" footer="0.23622047244094491"/>
  <pageSetup paperSize="9" scale="82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опт цены 01.01.26</vt:lpstr>
      <vt:lpstr>'опт цены 01.01.26'!Область_печати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2026-02-19T09:35:45Z</dcterms:created>
  <dcterms:modified xsi:type="dcterms:W3CDTF">2026-02-19T09:42:02Z</dcterms:modified>
</cp:coreProperties>
</file>