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 год " sheetId="1" r:id="rId1"/>
  </sheets>
  <definedNames>
    <definedName name="_xlnm.Print_Titles" localSheetId="0">'2016 год 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<sst xmlns="http://schemas.openxmlformats.org/spreadsheetml/2006/main" count="151" uniqueCount="114">
  <si>
    <t>№№</t>
  </si>
  <si>
    <t>Наименование</t>
  </si>
  <si>
    <t>Ед.              изм.</t>
  </si>
  <si>
    <t>Объем продукции (работ, услуг) в оптовых ценах предприятий без НДС и акциза: в сопостовимых ценах</t>
  </si>
  <si>
    <t>в соответствующих ценах соответствующего года</t>
  </si>
  <si>
    <t>Потребительские товары (включая стоимость винноводочных изделий) в отпускных ценах</t>
  </si>
  <si>
    <t>Спирт пищевой</t>
  </si>
  <si>
    <t>т.дал</t>
  </si>
  <si>
    <t>Спирт технический</t>
  </si>
  <si>
    <t>Пар технологический</t>
  </si>
  <si>
    <t>т.Гкал</t>
  </si>
  <si>
    <t>Газы бражения</t>
  </si>
  <si>
    <t>т.тн.</t>
  </si>
  <si>
    <t>Барда жидкая</t>
  </si>
  <si>
    <t>Загатовка на промпереработку:</t>
  </si>
  <si>
    <t>Пщеница</t>
  </si>
  <si>
    <t>.тн</t>
  </si>
  <si>
    <t>Производственные мощности по производству - всего</t>
  </si>
  <si>
    <t>%</t>
  </si>
  <si>
    <t>В т.ч. за счет собственных средств</t>
  </si>
  <si>
    <t>За счет иностранных инвестиций</t>
  </si>
  <si>
    <t>Численность - всего:</t>
  </si>
  <si>
    <t>чел.</t>
  </si>
  <si>
    <t>в т.ч. основной деятельности</t>
  </si>
  <si>
    <t xml:space="preserve">Из них: рабочие </t>
  </si>
  <si>
    <t>служащие</t>
  </si>
  <si>
    <t>Фонд заработной платы работников (включая совместителей)</t>
  </si>
  <si>
    <t>Производительность труда</t>
  </si>
  <si>
    <t>Среднемесячная заработная плата на одного работающего</t>
  </si>
  <si>
    <t>Выручка от реализации продукции</t>
  </si>
  <si>
    <t>Акциз</t>
  </si>
  <si>
    <t>Налог на добавленную стоимость</t>
  </si>
  <si>
    <t>Чистая выручка от реализации</t>
  </si>
  <si>
    <t>Производственная себестоимость реализованной продукции, товаров, работ, услуг</t>
  </si>
  <si>
    <t>Валовой финансовый результат от реализации</t>
  </si>
  <si>
    <t>Расходы на реализацию</t>
  </si>
  <si>
    <t>Административные расходы</t>
  </si>
  <si>
    <t xml:space="preserve">Прочие операционные расходы </t>
  </si>
  <si>
    <t>Прочие доходы от осн.деят.</t>
  </si>
  <si>
    <t>Финансовый результат (прибыль или убыток) от основной производственной деятельности</t>
  </si>
  <si>
    <t xml:space="preserve">Дивиденды, полученные от дочерних и ассоциированных предприятий </t>
  </si>
  <si>
    <t>Доходы от долгосрочной аренды</t>
  </si>
  <si>
    <t>Доходы от финансовой деятельности, в виде процентов</t>
  </si>
  <si>
    <t xml:space="preserve">Расходы по финансовой деятельности, в виде процентов </t>
  </si>
  <si>
    <t>Доходы от финансовой деятельности</t>
  </si>
  <si>
    <t>Финансовый результат (прибыль или убыток) от общехозяйственной деятельности</t>
  </si>
  <si>
    <t>Прочие прибыль и убыток</t>
  </si>
  <si>
    <t>Налог на прибыль</t>
  </si>
  <si>
    <t>Прочие налоги и отчисления, не входящие в вышеперечисленные статьи</t>
  </si>
  <si>
    <t>Чистая прибыль</t>
  </si>
  <si>
    <t>Бизнес план</t>
  </si>
  <si>
    <t>Факт</t>
  </si>
  <si>
    <t>Разница (+;-)</t>
  </si>
  <si>
    <t>Капитальные вложения  - Всего:</t>
  </si>
  <si>
    <t>Производство промышленной продукции в натуральном выражении:</t>
  </si>
  <si>
    <t>сум</t>
  </si>
  <si>
    <t>Анализ основных технико-экономических показателей</t>
  </si>
  <si>
    <t>млн. сум</t>
  </si>
  <si>
    <t>Из общей численности - Админист-управленческий персонал</t>
  </si>
  <si>
    <t>по бизнес-плану АО"BIOKIMYO" за  2016 год.</t>
  </si>
  <si>
    <t>за   2016 год.</t>
  </si>
  <si>
    <t>млн.сум</t>
  </si>
  <si>
    <t>тыс.сум</t>
  </si>
  <si>
    <t>-</t>
  </si>
  <si>
    <t>Ввод в действие производственных мощностей</t>
  </si>
  <si>
    <t>Расходы периода. Всего</t>
  </si>
  <si>
    <t>1.1.</t>
  </si>
  <si>
    <t>1.2.</t>
  </si>
  <si>
    <t>2.</t>
  </si>
  <si>
    <t>3.</t>
  </si>
  <si>
    <t>3.1.</t>
  </si>
  <si>
    <t>3.2.</t>
  </si>
  <si>
    <t>3.3.</t>
  </si>
  <si>
    <t>3.4.</t>
  </si>
  <si>
    <t>3.5.</t>
  </si>
  <si>
    <t>4.</t>
  </si>
  <si>
    <t>4.1.</t>
  </si>
  <si>
    <t>5.</t>
  </si>
  <si>
    <t>5.1.</t>
  </si>
  <si>
    <t>5.2.</t>
  </si>
  <si>
    <t>6.</t>
  </si>
  <si>
    <t>6.1.</t>
  </si>
  <si>
    <t>6.2.</t>
  </si>
  <si>
    <t>7.</t>
  </si>
  <si>
    <t>8.</t>
  </si>
  <si>
    <t>8.1.</t>
  </si>
  <si>
    <t>8.2.</t>
  </si>
  <si>
    <t>8.3.</t>
  </si>
  <si>
    <t>8.4.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</si>
  <si>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</si>
  <si>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</si>
  <si>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</si>
  <si>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</si>
  <si>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</si>
  <si>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</si>
  <si>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</si>
  <si>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</si>
  <si>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</si>
  <si>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</si>
  <si>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18.1.</t>
  </si>
  <si>
    <t>18.2.</t>
  </si>
  <si>
    <t>18.3.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</si>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</sst>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73" fontId="2" fillId="0" borderId="0" xfId="58" applyNumberFormat="1" applyFont="1" applyAlignment="1">
      <alignment/>
    </xf>
    <xf numFmtId="173" fontId="3" fillId="0" borderId="0" xfId="58" applyNumberFormat="1" applyFont="1" applyAlignment="1">
      <alignment/>
    </xf>
    <xf numFmtId="174" fontId="2" fillId="0" borderId="0" xfId="58" applyNumberFormat="1" applyFont="1" applyAlignment="1">
      <alignment horizontal="center"/>
    </xf>
    <xf numFmtId="174" fontId="3" fillId="0" borderId="0" xfId="58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top" wrapText="1"/>
    </xf>
    <xf numFmtId="173" fontId="3" fillId="0" borderId="10" xfId="58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4" fontId="3" fillId="0" borderId="10" xfId="58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3" fillId="0" borderId="0" xfId="58" applyNumberFormat="1" applyFont="1" applyBorder="1" applyAlignment="1">
      <alignment horizontal="center" vertical="center"/>
    </xf>
    <xf numFmtId="173" fontId="3" fillId="0" borderId="0" xfId="58" applyNumberFormat="1" applyFont="1" applyBorder="1" applyAlignment="1">
      <alignment horizontal="center" vertical="center"/>
    </xf>
    <xf numFmtId="174" fontId="3" fillId="0" borderId="0" xfId="58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4" fontId="2" fillId="0" borderId="0" xfId="58" applyNumberFormat="1" applyFont="1" applyAlignment="1">
      <alignment horizontal="center" vertical="center"/>
    </xf>
    <xf numFmtId="174" fontId="3" fillId="0" borderId="0" xfId="58" applyNumberFormat="1" applyFont="1" applyAlignment="1">
      <alignment horizontal="center" vertical="center"/>
    </xf>
    <xf numFmtId="174" fontId="4" fillId="0" borderId="0" xfId="58" applyNumberFormat="1" applyFont="1" applyAlignment="1">
      <alignment horizontal="center" vertical="center"/>
    </xf>
    <xf numFmtId="172" fontId="3" fillId="0" borderId="10" xfId="58" applyNumberFormat="1" applyFont="1" applyBorder="1" applyAlignment="1">
      <alignment horizontal="right" vertical="center" indent="1"/>
    </xf>
    <xf numFmtId="173" fontId="3" fillId="0" borderId="10" xfId="58" applyNumberFormat="1" applyFont="1" applyBorder="1" applyAlignment="1">
      <alignment horizontal="right" vertical="center" indent="1"/>
    </xf>
    <xf numFmtId="173" fontId="3" fillId="0" borderId="14" xfId="58" applyNumberFormat="1" applyFont="1" applyBorder="1" applyAlignment="1">
      <alignment horizontal="right" vertical="center" indent="1"/>
    </xf>
    <xf numFmtId="177" fontId="3" fillId="0" borderId="15" xfId="58" applyNumberFormat="1" applyFont="1" applyBorder="1" applyAlignment="1">
      <alignment horizontal="right" vertical="center" indent="1"/>
    </xf>
    <xf numFmtId="172" fontId="3" fillId="0" borderId="10" xfId="58" applyNumberFormat="1" applyFont="1" applyBorder="1" applyAlignment="1" applyProtection="1">
      <alignment horizontal="right" vertical="center" wrapText="1" indent="1"/>
      <protection locked="0"/>
    </xf>
    <xf numFmtId="172" fontId="3" fillId="0" borderId="10" xfId="58" applyNumberFormat="1" applyFont="1" applyBorder="1" applyAlignment="1">
      <alignment horizontal="right" vertical="center" wrapText="1" indent="1"/>
    </xf>
    <xf numFmtId="173" fontId="3" fillId="0" borderId="10" xfId="58" applyNumberFormat="1" applyFont="1" applyBorder="1" applyAlignment="1">
      <alignment horizontal="right" vertical="center" wrapText="1" indent="1"/>
    </xf>
    <xf numFmtId="172" fontId="3" fillId="0" borderId="13" xfId="58" applyNumberFormat="1" applyFont="1" applyBorder="1" applyAlignment="1">
      <alignment horizontal="right" vertical="center" indent="1"/>
    </xf>
    <xf numFmtId="173" fontId="3" fillId="0" borderId="13" xfId="58" applyNumberFormat="1" applyFont="1" applyBorder="1" applyAlignment="1">
      <alignment horizontal="right" vertical="center" indent="1"/>
    </xf>
    <xf numFmtId="172" fontId="3" fillId="0" borderId="12" xfId="58" applyNumberFormat="1" applyFont="1" applyBorder="1" applyAlignment="1">
      <alignment horizontal="right" vertical="center" indent="1"/>
    </xf>
    <xf numFmtId="172" fontId="3" fillId="0" borderId="10" xfId="0" applyNumberFormat="1" applyFont="1" applyBorder="1" applyAlignment="1">
      <alignment horizontal="right" vertical="center" indent="1"/>
    </xf>
    <xf numFmtId="172" fontId="3" fillId="0" borderId="0" xfId="0" applyNumberFormat="1" applyFont="1" applyBorder="1" applyAlignment="1">
      <alignment horizontal="right" vertical="center" indent="1"/>
    </xf>
    <xf numFmtId="172" fontId="3" fillId="0" borderId="11" xfId="0" applyNumberFormat="1" applyFont="1" applyBorder="1" applyAlignment="1">
      <alignment horizontal="right" vertical="center" indent="1"/>
    </xf>
    <xf numFmtId="173" fontId="3" fillId="0" borderId="16" xfId="58" applyNumberFormat="1" applyFont="1" applyBorder="1" applyAlignment="1">
      <alignment horizontal="right" vertical="center" indent="1"/>
    </xf>
    <xf numFmtId="172" fontId="8" fillId="0" borderId="10" xfId="58" applyNumberFormat="1" applyFont="1" applyBorder="1" applyAlignment="1">
      <alignment horizontal="right" vertical="center" indent="1"/>
    </xf>
    <xf numFmtId="173" fontId="8" fillId="0" borderId="10" xfId="58" applyNumberFormat="1" applyFont="1" applyBorder="1" applyAlignment="1">
      <alignment horizontal="right" vertical="center" indent="1"/>
    </xf>
    <xf numFmtId="173" fontId="3" fillId="0" borderId="10" xfId="58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indent="1"/>
    </xf>
    <xf numFmtId="4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right" indent="1"/>
    </xf>
    <xf numFmtId="177" fontId="9" fillId="0" borderId="15" xfId="58" applyNumberFormat="1" applyFont="1" applyBorder="1" applyAlignment="1">
      <alignment horizontal="right" vertical="center" indent="1"/>
    </xf>
    <xf numFmtId="174" fontId="9" fillId="0" borderId="14" xfId="58" applyNumberFormat="1" applyFont="1" applyBorder="1" applyAlignment="1">
      <alignment horizontal="right" vertical="center" indent="1"/>
    </xf>
    <xf numFmtId="3" fontId="3" fillId="0" borderId="1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 indent="1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7" fontId="3" fillId="0" borderId="20" xfId="58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3" fillId="0" borderId="22" xfId="58" applyNumberFormat="1" applyFont="1" applyBorder="1" applyAlignment="1">
      <alignment horizontal="center" vertical="center" wrapText="1"/>
    </xf>
    <xf numFmtId="173" fontId="3" fillId="0" borderId="23" xfId="58" applyNumberFormat="1" applyFont="1" applyBorder="1" applyAlignment="1">
      <alignment horizontal="center" vertical="center" wrapText="1"/>
    </xf>
    <xf numFmtId="173" fontId="3" fillId="0" borderId="13" xfId="58" applyNumberFormat="1" applyFont="1" applyBorder="1" applyAlignment="1">
      <alignment horizontal="center" vertical="center" wrapText="1"/>
    </xf>
    <xf numFmtId="174" fontId="3" fillId="0" borderId="24" xfId="58" applyNumberFormat="1" applyFont="1" applyBorder="1" applyAlignment="1">
      <alignment horizontal="center" vertical="center" wrapText="1"/>
    </xf>
    <xf numFmtId="174" fontId="3" fillId="0" borderId="15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8.28125" style="14" customWidth="1"/>
    <col min="2" max="2" width="40.28125" style="1" customWidth="1"/>
    <col min="3" max="3" width="11.8515625" style="1" customWidth="1"/>
    <col min="4" max="4" width="11.57421875" style="18" customWidth="1"/>
    <col min="5" max="5" width="16.28125" style="16" customWidth="1"/>
    <col min="6" max="6" width="12.140625" style="16" customWidth="1"/>
    <col min="7" max="7" width="14.140625" style="37" customWidth="1"/>
    <col min="8" max="16384" width="9.140625" style="1" customWidth="1"/>
  </cols>
  <sheetData>
    <row r="2" spans="1:7" ht="18.75">
      <c r="A2" s="71" t="s">
        <v>56</v>
      </c>
      <c r="B2" s="71"/>
      <c r="C2" s="71"/>
      <c r="D2" s="71"/>
      <c r="E2" s="71"/>
      <c r="F2" s="71"/>
      <c r="G2" s="71"/>
    </row>
    <row r="3" spans="1:7" ht="18.75">
      <c r="A3" s="71" t="s">
        <v>59</v>
      </c>
      <c r="B3" s="71"/>
      <c r="C3" s="71"/>
      <c r="D3" s="71"/>
      <c r="E3" s="71"/>
      <c r="F3" s="71"/>
      <c r="G3" s="71"/>
    </row>
    <row r="4" spans="1:7" ht="19.5" thickBot="1">
      <c r="A4" s="2"/>
      <c r="B4" s="2"/>
      <c r="C4" s="2"/>
      <c r="D4" s="17"/>
      <c r="E4" s="15"/>
      <c r="F4" s="15"/>
      <c r="G4" s="36"/>
    </row>
    <row r="5" spans="1:7" ht="15">
      <c r="A5" s="72" t="s">
        <v>0</v>
      </c>
      <c r="B5" s="74" t="s">
        <v>1</v>
      </c>
      <c r="C5" s="74" t="s">
        <v>2</v>
      </c>
      <c r="D5" s="76" t="s">
        <v>60</v>
      </c>
      <c r="E5" s="76"/>
      <c r="F5" s="77" t="s">
        <v>18</v>
      </c>
      <c r="G5" s="79" t="s">
        <v>52</v>
      </c>
    </row>
    <row r="6" spans="1:7" ht="30">
      <c r="A6" s="73"/>
      <c r="B6" s="75"/>
      <c r="C6" s="75"/>
      <c r="D6" s="29" t="s">
        <v>50</v>
      </c>
      <c r="E6" s="24" t="s">
        <v>51</v>
      </c>
      <c r="F6" s="78"/>
      <c r="G6" s="80"/>
    </row>
    <row r="7" spans="1:7" ht="45">
      <c r="A7" s="65" t="s">
        <v>66</v>
      </c>
      <c r="B7" s="12" t="s">
        <v>3</v>
      </c>
      <c r="C7" s="28" t="s">
        <v>57</v>
      </c>
      <c r="D7" s="39">
        <v>51418.5</v>
      </c>
      <c r="E7" s="40">
        <v>55191.1</v>
      </c>
      <c r="F7" s="41">
        <f>E7/D7*100</f>
        <v>107.33704794966792</v>
      </c>
      <c r="G7" s="42">
        <f>E7-D7</f>
        <v>3772.5999999999985</v>
      </c>
    </row>
    <row r="8" spans="1:7" ht="30">
      <c r="A8" s="65" t="s">
        <v>67</v>
      </c>
      <c r="B8" s="12" t="s">
        <v>4</v>
      </c>
      <c r="C8" s="28" t="s">
        <v>57</v>
      </c>
      <c r="D8" s="39">
        <v>49258.8</v>
      </c>
      <c r="E8" s="40">
        <v>50346.3</v>
      </c>
      <c r="F8" s="41">
        <f>E8/D8*100</f>
        <v>102.20772735023995</v>
      </c>
      <c r="G8" s="42">
        <f>E8-D8</f>
        <v>1087.5</v>
      </c>
    </row>
    <row r="9" spans="1:7" ht="45">
      <c r="A9" s="65" t="s">
        <v>68</v>
      </c>
      <c r="B9" s="12" t="s">
        <v>5</v>
      </c>
      <c r="C9" s="28" t="s">
        <v>57</v>
      </c>
      <c r="D9" s="39">
        <v>1369.5</v>
      </c>
      <c r="E9" s="40">
        <v>1425.9</v>
      </c>
      <c r="F9" s="41">
        <f>E9/D9*100</f>
        <v>104.11829134720702</v>
      </c>
      <c r="G9" s="42">
        <f>E9-D9</f>
        <v>56.40000000000009</v>
      </c>
    </row>
    <row r="10" spans="1:7" ht="30">
      <c r="A10" s="65" t="s">
        <v>69</v>
      </c>
      <c r="B10" s="12" t="s">
        <v>54</v>
      </c>
      <c r="C10" s="28"/>
      <c r="D10" s="39"/>
      <c r="E10" s="40"/>
      <c r="F10" s="41"/>
      <c r="G10" s="42"/>
    </row>
    <row r="11" spans="1:8" ht="15">
      <c r="A11" s="65" t="s">
        <v>70</v>
      </c>
      <c r="B11" s="12" t="s">
        <v>6</v>
      </c>
      <c r="C11" s="28" t="s">
        <v>7</v>
      </c>
      <c r="D11" s="43">
        <v>1200</v>
      </c>
      <c r="E11" s="40">
        <v>1213.5</v>
      </c>
      <c r="F11" s="41">
        <f>E11/D11*100</f>
        <v>101.125</v>
      </c>
      <c r="G11" s="42">
        <f>E11-D11</f>
        <v>13.5</v>
      </c>
      <c r="H11" s="3"/>
    </row>
    <row r="12" spans="1:8" ht="15">
      <c r="A12" s="65" t="s">
        <v>71</v>
      </c>
      <c r="B12" s="12" t="s">
        <v>8</v>
      </c>
      <c r="C12" s="28" t="s">
        <v>7</v>
      </c>
      <c r="D12" s="39">
        <v>39.3</v>
      </c>
      <c r="E12" s="40">
        <v>45.3</v>
      </c>
      <c r="F12" s="41">
        <f>E12/D12*100</f>
        <v>115.2671755725191</v>
      </c>
      <c r="G12" s="42">
        <f>E12-D12</f>
        <v>6</v>
      </c>
      <c r="H12" s="3"/>
    </row>
    <row r="13" spans="1:8" ht="15">
      <c r="A13" s="65" t="s">
        <v>72</v>
      </c>
      <c r="B13" s="12" t="s">
        <v>9</v>
      </c>
      <c r="C13" s="28" t="s">
        <v>10</v>
      </c>
      <c r="D13" s="39">
        <v>6</v>
      </c>
      <c r="E13" s="40">
        <v>6.3</v>
      </c>
      <c r="F13" s="41">
        <f>E13/D13*100</f>
        <v>105</v>
      </c>
      <c r="G13" s="42">
        <f>E13-D13</f>
        <v>0.2999999999999998</v>
      </c>
      <c r="H13" s="3"/>
    </row>
    <row r="14" spans="1:8" ht="15">
      <c r="A14" s="65" t="s">
        <v>73</v>
      </c>
      <c r="B14" s="12" t="s">
        <v>11</v>
      </c>
      <c r="C14" s="28" t="s">
        <v>12</v>
      </c>
      <c r="D14" s="39">
        <v>0.64</v>
      </c>
      <c r="E14" s="40">
        <v>0.8</v>
      </c>
      <c r="F14" s="41">
        <f>E14/D14*100</f>
        <v>125</v>
      </c>
      <c r="G14" s="42">
        <f>E14-D14</f>
        <v>0.16000000000000003</v>
      </c>
      <c r="H14" s="3"/>
    </row>
    <row r="15" spans="1:8" ht="15">
      <c r="A15" s="65" t="s">
        <v>74</v>
      </c>
      <c r="B15" s="12" t="s">
        <v>13</v>
      </c>
      <c r="C15" s="28" t="s">
        <v>12</v>
      </c>
      <c r="D15" s="39">
        <v>140</v>
      </c>
      <c r="E15" s="40">
        <v>142.6</v>
      </c>
      <c r="F15" s="41">
        <f>E15/D15*100</f>
        <v>101.85714285714285</v>
      </c>
      <c r="G15" s="42">
        <f>E15-D15</f>
        <v>2.5999999999999943</v>
      </c>
      <c r="H15" s="3"/>
    </row>
    <row r="16" spans="1:7" ht="15">
      <c r="A16" s="65" t="s">
        <v>75</v>
      </c>
      <c r="B16" s="12" t="s">
        <v>14</v>
      </c>
      <c r="C16" s="28"/>
      <c r="D16" s="39"/>
      <c r="E16" s="40"/>
      <c r="F16" s="41"/>
      <c r="G16" s="42"/>
    </row>
    <row r="17" spans="1:7" ht="15">
      <c r="A17" s="65" t="s">
        <v>76</v>
      </c>
      <c r="B17" s="12" t="s">
        <v>15</v>
      </c>
      <c r="C17" s="28" t="s">
        <v>16</v>
      </c>
      <c r="D17" s="39">
        <v>39696</v>
      </c>
      <c r="E17" s="40">
        <v>39609.1</v>
      </c>
      <c r="F17" s="41">
        <f>E17/D17*100</f>
        <v>99.78108625554212</v>
      </c>
      <c r="G17" s="42">
        <f>E17-D17</f>
        <v>-86.90000000000146</v>
      </c>
    </row>
    <row r="18" spans="1:7" ht="30">
      <c r="A18" s="65" t="s">
        <v>77</v>
      </c>
      <c r="B18" s="12" t="s">
        <v>17</v>
      </c>
      <c r="C18" s="28"/>
      <c r="D18" s="39"/>
      <c r="E18" s="40"/>
      <c r="F18" s="41"/>
      <c r="G18" s="42"/>
    </row>
    <row r="19" spans="1:7" ht="15">
      <c r="A19" s="65" t="s">
        <v>78</v>
      </c>
      <c r="B19" s="12" t="s">
        <v>6</v>
      </c>
      <c r="C19" s="28" t="s">
        <v>7</v>
      </c>
      <c r="D19" s="39">
        <v>1810</v>
      </c>
      <c r="E19" s="40">
        <v>1213.5</v>
      </c>
      <c r="F19" s="41">
        <f>E19/D19*100</f>
        <v>67.04419889502763</v>
      </c>
      <c r="G19" s="42">
        <f>E19-D19</f>
        <v>-596.5</v>
      </c>
    </row>
    <row r="20" spans="1:7" ht="15">
      <c r="A20" s="65" t="s">
        <v>79</v>
      </c>
      <c r="B20" s="12"/>
      <c r="C20" s="28" t="s">
        <v>18</v>
      </c>
      <c r="D20" s="39">
        <v>66.3</v>
      </c>
      <c r="E20" s="40">
        <v>67</v>
      </c>
      <c r="F20" s="41">
        <f>E20/D20*100</f>
        <v>101.05580693815988</v>
      </c>
      <c r="G20" s="42">
        <f>E20-D20</f>
        <v>0.7000000000000028</v>
      </c>
    </row>
    <row r="21" spans="1:7" ht="15">
      <c r="A21" s="65" t="s">
        <v>80</v>
      </c>
      <c r="B21" s="22" t="s">
        <v>53</v>
      </c>
      <c r="C21" s="28" t="s">
        <v>61</v>
      </c>
      <c r="D21" s="44">
        <v>1463.4</v>
      </c>
      <c r="E21" s="55">
        <v>1243.6</v>
      </c>
      <c r="F21" s="41">
        <f>E21/D21*100</f>
        <v>84.98018313516468</v>
      </c>
      <c r="G21" s="42">
        <f>E21-D21</f>
        <v>-219.80000000000018</v>
      </c>
    </row>
    <row r="22" spans="1:7" ht="15">
      <c r="A22" s="65" t="s">
        <v>81</v>
      </c>
      <c r="B22" s="12" t="s">
        <v>19</v>
      </c>
      <c r="C22" s="28" t="s">
        <v>61</v>
      </c>
      <c r="D22" s="39">
        <v>1463.4</v>
      </c>
      <c r="E22" s="40">
        <v>1243.6</v>
      </c>
      <c r="F22" s="41">
        <f>E22/D22*100</f>
        <v>84.98018313516468</v>
      </c>
      <c r="G22" s="42">
        <f>E22-D22</f>
        <v>-219.80000000000018</v>
      </c>
    </row>
    <row r="23" spans="1:7" ht="15">
      <c r="A23" s="65" t="s">
        <v>82</v>
      </c>
      <c r="B23" s="12" t="s">
        <v>20</v>
      </c>
      <c r="C23" s="28" t="s">
        <v>61</v>
      </c>
      <c r="D23" s="39"/>
      <c r="E23" s="40"/>
      <c r="F23" s="41"/>
      <c r="G23" s="42"/>
    </row>
    <row r="24" spans="1:8" ht="30">
      <c r="A24" s="65" t="s">
        <v>83</v>
      </c>
      <c r="B24" s="56" t="s">
        <v>64</v>
      </c>
      <c r="C24" s="57"/>
      <c r="D24" s="60" t="s">
        <v>63</v>
      </c>
      <c r="E24" s="60" t="s">
        <v>63</v>
      </c>
      <c r="F24" s="58"/>
      <c r="G24" s="66"/>
      <c r="H24" s="4"/>
    </row>
    <row r="25" spans="1:8" ht="15">
      <c r="A25" s="65" t="s">
        <v>84</v>
      </c>
      <c r="B25" s="12" t="s">
        <v>21</v>
      </c>
      <c r="C25" s="28" t="s">
        <v>22</v>
      </c>
      <c r="D25" s="39">
        <v>394</v>
      </c>
      <c r="E25" s="40">
        <v>389</v>
      </c>
      <c r="F25" s="41">
        <f aca="true" t="shared" si="0" ref="F25:F32">E25/D25*100</f>
        <v>98.73096446700508</v>
      </c>
      <c r="G25" s="42">
        <f aca="true" t="shared" si="1" ref="G25:G44">E25-D25</f>
        <v>-5</v>
      </c>
      <c r="H25" s="4"/>
    </row>
    <row r="26" spans="1:10" ht="15.75">
      <c r="A26" s="65" t="s">
        <v>85</v>
      </c>
      <c r="B26" s="12" t="s">
        <v>23</v>
      </c>
      <c r="C26" s="28" t="s">
        <v>22</v>
      </c>
      <c r="D26" s="39">
        <v>380</v>
      </c>
      <c r="E26" s="40">
        <v>354</v>
      </c>
      <c r="F26" s="41">
        <f t="shared" si="0"/>
        <v>93.15789473684211</v>
      </c>
      <c r="G26" s="42">
        <f t="shared" si="1"/>
        <v>-26</v>
      </c>
      <c r="H26" s="4"/>
      <c r="J26" s="35"/>
    </row>
    <row r="27" spans="1:8" ht="15">
      <c r="A27" s="65" t="s">
        <v>86</v>
      </c>
      <c r="B27" s="23" t="s">
        <v>24</v>
      </c>
      <c r="C27" s="30" t="s">
        <v>22</v>
      </c>
      <c r="D27" s="46">
        <v>302</v>
      </c>
      <c r="E27" s="47">
        <v>286</v>
      </c>
      <c r="F27" s="41">
        <f t="shared" si="0"/>
        <v>94.70198675496688</v>
      </c>
      <c r="G27" s="42">
        <f t="shared" si="1"/>
        <v>-16</v>
      </c>
      <c r="H27" s="4"/>
    </row>
    <row r="28" spans="1:8" ht="15">
      <c r="A28" s="65" t="s">
        <v>87</v>
      </c>
      <c r="B28" s="12" t="s">
        <v>25</v>
      </c>
      <c r="C28" s="28" t="s">
        <v>22</v>
      </c>
      <c r="D28" s="39">
        <v>78</v>
      </c>
      <c r="E28" s="40">
        <v>68</v>
      </c>
      <c r="F28" s="41">
        <f t="shared" si="0"/>
        <v>87.17948717948718</v>
      </c>
      <c r="G28" s="42">
        <f t="shared" si="1"/>
        <v>-10</v>
      </c>
      <c r="H28" s="4"/>
    </row>
    <row r="29" spans="1:8" ht="30">
      <c r="A29" s="65" t="s">
        <v>88</v>
      </c>
      <c r="B29" s="12" t="s">
        <v>58</v>
      </c>
      <c r="C29" s="28" t="s">
        <v>22</v>
      </c>
      <c r="D29" s="39">
        <v>31</v>
      </c>
      <c r="E29" s="40">
        <v>31</v>
      </c>
      <c r="F29" s="41">
        <f t="shared" si="0"/>
        <v>100</v>
      </c>
      <c r="G29" s="42">
        <f t="shared" si="1"/>
        <v>0</v>
      </c>
      <c r="H29" s="4"/>
    </row>
    <row r="30" spans="1:8" ht="30">
      <c r="A30" s="65" t="s">
        <v>89</v>
      </c>
      <c r="B30" s="12" t="s">
        <v>26</v>
      </c>
      <c r="C30" s="28" t="s">
        <v>61</v>
      </c>
      <c r="D30" s="39">
        <v>10371.8</v>
      </c>
      <c r="E30" s="40">
        <v>10063.9</v>
      </c>
      <c r="F30" s="41">
        <f t="shared" si="0"/>
        <v>97.03137353207737</v>
      </c>
      <c r="G30" s="42">
        <f t="shared" si="1"/>
        <v>-307.89999999999964</v>
      </c>
      <c r="H30" s="4"/>
    </row>
    <row r="31" spans="1:8" ht="15">
      <c r="A31" s="65" t="s">
        <v>90</v>
      </c>
      <c r="B31" s="12" t="s">
        <v>27</v>
      </c>
      <c r="C31" s="28" t="s">
        <v>61</v>
      </c>
      <c r="D31" s="39">
        <f>D7/D25</f>
        <v>130.503807106599</v>
      </c>
      <c r="E31" s="39">
        <f>E7/E25</f>
        <v>141.87943444730078</v>
      </c>
      <c r="F31" s="41">
        <f t="shared" si="0"/>
        <v>108.71670152228576</v>
      </c>
      <c r="G31" s="42">
        <f t="shared" si="1"/>
        <v>11.375627340701783</v>
      </c>
      <c r="H31" s="4"/>
    </row>
    <row r="32" spans="1:8" ht="30">
      <c r="A32" s="65" t="s">
        <v>91</v>
      </c>
      <c r="B32" s="12" t="s">
        <v>28</v>
      </c>
      <c r="C32" s="28" t="s">
        <v>55</v>
      </c>
      <c r="D32" s="39">
        <v>2150932</v>
      </c>
      <c r="E32" s="40">
        <v>2389339</v>
      </c>
      <c r="F32" s="41">
        <f t="shared" si="0"/>
        <v>111.08389293571346</v>
      </c>
      <c r="G32" s="42">
        <f t="shared" si="1"/>
        <v>238407</v>
      </c>
      <c r="H32" s="6"/>
    </row>
    <row r="33" spans="1:8" ht="15">
      <c r="A33" s="65" t="s">
        <v>92</v>
      </c>
      <c r="B33" s="20" t="s">
        <v>29</v>
      </c>
      <c r="C33" s="28" t="s">
        <v>57</v>
      </c>
      <c r="D33" s="53">
        <v>68931</v>
      </c>
      <c r="E33" s="54">
        <v>73457.8</v>
      </c>
      <c r="F33" s="41">
        <f aca="true" t="shared" si="2" ref="F33:F48">E33/D33*100</f>
        <v>106.56714685700193</v>
      </c>
      <c r="G33" s="42">
        <f t="shared" si="1"/>
        <v>4526.800000000003</v>
      </c>
      <c r="H33" s="7"/>
    </row>
    <row r="34" spans="1:8" ht="15">
      <c r="A34" s="65" t="s">
        <v>93</v>
      </c>
      <c r="B34" s="12" t="s">
        <v>30</v>
      </c>
      <c r="C34" s="28" t="s">
        <v>57</v>
      </c>
      <c r="D34" s="53">
        <v>6024</v>
      </c>
      <c r="E34" s="54">
        <v>6083.9</v>
      </c>
      <c r="F34" s="41">
        <f t="shared" si="2"/>
        <v>100.99435590969455</v>
      </c>
      <c r="G34" s="42">
        <f t="shared" si="1"/>
        <v>59.899999999999636</v>
      </c>
      <c r="H34" s="8"/>
    </row>
    <row r="35" spans="1:8" ht="15">
      <c r="A35" s="65" t="s">
        <v>94</v>
      </c>
      <c r="B35" s="12" t="s">
        <v>31</v>
      </c>
      <c r="C35" s="28" t="s">
        <v>57</v>
      </c>
      <c r="D35" s="53">
        <v>11488.5</v>
      </c>
      <c r="E35" s="54">
        <v>12235.4</v>
      </c>
      <c r="F35" s="41">
        <f t="shared" si="2"/>
        <v>106.50128389258823</v>
      </c>
      <c r="G35" s="42">
        <f t="shared" si="1"/>
        <v>746.8999999999996</v>
      </c>
      <c r="H35" s="6"/>
    </row>
    <row r="36" spans="1:8" ht="15">
      <c r="A36" s="65" t="s">
        <v>95</v>
      </c>
      <c r="B36" s="20" t="s">
        <v>32</v>
      </c>
      <c r="C36" s="28" t="s">
        <v>57</v>
      </c>
      <c r="D36" s="53">
        <f>D33-D34-D35</f>
        <v>51418.5</v>
      </c>
      <c r="E36" s="53">
        <v>55138.6</v>
      </c>
      <c r="F36" s="41">
        <f t="shared" si="2"/>
        <v>107.23494462109942</v>
      </c>
      <c r="G36" s="42">
        <f t="shared" si="1"/>
        <v>3720.0999999999985</v>
      </c>
      <c r="H36" s="6"/>
    </row>
    <row r="37" spans="1:14" ht="38.25">
      <c r="A37" s="65" t="s">
        <v>96</v>
      </c>
      <c r="B37" s="20" t="s">
        <v>33</v>
      </c>
      <c r="C37" s="28" t="s">
        <v>57</v>
      </c>
      <c r="D37" s="53">
        <v>39524.8</v>
      </c>
      <c r="E37" s="54">
        <v>41371.6</v>
      </c>
      <c r="F37" s="41">
        <f t="shared" si="2"/>
        <v>104.67250941181231</v>
      </c>
      <c r="G37" s="42">
        <f t="shared" si="1"/>
        <v>1846.7999999999956</v>
      </c>
      <c r="H37" s="6"/>
      <c r="I37" s="9"/>
      <c r="J37" s="9"/>
      <c r="K37" s="9"/>
      <c r="L37" s="9"/>
      <c r="M37" s="9"/>
      <c r="N37" s="9"/>
    </row>
    <row r="38" spans="1:10" ht="15">
      <c r="A38" s="65" t="s">
        <v>97</v>
      </c>
      <c r="B38" s="20" t="s">
        <v>34</v>
      </c>
      <c r="C38" s="28" t="s">
        <v>57</v>
      </c>
      <c r="D38" s="53">
        <f>D36-D37</f>
        <v>11893.699999999997</v>
      </c>
      <c r="E38" s="53">
        <f>E36-E37</f>
        <v>13767</v>
      </c>
      <c r="F38" s="41">
        <f t="shared" si="2"/>
        <v>115.75035523007982</v>
      </c>
      <c r="G38" s="42">
        <f t="shared" si="1"/>
        <v>1873.300000000003</v>
      </c>
      <c r="H38" s="8"/>
      <c r="I38" s="10"/>
      <c r="J38" s="10"/>
    </row>
    <row r="39" spans="1:10" ht="15">
      <c r="A39" s="65" t="s">
        <v>98</v>
      </c>
      <c r="B39" s="59" t="s">
        <v>65</v>
      </c>
      <c r="C39" s="61" t="s">
        <v>62</v>
      </c>
      <c r="D39" s="62">
        <f>D40+D41+D42</f>
        <v>7722.599999999999</v>
      </c>
      <c r="E39" s="62">
        <f>E40+E41+E42</f>
        <v>8775.5</v>
      </c>
      <c r="F39" s="64">
        <f t="shared" si="2"/>
        <v>113.63400927148888</v>
      </c>
      <c r="G39" s="63">
        <f t="shared" si="1"/>
        <v>1052.9000000000005</v>
      </c>
      <c r="H39" s="8"/>
      <c r="I39" s="10"/>
      <c r="J39" s="10"/>
    </row>
    <row r="40" spans="1:10" ht="15">
      <c r="A40" s="65" t="s">
        <v>99</v>
      </c>
      <c r="B40" s="12" t="s">
        <v>35</v>
      </c>
      <c r="C40" s="28" t="s">
        <v>57</v>
      </c>
      <c r="D40" s="39">
        <v>100</v>
      </c>
      <c r="E40" s="40">
        <v>133</v>
      </c>
      <c r="F40" s="41">
        <f t="shared" si="2"/>
        <v>133</v>
      </c>
      <c r="G40" s="42">
        <f t="shared" si="1"/>
        <v>33</v>
      </c>
      <c r="H40" s="25"/>
      <c r="I40" s="10"/>
      <c r="J40" s="10"/>
    </row>
    <row r="41" spans="1:10" ht="15">
      <c r="A41" s="65" t="s">
        <v>100</v>
      </c>
      <c r="B41" s="12" t="s">
        <v>36</v>
      </c>
      <c r="C41" s="28" t="s">
        <v>57</v>
      </c>
      <c r="D41" s="39">
        <v>2358.2</v>
      </c>
      <c r="E41" s="40">
        <v>2207.1</v>
      </c>
      <c r="F41" s="41">
        <f t="shared" si="2"/>
        <v>93.5925706046985</v>
      </c>
      <c r="G41" s="42">
        <f t="shared" si="1"/>
        <v>-151.0999999999999</v>
      </c>
      <c r="H41" s="26"/>
      <c r="I41" s="10"/>
      <c r="J41" s="10"/>
    </row>
    <row r="42" spans="1:8" ht="15">
      <c r="A42" s="65" t="s">
        <v>101</v>
      </c>
      <c r="B42" s="12" t="s">
        <v>37</v>
      </c>
      <c r="C42" s="28" t="s">
        <v>57</v>
      </c>
      <c r="D42" s="39">
        <v>5264.4</v>
      </c>
      <c r="E42" s="40">
        <v>6435.4</v>
      </c>
      <c r="F42" s="41">
        <f t="shared" si="2"/>
        <v>122.24375047488793</v>
      </c>
      <c r="G42" s="42">
        <f t="shared" si="1"/>
        <v>1171</v>
      </c>
      <c r="H42" s="27"/>
    </row>
    <row r="43" spans="1:8" ht="15">
      <c r="A43" s="65" t="s">
        <v>102</v>
      </c>
      <c r="B43" s="12" t="s">
        <v>38</v>
      </c>
      <c r="C43" s="28" t="s">
        <v>57</v>
      </c>
      <c r="D43" s="39">
        <v>346</v>
      </c>
      <c r="E43" s="40">
        <v>728.1</v>
      </c>
      <c r="F43" s="41">
        <f t="shared" si="2"/>
        <v>210.4335260115607</v>
      </c>
      <c r="G43" s="42">
        <f t="shared" si="1"/>
        <v>382.1</v>
      </c>
      <c r="H43" s="8"/>
    </row>
    <row r="44" spans="1:8" ht="45">
      <c r="A44" s="65" t="s">
        <v>103</v>
      </c>
      <c r="B44" s="21" t="s">
        <v>39</v>
      </c>
      <c r="C44" s="28" t="s">
        <v>57</v>
      </c>
      <c r="D44" s="48">
        <f>D38-D40-D41-D42+D43</f>
        <v>4517.099999999997</v>
      </c>
      <c r="E44" s="48">
        <f>E38-E40-E41-E42+E43</f>
        <v>5719.6</v>
      </c>
      <c r="F44" s="41">
        <f t="shared" si="2"/>
        <v>126.62106218591585</v>
      </c>
      <c r="G44" s="42">
        <f t="shared" si="1"/>
        <v>1202.5000000000036</v>
      </c>
      <c r="H44" s="5"/>
    </row>
    <row r="45" spans="1:8" ht="30">
      <c r="A45" s="65" t="s">
        <v>104</v>
      </c>
      <c r="B45" s="12" t="s">
        <v>40</v>
      </c>
      <c r="C45" s="28" t="s">
        <v>57</v>
      </c>
      <c r="D45" s="39"/>
      <c r="E45" s="40"/>
      <c r="F45" s="41"/>
      <c r="G45" s="42"/>
      <c r="H45" s="5"/>
    </row>
    <row r="46" spans="1:8" ht="15">
      <c r="A46" s="65" t="s">
        <v>105</v>
      </c>
      <c r="B46" s="12" t="s">
        <v>41</v>
      </c>
      <c r="C46" s="28" t="s">
        <v>57</v>
      </c>
      <c r="D46" s="39"/>
      <c r="E46" s="40"/>
      <c r="F46" s="41"/>
      <c r="G46" s="42"/>
      <c r="H46" s="5"/>
    </row>
    <row r="47" spans="1:8" ht="30">
      <c r="A47" s="65" t="s">
        <v>106</v>
      </c>
      <c r="B47" s="12" t="s">
        <v>42</v>
      </c>
      <c r="C47" s="28" t="s">
        <v>57</v>
      </c>
      <c r="D47" s="39"/>
      <c r="E47" s="40"/>
      <c r="F47" s="41"/>
      <c r="G47" s="42"/>
      <c r="H47" s="5"/>
    </row>
    <row r="48" spans="1:8" ht="30">
      <c r="A48" s="65" t="s">
        <v>107</v>
      </c>
      <c r="B48" s="12" t="s">
        <v>43</v>
      </c>
      <c r="C48" s="28" t="s">
        <v>57</v>
      </c>
      <c r="D48" s="39">
        <v>564.1</v>
      </c>
      <c r="E48" s="40">
        <v>524.3</v>
      </c>
      <c r="F48" s="41">
        <f t="shared" si="2"/>
        <v>92.94451338415173</v>
      </c>
      <c r="G48" s="42">
        <f>E48-D48</f>
        <v>-39.80000000000007</v>
      </c>
      <c r="H48" s="5"/>
    </row>
    <row r="49" spans="1:9" ht="15" customHeight="1">
      <c r="A49" s="65" t="s">
        <v>108</v>
      </c>
      <c r="B49" s="12" t="s">
        <v>44</v>
      </c>
      <c r="C49" s="28" t="s">
        <v>57</v>
      </c>
      <c r="D49" s="39"/>
      <c r="E49" s="45"/>
      <c r="F49" s="41"/>
      <c r="G49" s="42"/>
      <c r="H49" s="8"/>
      <c r="I49" s="9"/>
    </row>
    <row r="50" spans="1:8" ht="45">
      <c r="A50" s="65" t="s">
        <v>109</v>
      </c>
      <c r="B50" s="12" t="s">
        <v>45</v>
      </c>
      <c r="C50" s="28" t="s">
        <v>57</v>
      </c>
      <c r="D50" s="39">
        <f>D44+D45+D46+D47-D48+D49</f>
        <v>3952.999999999997</v>
      </c>
      <c r="E50" s="39">
        <f>E44+E45+E46+E47-E48+E49</f>
        <v>5195.3</v>
      </c>
      <c r="F50" s="41">
        <f>E50/D50*100</f>
        <v>131.4267644826715</v>
      </c>
      <c r="G50" s="42">
        <f>E50-D50</f>
        <v>1242.3000000000034</v>
      </c>
      <c r="H50" s="8"/>
    </row>
    <row r="51" spans="1:8" ht="15">
      <c r="A51" s="65" t="s">
        <v>110</v>
      </c>
      <c r="B51" s="12" t="s">
        <v>46</v>
      </c>
      <c r="C51" s="28" t="s">
        <v>57</v>
      </c>
      <c r="D51" s="39"/>
      <c r="E51" s="40"/>
      <c r="F51" s="41"/>
      <c r="G51" s="42"/>
      <c r="H51" s="8"/>
    </row>
    <row r="52" spans="1:9" ht="15">
      <c r="A52" s="65"/>
      <c r="B52" s="12"/>
      <c r="C52" s="28"/>
      <c r="D52" s="39"/>
      <c r="E52" s="40"/>
      <c r="F52" s="41"/>
      <c r="G52" s="42"/>
      <c r="H52" s="8"/>
      <c r="I52" s="9"/>
    </row>
    <row r="53" spans="1:9" ht="15">
      <c r="A53" s="65" t="s">
        <v>111</v>
      </c>
      <c r="B53" s="12" t="s">
        <v>47</v>
      </c>
      <c r="C53" s="28" t="s">
        <v>57</v>
      </c>
      <c r="D53" s="39">
        <v>296.5</v>
      </c>
      <c r="E53" s="40">
        <v>382</v>
      </c>
      <c r="F53" s="41">
        <f>E53/D53*100</f>
        <v>128.8364249578415</v>
      </c>
      <c r="G53" s="42">
        <f>E53-D53</f>
        <v>85.5</v>
      </c>
      <c r="H53" s="8"/>
      <c r="I53" s="9"/>
    </row>
    <row r="54" spans="1:9" ht="30">
      <c r="A54" s="65" t="s">
        <v>112</v>
      </c>
      <c r="B54" s="12" t="s">
        <v>48</v>
      </c>
      <c r="C54" s="28" t="s">
        <v>57</v>
      </c>
      <c r="D54" s="49">
        <v>292.5</v>
      </c>
      <c r="E54" s="40">
        <v>385.1</v>
      </c>
      <c r="F54" s="41">
        <f>E54/D54*100</f>
        <v>131.65811965811966</v>
      </c>
      <c r="G54" s="42">
        <f>E54-D54</f>
        <v>92.60000000000002</v>
      </c>
      <c r="H54" s="8"/>
      <c r="I54" s="9"/>
    </row>
    <row r="55" spans="1:8" ht="15">
      <c r="A55" s="67"/>
      <c r="B55" s="12"/>
      <c r="C55" s="28"/>
      <c r="D55" s="50"/>
      <c r="E55" s="40"/>
      <c r="F55" s="41"/>
      <c r="G55" s="42"/>
      <c r="H55" s="8"/>
    </row>
    <row r="56" spans="1:8" ht="15.75" thickBot="1">
      <c r="A56" s="68" t="s">
        <v>113</v>
      </c>
      <c r="B56" s="13" t="s">
        <v>49</v>
      </c>
      <c r="C56" s="69" t="s">
        <v>57</v>
      </c>
      <c r="D56" s="51">
        <f>D50-D53-D54</f>
        <v>3363.999999999997</v>
      </c>
      <c r="E56" s="51">
        <f>E50+E51-E53-E54</f>
        <v>4428.2</v>
      </c>
      <c r="F56" s="52">
        <f>E56/D56*100</f>
        <v>131.63495838287764</v>
      </c>
      <c r="G56" s="70">
        <f>E56-D56</f>
        <v>1064.200000000003</v>
      </c>
      <c r="H56" s="4"/>
    </row>
    <row r="57" spans="1:7" ht="15">
      <c r="A57" s="1"/>
      <c r="B57" s="11"/>
      <c r="C57" s="31"/>
      <c r="D57" s="32"/>
      <c r="E57" s="33"/>
      <c r="F57" s="33"/>
      <c r="G57" s="34"/>
    </row>
    <row r="58" spans="2:7" ht="15">
      <c r="B58" s="11"/>
      <c r="C58" s="31"/>
      <c r="D58" s="34"/>
      <c r="E58" s="33"/>
      <c r="F58" s="33"/>
      <c r="G58" s="34"/>
    </row>
    <row r="59" spans="2:7" ht="15">
      <c r="B59" s="19"/>
      <c r="G59" s="38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3:G3"/>
    <mergeCell ref="A5:A6"/>
    <mergeCell ref="B5:B6"/>
    <mergeCell ref="C5:C6"/>
    <mergeCell ref="D5:E5"/>
    <mergeCell ref="F5:F6"/>
    <mergeCell ref="G5:G6"/>
  </mergeCells>
  <printOptions horizontalCentered="1"/>
  <pageMargins left="0.2" right="0.2362204724409449" top="0.7086614173228347" bottom="0.4724409448818898" header="0.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2013-04-23T05:25:52Z</cp:lastPrinted>
  <dcterms:created xsi:type="dcterms:W3CDTF">2006-09-28T05:33:49Z</dcterms:created>
  <dcterms:modified xsi:type="dcterms:W3CDTF">2018-07-05T09:43:51Z</dcterms:modified>
  <cp:category/>
  <cp:version/>
  <cp:contentType/>
  <cp:contentStatus/>
</cp:coreProperties>
</file>