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9 мес" sheetId="8" r:id="rId1"/>
  </sheets>
  <definedNames>
    <definedName name="_xlnm.Print_Titles" localSheetId="0">'9 мес'!$5:$6</definedName>
  </definedNames>
  <calcPr calcId="124519" fullCalcOnLoad="1"/>
</workbook>
</file>

<file path=xl/calcChain.xml><?xml version="1.0" encoding="utf-8"?>
<calcChain xmlns="http://schemas.openxmlformats.org/spreadsheetml/2006/main">
  <c r="F29" i="8"/>
  <c r="F30"/>
  <c r="G30"/>
  <c r="G24"/>
  <c r="G25"/>
  <c r="G26"/>
  <c r="G27"/>
  <c r="G28"/>
  <c r="G29"/>
  <c r="G31"/>
  <c r="F24"/>
  <c r="F25"/>
  <c r="F26"/>
  <c r="F27"/>
  <c r="F28"/>
  <c r="F31"/>
  <c r="F46"/>
  <c r="G8"/>
  <c r="G9"/>
  <c r="G11"/>
  <c r="G12"/>
  <c r="G13"/>
  <c r="G14"/>
  <c r="G15"/>
  <c r="G17"/>
  <c r="G19"/>
  <c r="G20"/>
  <c r="G21"/>
  <c r="G22"/>
  <c r="G32"/>
  <c r="G33"/>
  <c r="G34"/>
  <c r="G36"/>
  <c r="G38"/>
  <c r="G39"/>
  <c r="G40"/>
  <c r="G41"/>
  <c r="G46"/>
  <c r="G51"/>
  <c r="G52"/>
  <c r="E37"/>
  <c r="F37"/>
  <c r="F21"/>
  <c r="F22"/>
  <c r="D37"/>
  <c r="D42"/>
  <c r="G42"/>
  <c r="F14"/>
  <c r="F19"/>
  <c r="F52"/>
  <c r="F51"/>
  <c r="F41"/>
  <c r="F40"/>
  <c r="F39"/>
  <c r="F38"/>
  <c r="F36"/>
  <c r="F34"/>
  <c r="F33"/>
  <c r="F32"/>
  <c r="F20"/>
  <c r="F17"/>
  <c r="F15"/>
  <c r="F13"/>
  <c r="F12"/>
  <c r="F11"/>
  <c r="F9"/>
  <c r="F8"/>
  <c r="G7"/>
  <c r="F7"/>
  <c r="F35"/>
  <c r="G35"/>
  <c r="E42"/>
  <c r="E48"/>
  <c r="G37"/>
  <c r="F42"/>
  <c r="E53"/>
  <c r="D48"/>
  <c r="D53"/>
  <c r="G48"/>
  <c r="F48"/>
  <c r="F53"/>
  <c r="G53"/>
</calcChain>
</file>

<file path=xl/sharedStrings.xml><?xml version="1.0" encoding="utf-8"?>
<sst xmlns="http://schemas.openxmlformats.org/spreadsheetml/2006/main" count="101" uniqueCount="67">
  <si>
    <t>№№</t>
  </si>
  <si>
    <t>Наименование</t>
  </si>
  <si>
    <t>Ед.              изм.</t>
  </si>
  <si>
    <t>Объем продукции (работ, услуг) в оптовых ценах предприятий без НДС и акциза: в сопостовимых ценах</t>
  </si>
  <si>
    <t>в соответствующих ценах соответствующего года</t>
  </si>
  <si>
    <t>Потребительские товары (включая стоимость винноводочных изделий) в отпускных ценах</t>
  </si>
  <si>
    <t>Спирт пищевой</t>
  </si>
  <si>
    <t>т.дал</t>
  </si>
  <si>
    <t>Спирт технический</t>
  </si>
  <si>
    <t>Пар технологический</t>
  </si>
  <si>
    <t>т.Гкал</t>
  </si>
  <si>
    <t>Газы бражения</t>
  </si>
  <si>
    <t>т.тн.</t>
  </si>
  <si>
    <t>Барда жидкая</t>
  </si>
  <si>
    <t>Загатовка на промпереработку:</t>
  </si>
  <si>
    <t>Пщеница</t>
  </si>
  <si>
    <t>Производственные мощности по производству - всего</t>
  </si>
  <si>
    <t>%</t>
  </si>
  <si>
    <t>В т.ч. за счет собственных средств</t>
  </si>
  <si>
    <t>За счет иностранных инвестиций</t>
  </si>
  <si>
    <t>Численность - всего:</t>
  </si>
  <si>
    <t>чел.</t>
  </si>
  <si>
    <t>в т.ч. основной деятельности</t>
  </si>
  <si>
    <t xml:space="preserve">Из них: рабочие </t>
  </si>
  <si>
    <t>служащие</t>
  </si>
  <si>
    <t>Фонд заработной платы работников (включая совместителей)</t>
  </si>
  <si>
    <t>Производительность труда</t>
  </si>
  <si>
    <t>Среднемесячная заработная плата на одного работающего</t>
  </si>
  <si>
    <t>Выручка от реализации продукции</t>
  </si>
  <si>
    <t>Акциз</t>
  </si>
  <si>
    <t>Налог на добавленную стоимость</t>
  </si>
  <si>
    <t>Чистая выручка от реализации</t>
  </si>
  <si>
    <t>Производственная себестоимость реализованной продукции, товаров, работ, услуг</t>
  </si>
  <si>
    <t>Валовой финансовый результат от реализации</t>
  </si>
  <si>
    <t>Расходы на реализацию</t>
  </si>
  <si>
    <t>Административные расходы</t>
  </si>
  <si>
    <t xml:space="preserve">Прочие операционные расходы </t>
  </si>
  <si>
    <t>Прочие доходы от осн.деят.</t>
  </si>
  <si>
    <t>Финансовый результат (прибыль или убыток) от основной производственной деятельности</t>
  </si>
  <si>
    <t xml:space="preserve">Дивиденды, полученные от дочерних и ассоциированных предприятий </t>
  </si>
  <si>
    <t>Доходы от долгосрочной аренды</t>
  </si>
  <si>
    <t>Доходы от финансовой деятельности, в виде процентов</t>
  </si>
  <si>
    <t xml:space="preserve">Расходы по финансовой деятельности, в виде процентов </t>
  </si>
  <si>
    <t>Доходы от финансовой деятельности</t>
  </si>
  <si>
    <t>Финансовый результат (прибыль или убыток) от общехозяйственной деятельности</t>
  </si>
  <si>
    <t>Прочие прибыль и убыток</t>
  </si>
  <si>
    <t>Налог на прибыль</t>
  </si>
  <si>
    <t>Прочие налоги и отчисления, не входящие в вышеперечисленные статьи</t>
  </si>
  <si>
    <t>Чистая прибыль</t>
  </si>
  <si>
    <t>Бизнес план</t>
  </si>
  <si>
    <t>Факт</t>
  </si>
  <si>
    <t>Разница (+;-)</t>
  </si>
  <si>
    <t>Темп роста, %</t>
  </si>
  <si>
    <t>Капитальные вложения  - Всего:</t>
  </si>
  <si>
    <t>Производство промышленной продукции в натуральном выражении:</t>
  </si>
  <si>
    <t>сум</t>
  </si>
  <si>
    <t>Анализ основных технико-экономических показателей</t>
  </si>
  <si>
    <t>млн. сум</t>
  </si>
  <si>
    <t>Из общей численности - Админист-управленческий персонал</t>
  </si>
  <si>
    <t>за  6-месяцев 2017 года</t>
  </si>
  <si>
    <t>АО "Биокимё" :</t>
  </si>
  <si>
    <t>И.О.Начальник отдела СПиРБ</t>
  </si>
  <si>
    <t xml:space="preserve"> З.Л.Ряховская</t>
  </si>
  <si>
    <t>млн.сум</t>
  </si>
  <si>
    <t>тн</t>
  </si>
  <si>
    <t>тн.</t>
  </si>
  <si>
    <t>по бизнес-плану АО"BIOKIMYO" за 9 месяцев 2017 года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</si>
</sst>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_-* #,##0_р_._-;\-* #,##0_р_._-;_-* &quot;-&quot;??_р_._-;_-@_-"/>
    <numFmt numFmtId="169" formatCode="#,##0_ ;\-#,##0\ "/>
    <numFmt numFmtId="170" formatCode="#,##0.0_ ;\-#,##0.0\ 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164" fontId="3" fillId="0" borderId="0" xfId="0" applyNumberFormat="1" applyFont="1"/>
    <xf numFmtId="1" fontId="3" fillId="0" borderId="0" xfId="0" applyNumberFormat="1" applyFont="1" applyBorder="1"/>
    <xf numFmtId="1" fontId="3" fillId="0" borderId="0" xfId="0" applyNumberFormat="1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165" fontId="2" fillId="0" borderId="0" xfId="1" applyNumberFormat="1" applyFont="1" applyAlignment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/>
    <xf numFmtId="166" fontId="2" fillId="0" borderId="0" xfId="1" applyNumberFormat="1" applyFont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/>
    </xf>
    <xf numFmtId="0" fontId="7" fillId="0" borderId="0" xfId="0" applyFont="1"/>
    <xf numFmtId="166" fontId="2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 indent="1"/>
    </xf>
    <xf numFmtId="165" fontId="9" fillId="0" borderId="1" xfId="1" applyNumberFormat="1" applyFont="1" applyBorder="1" applyAlignment="1">
      <alignment horizontal="right" vertical="center" indent="1"/>
    </xf>
    <xf numFmtId="165" fontId="9" fillId="0" borderId="9" xfId="1" applyNumberFormat="1" applyFont="1" applyBorder="1" applyAlignment="1">
      <alignment horizontal="right" vertical="center" indent="1"/>
    </xf>
    <xf numFmtId="169" fontId="9" fillId="0" borderId="10" xfId="1" applyNumberFormat="1" applyFont="1" applyBorder="1" applyAlignment="1">
      <alignment horizontal="right" vertical="center" indent="1"/>
    </xf>
    <xf numFmtId="164" fontId="9" fillId="0" borderId="1" xfId="1" applyNumberFormat="1" applyFont="1" applyBorder="1" applyAlignment="1" applyProtection="1">
      <alignment horizontal="right" vertical="center" wrapText="1" indent="1"/>
      <protection locked="0"/>
    </xf>
    <xf numFmtId="170" fontId="9" fillId="0" borderId="10" xfId="1" applyNumberFormat="1" applyFont="1" applyBorder="1" applyAlignment="1">
      <alignment horizontal="right" vertical="center" indent="1"/>
    </xf>
    <xf numFmtId="164" fontId="9" fillId="0" borderId="1" xfId="1" applyNumberFormat="1" applyFont="1" applyBorder="1" applyAlignment="1">
      <alignment horizontal="right" vertical="center" wrapText="1" indent="1"/>
    </xf>
    <xf numFmtId="165" fontId="9" fillId="0" borderId="1" xfId="1" applyNumberFormat="1" applyFont="1" applyBorder="1" applyAlignment="1">
      <alignment vertical="center" wrapText="1"/>
    </xf>
    <xf numFmtId="165" fontId="9" fillId="0" borderId="1" xfId="1" applyNumberFormat="1" applyFont="1" applyBorder="1" applyAlignment="1">
      <alignment vertical="center"/>
    </xf>
    <xf numFmtId="164" fontId="9" fillId="0" borderId="6" xfId="1" applyNumberFormat="1" applyFont="1" applyBorder="1" applyAlignment="1">
      <alignment horizontal="right" vertical="center" indent="1"/>
    </xf>
    <xf numFmtId="165" fontId="9" fillId="0" borderId="6" xfId="1" applyNumberFormat="1" applyFont="1" applyBorder="1" applyAlignment="1">
      <alignment horizontal="right" vertical="center" indent="1"/>
    </xf>
    <xf numFmtId="170" fontId="9" fillId="0" borderId="1" xfId="1" applyNumberFormat="1" applyFont="1" applyBorder="1" applyAlignment="1">
      <alignment horizontal="right" vertical="center" indent="1"/>
    </xf>
    <xf numFmtId="164" fontId="10" fillId="0" borderId="1" xfId="1" applyNumberFormat="1" applyFont="1" applyBorder="1" applyAlignment="1">
      <alignment horizontal="right" vertical="center" indent="1"/>
    </xf>
    <xf numFmtId="165" fontId="10" fillId="0" borderId="1" xfId="1" applyNumberFormat="1" applyFont="1" applyBorder="1" applyAlignment="1">
      <alignment horizontal="right" vertical="center" indent="1"/>
    </xf>
    <xf numFmtId="164" fontId="9" fillId="0" borderId="7" xfId="1" applyNumberFormat="1" applyFont="1" applyBorder="1" applyAlignment="1">
      <alignment horizontal="right" vertical="center" indent="1"/>
    </xf>
    <xf numFmtId="165" fontId="9" fillId="0" borderId="1" xfId="1" applyNumberFormat="1" applyFont="1" applyBorder="1" applyAlignment="1">
      <alignment horizontal="right" vertical="center" wrapText="1" indent="1"/>
    </xf>
    <xf numFmtId="164" fontId="9" fillId="0" borderId="1" xfId="0" applyNumberFormat="1" applyFont="1" applyBorder="1" applyAlignment="1">
      <alignment horizontal="right" vertical="center" indent="1"/>
    </xf>
    <xf numFmtId="164" fontId="9" fillId="0" borderId="8" xfId="0" applyNumberFormat="1" applyFont="1" applyBorder="1" applyAlignment="1">
      <alignment horizontal="right" vertical="center" indent="1"/>
    </xf>
    <xf numFmtId="165" fontId="9" fillId="0" borderId="11" xfId="1" applyNumberFormat="1" applyFont="1" applyBorder="1" applyAlignment="1">
      <alignment horizontal="right" vertical="center" indent="1"/>
    </xf>
    <xf numFmtId="169" fontId="9" fillId="0" borderId="12" xfId="1" applyNumberFormat="1" applyFont="1" applyBorder="1" applyAlignment="1">
      <alignment horizontal="right" vertical="center" indent="1"/>
    </xf>
    <xf numFmtId="165" fontId="8" fillId="0" borderId="0" xfId="1" applyNumberFormat="1" applyFont="1"/>
    <xf numFmtId="0" fontId="2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4" xfId="1" applyNumberFormat="1" applyFont="1" applyBorder="1" applyAlignment="1">
      <alignment horizontal="center" vertical="center" wrapText="1"/>
    </xf>
    <xf numFmtId="165" fontId="8" fillId="0" borderId="15" xfId="1" applyNumberFormat="1" applyFont="1" applyBorder="1" applyAlignment="1">
      <alignment horizontal="center" vertical="center" wrapText="1"/>
    </xf>
    <xf numFmtId="165" fontId="8" fillId="0" borderId="6" xfId="1" applyNumberFormat="1" applyFont="1" applyBorder="1" applyAlignment="1">
      <alignment horizontal="center" vertical="center" wrapText="1"/>
    </xf>
    <xf numFmtId="166" fontId="8" fillId="0" borderId="16" xfId="1" applyNumberFormat="1" applyFont="1" applyBorder="1" applyAlignment="1">
      <alignment horizontal="center" vertical="center" wrapText="1"/>
    </xf>
    <xf numFmtId="166" fontId="8" fillId="0" borderId="10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60"/>
  <sheetViews>
    <sheetView tabSelected="1" workbookViewId="0">
      <selection activeCell="I8" sqref="I8"/>
    </sheetView>
  </sheetViews>
  <sheetFormatPr defaultRowHeight="15"/>
  <cols>
    <col min="1" max="1" width="4.42578125" style="14" bestFit="1" customWidth="1"/>
    <col min="2" max="2" width="40.28515625" style="1" customWidth="1"/>
    <col min="3" max="3" width="11.85546875" style="1" customWidth="1"/>
    <col min="4" max="4" width="12.28515625" style="20" customWidth="1"/>
    <col min="5" max="5" width="16.140625" style="17" customWidth="1"/>
    <col min="6" max="6" width="12.140625" style="17" customWidth="1"/>
    <col min="7" max="7" width="14.140625" style="38" customWidth="1"/>
    <col min="8" max="16384" width="9.140625" style="1"/>
  </cols>
  <sheetData>
    <row r="2" spans="1:9" ht="18.75">
      <c r="A2" s="71" t="s">
        <v>56</v>
      </c>
      <c r="B2" s="71"/>
      <c r="C2" s="71"/>
      <c r="D2" s="71"/>
      <c r="E2" s="71"/>
      <c r="F2" s="71"/>
      <c r="G2" s="71"/>
    </row>
    <row r="3" spans="1:9" ht="18.75">
      <c r="A3" s="71" t="s">
        <v>66</v>
      </c>
      <c r="B3" s="71"/>
      <c r="C3" s="71"/>
      <c r="D3" s="71"/>
      <c r="E3" s="71"/>
      <c r="F3" s="71"/>
      <c r="G3" s="71"/>
    </row>
    <row r="4" spans="1:9" ht="19.5" thickBot="1">
      <c r="A4" s="2"/>
      <c r="B4" s="2"/>
      <c r="C4" s="2"/>
      <c r="D4" s="18"/>
      <c r="E4" s="15"/>
      <c r="F4" s="15"/>
      <c r="G4" s="37"/>
    </row>
    <row r="5" spans="1:9">
      <c r="A5" s="72" t="s">
        <v>0</v>
      </c>
      <c r="B5" s="74" t="s">
        <v>1</v>
      </c>
      <c r="C5" s="74" t="s">
        <v>2</v>
      </c>
      <c r="D5" s="76" t="s">
        <v>59</v>
      </c>
      <c r="E5" s="76"/>
      <c r="F5" s="77" t="s">
        <v>52</v>
      </c>
      <c r="G5" s="79" t="s">
        <v>51</v>
      </c>
    </row>
    <row r="6" spans="1:9" ht="28.5">
      <c r="A6" s="73"/>
      <c r="B6" s="75"/>
      <c r="C6" s="75"/>
      <c r="D6" s="40" t="s">
        <v>49</v>
      </c>
      <c r="E6" s="41" t="s">
        <v>50</v>
      </c>
      <c r="F6" s="78"/>
      <c r="G6" s="80"/>
    </row>
    <row r="7" spans="1:9" ht="42.75">
      <c r="A7" s="24"/>
      <c r="B7" s="42" t="s">
        <v>3</v>
      </c>
      <c r="C7" s="43" t="s">
        <v>57</v>
      </c>
      <c r="D7" s="50">
        <v>29153</v>
      </c>
      <c r="E7" s="51">
        <v>29571.9</v>
      </c>
      <c r="F7" s="52">
        <f>E7/D7*100</f>
        <v>101.43690186258705</v>
      </c>
      <c r="G7" s="53">
        <f t="shared" ref="G7:G53" si="0">E7-D7</f>
        <v>418.90000000000146</v>
      </c>
    </row>
    <row r="8" spans="1:9" ht="28.5">
      <c r="A8" s="24"/>
      <c r="B8" s="42" t="s">
        <v>4</v>
      </c>
      <c r="C8" s="43" t="s">
        <v>57</v>
      </c>
      <c r="D8" s="50">
        <v>29158.9</v>
      </c>
      <c r="E8" s="51">
        <v>29577.8</v>
      </c>
      <c r="F8" s="52">
        <f>E8/D8*100</f>
        <v>101.43661112044693</v>
      </c>
      <c r="G8" s="53">
        <f t="shared" si="0"/>
        <v>418.89999999999782</v>
      </c>
    </row>
    <row r="9" spans="1:9" ht="42.75">
      <c r="A9" s="24"/>
      <c r="B9" s="42" t="s">
        <v>5</v>
      </c>
      <c r="C9" s="43" t="s">
        <v>57</v>
      </c>
      <c r="D9" s="50">
        <v>704.3</v>
      </c>
      <c r="E9" s="51">
        <v>720.5</v>
      </c>
      <c r="F9" s="52">
        <f>E9/D9*100</f>
        <v>102.30015618344457</v>
      </c>
      <c r="G9" s="53">
        <f t="shared" si="0"/>
        <v>16.200000000000045</v>
      </c>
    </row>
    <row r="10" spans="1:9" ht="42.75">
      <c r="A10" s="24">
        <v>3</v>
      </c>
      <c r="B10" s="42" t="s">
        <v>54</v>
      </c>
      <c r="C10" s="43"/>
      <c r="D10" s="50"/>
      <c r="E10" s="51"/>
      <c r="F10" s="52"/>
      <c r="G10" s="53"/>
    </row>
    <row r="11" spans="1:9" ht="15.75">
      <c r="A11" s="24"/>
      <c r="B11" s="42" t="s">
        <v>6</v>
      </c>
      <c r="C11" s="43" t="s">
        <v>7</v>
      </c>
      <c r="D11" s="54">
        <v>620</v>
      </c>
      <c r="E11" s="51">
        <v>620.20000000000005</v>
      </c>
      <c r="F11" s="52">
        <f>E11/D11*100</f>
        <v>100.03225806451614</v>
      </c>
      <c r="G11" s="55">
        <f t="shared" si="0"/>
        <v>0.20000000000004547</v>
      </c>
      <c r="H11" s="3"/>
      <c r="I11" s="4"/>
    </row>
    <row r="12" spans="1:9" ht="15.75">
      <c r="A12" s="24"/>
      <c r="B12" s="42" t="s">
        <v>8</v>
      </c>
      <c r="C12" s="43" t="s">
        <v>7</v>
      </c>
      <c r="D12" s="50">
        <v>23.1</v>
      </c>
      <c r="E12" s="51">
        <v>27.5</v>
      </c>
      <c r="F12" s="52">
        <f>E12/D12*100</f>
        <v>119.04761904761905</v>
      </c>
      <c r="G12" s="53">
        <f t="shared" si="0"/>
        <v>4.3999999999999986</v>
      </c>
      <c r="H12" s="3"/>
      <c r="I12" s="4"/>
    </row>
    <row r="13" spans="1:9" ht="15.75">
      <c r="A13" s="24"/>
      <c r="B13" s="42" t="s">
        <v>9</v>
      </c>
      <c r="C13" s="43" t="s">
        <v>10</v>
      </c>
      <c r="D13" s="50">
        <v>3</v>
      </c>
      <c r="E13" s="51">
        <v>3.6</v>
      </c>
      <c r="F13" s="52">
        <f>E13/D13*100</f>
        <v>120</v>
      </c>
      <c r="G13" s="53">
        <f t="shared" si="0"/>
        <v>0.60000000000000009</v>
      </c>
      <c r="H13" s="3"/>
      <c r="I13" s="4"/>
    </row>
    <row r="14" spans="1:9" ht="15.75">
      <c r="A14" s="24"/>
      <c r="B14" s="42" t="s">
        <v>11</v>
      </c>
      <c r="C14" s="43" t="s">
        <v>65</v>
      </c>
      <c r="D14" s="50">
        <v>300</v>
      </c>
      <c r="E14" s="51">
        <v>600</v>
      </c>
      <c r="F14" s="52">
        <f>E14/D14*100</f>
        <v>200</v>
      </c>
      <c r="G14" s="53">
        <f t="shared" si="0"/>
        <v>300</v>
      </c>
      <c r="H14" s="3"/>
      <c r="I14" s="4"/>
    </row>
    <row r="15" spans="1:9" ht="15.75">
      <c r="A15" s="24"/>
      <c r="B15" s="42" t="s">
        <v>13</v>
      </c>
      <c r="C15" s="43" t="s">
        <v>12</v>
      </c>
      <c r="D15" s="50">
        <v>69.849999999999994</v>
      </c>
      <c r="E15" s="51">
        <v>71.5</v>
      </c>
      <c r="F15" s="52">
        <f>E15/D15*100</f>
        <v>102.36220472440947</v>
      </c>
      <c r="G15" s="53">
        <f t="shared" si="0"/>
        <v>1.6500000000000057</v>
      </c>
      <c r="H15" s="3"/>
      <c r="I15" s="4"/>
    </row>
    <row r="16" spans="1:9" ht="15.75">
      <c r="A16" s="24"/>
      <c r="B16" s="42" t="s">
        <v>14</v>
      </c>
      <c r="C16" s="43"/>
      <c r="D16" s="50"/>
      <c r="E16" s="51"/>
      <c r="F16" s="52"/>
      <c r="G16" s="53"/>
    </row>
    <row r="17" spans="1:12" ht="15.75">
      <c r="A17" s="24"/>
      <c r="B17" s="42" t="s">
        <v>15</v>
      </c>
      <c r="C17" s="43" t="s">
        <v>64</v>
      </c>
      <c r="D17" s="50">
        <v>20509.599999999999</v>
      </c>
      <c r="E17" s="51">
        <v>20509.2</v>
      </c>
      <c r="F17" s="52">
        <f>E17/D17*100</f>
        <v>99.998049693801931</v>
      </c>
      <c r="G17" s="53">
        <f t="shared" si="0"/>
        <v>-0.39999999999781721</v>
      </c>
    </row>
    <row r="18" spans="1:12" ht="28.5">
      <c r="A18" s="24"/>
      <c r="B18" s="42" t="s">
        <v>16</v>
      </c>
      <c r="C18" s="43"/>
      <c r="D18" s="50"/>
      <c r="E18" s="51"/>
      <c r="F18" s="52"/>
      <c r="G18" s="53"/>
    </row>
    <row r="19" spans="1:12" ht="15.75">
      <c r="A19" s="24"/>
      <c r="B19" s="42" t="s">
        <v>6</v>
      </c>
      <c r="C19" s="43" t="s">
        <v>7</v>
      </c>
      <c r="D19" s="50">
        <v>923</v>
      </c>
      <c r="E19" s="51">
        <v>923</v>
      </c>
      <c r="F19" s="52">
        <f>E19/D19*100</f>
        <v>100</v>
      </c>
      <c r="G19" s="53">
        <f t="shared" si="0"/>
        <v>0</v>
      </c>
    </row>
    <row r="20" spans="1:12" ht="15.75">
      <c r="A20" s="24"/>
      <c r="B20" s="42"/>
      <c r="C20" s="43" t="s">
        <v>17</v>
      </c>
      <c r="D20" s="50">
        <v>67</v>
      </c>
      <c r="E20" s="51">
        <v>67</v>
      </c>
      <c r="F20" s="52">
        <f>E20/D20*100</f>
        <v>100</v>
      </c>
      <c r="G20" s="53">
        <f t="shared" si="0"/>
        <v>0</v>
      </c>
    </row>
    <row r="21" spans="1:12" ht="15.75">
      <c r="A21" s="27"/>
      <c r="B21" s="44" t="s">
        <v>53</v>
      </c>
      <c r="C21" s="43" t="s">
        <v>57</v>
      </c>
      <c r="D21" s="56">
        <v>253</v>
      </c>
      <c r="E21" s="57">
        <v>293.10000000000002</v>
      </c>
      <c r="F21" s="52">
        <f>E21/D21*100</f>
        <v>115.84980237154153</v>
      </c>
      <c r="G21" s="53">
        <f t="shared" si="0"/>
        <v>40.100000000000023</v>
      </c>
    </row>
    <row r="22" spans="1:12" ht="15.75">
      <c r="A22" s="24"/>
      <c r="B22" s="42" t="s">
        <v>18</v>
      </c>
      <c r="C22" s="43" t="s">
        <v>57</v>
      </c>
      <c r="D22" s="50">
        <v>253</v>
      </c>
      <c r="E22" s="58">
        <v>293.10000000000002</v>
      </c>
      <c r="F22" s="52">
        <f>E22/D22*100</f>
        <v>115.84980237154153</v>
      </c>
      <c r="G22" s="53">
        <f t="shared" si="0"/>
        <v>40.100000000000023</v>
      </c>
    </row>
    <row r="23" spans="1:12" ht="15.75">
      <c r="A23" s="24"/>
      <c r="B23" s="42" t="s">
        <v>19</v>
      </c>
      <c r="C23" s="43" t="s">
        <v>57</v>
      </c>
      <c r="D23" s="50"/>
      <c r="E23" s="51"/>
      <c r="F23" s="52"/>
      <c r="G23" s="53"/>
    </row>
    <row r="24" spans="1:12" ht="15.75">
      <c r="A24" s="24"/>
      <c r="B24" s="42" t="s">
        <v>20</v>
      </c>
      <c r="C24" s="43" t="s">
        <v>21</v>
      </c>
      <c r="D24" s="50">
        <v>377</v>
      </c>
      <c r="E24" s="51">
        <v>347</v>
      </c>
      <c r="F24" s="52">
        <f t="shared" ref="F24:F31" si="1">E24/D24*100</f>
        <v>92.042440318302383</v>
      </c>
      <c r="G24" s="53">
        <f t="shared" si="0"/>
        <v>-30</v>
      </c>
      <c r="H24" s="4"/>
    </row>
    <row r="25" spans="1:12" ht="15.75">
      <c r="A25" s="24"/>
      <c r="B25" s="42" t="s">
        <v>22</v>
      </c>
      <c r="C25" s="43" t="s">
        <v>21</v>
      </c>
      <c r="D25" s="50">
        <v>369</v>
      </c>
      <c r="E25" s="51">
        <v>341</v>
      </c>
      <c r="F25" s="52">
        <f t="shared" si="1"/>
        <v>92.411924119241192</v>
      </c>
      <c r="G25" s="53">
        <f t="shared" si="0"/>
        <v>-28</v>
      </c>
      <c r="H25" s="4"/>
    </row>
    <row r="26" spans="1:12" ht="15.75">
      <c r="A26" s="23"/>
      <c r="B26" s="45" t="s">
        <v>23</v>
      </c>
      <c r="C26" s="46" t="s">
        <v>21</v>
      </c>
      <c r="D26" s="59">
        <v>292</v>
      </c>
      <c r="E26" s="60">
        <v>274</v>
      </c>
      <c r="F26" s="52">
        <f t="shared" si="1"/>
        <v>93.835616438356169</v>
      </c>
      <c r="G26" s="53">
        <f t="shared" si="0"/>
        <v>-18</v>
      </c>
      <c r="H26" s="4"/>
      <c r="L26" s="36"/>
    </row>
    <row r="27" spans="1:12" ht="15.75">
      <c r="A27" s="24"/>
      <c r="B27" s="42" t="s">
        <v>24</v>
      </c>
      <c r="C27" s="43" t="s">
        <v>21</v>
      </c>
      <c r="D27" s="50">
        <v>77</v>
      </c>
      <c r="E27" s="51">
        <v>67</v>
      </c>
      <c r="F27" s="52">
        <f t="shared" si="1"/>
        <v>87.012987012987011</v>
      </c>
      <c r="G27" s="53">
        <f t="shared" si="0"/>
        <v>-10</v>
      </c>
      <c r="H27" s="4"/>
    </row>
    <row r="28" spans="1:12" ht="28.5">
      <c r="A28" s="24"/>
      <c r="B28" s="42" t="s">
        <v>58</v>
      </c>
      <c r="C28" s="43" t="s">
        <v>21</v>
      </c>
      <c r="D28" s="50">
        <v>31</v>
      </c>
      <c r="E28" s="51">
        <v>31</v>
      </c>
      <c r="F28" s="52">
        <f t="shared" si="1"/>
        <v>100</v>
      </c>
      <c r="G28" s="53">
        <f t="shared" si="0"/>
        <v>0</v>
      </c>
      <c r="H28" s="4"/>
    </row>
    <row r="29" spans="1:12" ht="28.5">
      <c r="A29" s="24"/>
      <c r="B29" s="42" t="s">
        <v>25</v>
      </c>
      <c r="C29" s="43" t="s">
        <v>63</v>
      </c>
      <c r="D29" s="50">
        <v>6105.25</v>
      </c>
      <c r="E29" s="61">
        <v>4902.7</v>
      </c>
      <c r="F29" s="52">
        <f>E29/D29*100</f>
        <v>80.303017894435115</v>
      </c>
      <c r="G29" s="53">
        <f t="shared" si="0"/>
        <v>-1202.5500000000002</v>
      </c>
      <c r="H29" s="4"/>
    </row>
    <row r="30" spans="1:12" ht="15.75">
      <c r="A30" s="24"/>
      <c r="B30" s="42" t="s">
        <v>26</v>
      </c>
      <c r="C30" s="43" t="s">
        <v>63</v>
      </c>
      <c r="D30" s="50">
        <v>77.344999999999999</v>
      </c>
      <c r="E30" s="51">
        <v>85.2</v>
      </c>
      <c r="F30" s="52">
        <f t="shared" si="1"/>
        <v>110.15579546189154</v>
      </c>
      <c r="G30" s="53">
        <f t="shared" si="0"/>
        <v>7.855000000000004</v>
      </c>
      <c r="H30" s="4"/>
    </row>
    <row r="31" spans="1:12" ht="28.5">
      <c r="A31" s="24"/>
      <c r="B31" s="42" t="s">
        <v>27</v>
      </c>
      <c r="C31" s="43" t="s">
        <v>55</v>
      </c>
      <c r="D31" s="50">
        <v>2639900</v>
      </c>
      <c r="E31" s="51">
        <v>2280812</v>
      </c>
      <c r="F31" s="52">
        <f t="shared" si="1"/>
        <v>86.39766657827947</v>
      </c>
      <c r="G31" s="53">
        <f t="shared" si="0"/>
        <v>-359088</v>
      </c>
      <c r="H31" s="4"/>
      <c r="I31" s="4"/>
    </row>
    <row r="32" spans="1:12" ht="15.75">
      <c r="A32" s="24"/>
      <c r="B32" s="22" t="s">
        <v>28</v>
      </c>
      <c r="C32" s="43" t="s">
        <v>57</v>
      </c>
      <c r="D32" s="62">
        <v>39659.199999999997</v>
      </c>
      <c r="E32" s="63">
        <v>40223.300000000003</v>
      </c>
      <c r="F32" s="52">
        <f t="shared" ref="F32:F46" si="2">E32/D32*100</f>
        <v>101.42236858030419</v>
      </c>
      <c r="G32" s="53">
        <f t="shared" si="0"/>
        <v>564.10000000000582</v>
      </c>
      <c r="H32" s="6"/>
      <c r="I32" s="4"/>
    </row>
    <row r="33" spans="1:16" ht="15.75">
      <c r="A33" s="24"/>
      <c r="B33" s="42" t="s">
        <v>29</v>
      </c>
      <c r="C33" s="43" t="s">
        <v>57</v>
      </c>
      <c r="D33" s="62">
        <v>3890.5</v>
      </c>
      <c r="E33" s="63">
        <v>3896.8</v>
      </c>
      <c r="F33" s="52">
        <f t="shared" si="2"/>
        <v>100.16193291350726</v>
      </c>
      <c r="G33" s="53">
        <f t="shared" si="0"/>
        <v>6.3000000000001819</v>
      </c>
      <c r="H33" s="7"/>
      <c r="I33" s="4"/>
    </row>
    <row r="34" spans="1:16" ht="15.75">
      <c r="A34" s="24"/>
      <c r="B34" s="42" t="s">
        <v>30</v>
      </c>
      <c r="C34" s="43" t="s">
        <v>57</v>
      </c>
      <c r="D34" s="62">
        <v>6609.9</v>
      </c>
      <c r="E34" s="63">
        <v>6698.7</v>
      </c>
      <c r="F34" s="52">
        <f t="shared" si="2"/>
        <v>101.34343938637498</v>
      </c>
      <c r="G34" s="53">
        <f t="shared" si="0"/>
        <v>88.800000000000182</v>
      </c>
      <c r="H34" s="8"/>
      <c r="I34" s="4"/>
    </row>
    <row r="35" spans="1:16" ht="15.75">
      <c r="A35" s="24"/>
      <c r="B35" s="22" t="s">
        <v>31</v>
      </c>
      <c r="C35" s="43" t="s">
        <v>57</v>
      </c>
      <c r="D35" s="62">
        <v>29158.9</v>
      </c>
      <c r="E35" s="62">
        <v>29627.7</v>
      </c>
      <c r="F35" s="52">
        <f t="shared" si="2"/>
        <v>101.60774240454886</v>
      </c>
      <c r="G35" s="53">
        <f t="shared" si="0"/>
        <v>468.79999999999927</v>
      </c>
      <c r="H35" s="6"/>
      <c r="I35" s="4"/>
    </row>
    <row r="36" spans="1:16" ht="38.25">
      <c r="A36" s="24"/>
      <c r="B36" s="22" t="s">
        <v>32</v>
      </c>
      <c r="C36" s="43" t="s">
        <v>57</v>
      </c>
      <c r="D36" s="62">
        <v>21571.9</v>
      </c>
      <c r="E36" s="63">
        <v>22821.7</v>
      </c>
      <c r="F36" s="52">
        <f t="shared" si="2"/>
        <v>105.79364821828396</v>
      </c>
      <c r="G36" s="53">
        <f t="shared" si="0"/>
        <v>1249.7999999999993</v>
      </c>
      <c r="H36" s="6"/>
      <c r="I36" s="4"/>
    </row>
    <row r="37" spans="1:16" ht="15.75">
      <c r="A37" s="24"/>
      <c r="B37" s="22" t="s">
        <v>33</v>
      </c>
      <c r="C37" s="43" t="s">
        <v>57</v>
      </c>
      <c r="D37" s="62">
        <f>D35-D36</f>
        <v>7587</v>
      </c>
      <c r="E37" s="62">
        <f>E35-E36</f>
        <v>6806</v>
      </c>
      <c r="F37" s="52">
        <f t="shared" si="2"/>
        <v>89.7060761829445</v>
      </c>
      <c r="G37" s="53">
        <f t="shared" si="0"/>
        <v>-781</v>
      </c>
      <c r="H37" s="6"/>
      <c r="I37" s="9"/>
      <c r="J37" s="10"/>
      <c r="K37" s="10"/>
      <c r="L37" s="10"/>
      <c r="M37" s="10"/>
      <c r="N37" s="10"/>
      <c r="O37" s="10"/>
      <c r="P37" s="10"/>
    </row>
    <row r="38" spans="1:16" ht="15.75">
      <c r="A38" s="24"/>
      <c r="B38" s="42" t="s">
        <v>34</v>
      </c>
      <c r="C38" s="43" t="s">
        <v>57</v>
      </c>
      <c r="D38" s="50">
        <v>79</v>
      </c>
      <c r="E38" s="51">
        <v>97.3</v>
      </c>
      <c r="F38" s="52">
        <f t="shared" si="2"/>
        <v>123.1645569620253</v>
      </c>
      <c r="G38" s="53">
        <f t="shared" si="0"/>
        <v>18.299999999999997</v>
      </c>
      <c r="H38" s="8"/>
      <c r="I38" s="11"/>
      <c r="J38" s="12"/>
      <c r="K38" s="12"/>
      <c r="L38" s="12"/>
    </row>
    <row r="39" spans="1:16" ht="15.75">
      <c r="A39" s="24"/>
      <c r="B39" s="42" t="s">
        <v>35</v>
      </c>
      <c r="C39" s="43" t="s">
        <v>57</v>
      </c>
      <c r="D39" s="50">
        <v>1521</v>
      </c>
      <c r="E39" s="51">
        <v>966</v>
      </c>
      <c r="F39" s="52">
        <f t="shared" si="2"/>
        <v>63.510848126232744</v>
      </c>
      <c r="G39" s="53">
        <f t="shared" si="0"/>
        <v>-555</v>
      </c>
      <c r="H39" s="28"/>
      <c r="I39" s="11"/>
      <c r="J39" s="12"/>
      <c r="K39" s="12"/>
      <c r="L39" s="12"/>
    </row>
    <row r="40" spans="1:16" ht="15.75">
      <c r="A40" s="24"/>
      <c r="B40" s="42" t="s">
        <v>36</v>
      </c>
      <c r="C40" s="43" t="s">
        <v>57</v>
      </c>
      <c r="D40" s="50">
        <v>2935.2</v>
      </c>
      <c r="E40" s="51">
        <v>2902.3</v>
      </c>
      <c r="F40" s="52">
        <f t="shared" si="2"/>
        <v>98.8791223766694</v>
      </c>
      <c r="G40" s="53">
        <f t="shared" si="0"/>
        <v>-32.899999999999636</v>
      </c>
      <c r="H40" s="29"/>
      <c r="I40" s="11"/>
      <c r="J40" s="12"/>
      <c r="K40" s="12"/>
      <c r="L40" s="12"/>
    </row>
    <row r="41" spans="1:16" ht="15.75">
      <c r="A41" s="24"/>
      <c r="B41" s="42" t="s">
        <v>37</v>
      </c>
      <c r="C41" s="43" t="s">
        <v>57</v>
      </c>
      <c r="D41" s="50">
        <v>220</v>
      </c>
      <c r="E41" s="51">
        <v>522.9</v>
      </c>
      <c r="F41" s="52">
        <f t="shared" si="2"/>
        <v>237.68181818181816</v>
      </c>
      <c r="G41" s="53">
        <f t="shared" si="0"/>
        <v>302.89999999999998</v>
      </c>
      <c r="H41" s="30"/>
      <c r="I41" s="11"/>
    </row>
    <row r="42" spans="1:16" ht="42.75">
      <c r="A42" s="26"/>
      <c r="B42" s="47" t="s">
        <v>38</v>
      </c>
      <c r="C42" s="43" t="s">
        <v>57</v>
      </c>
      <c r="D42" s="64">
        <f>D37-D38-D39-D40+D41</f>
        <v>3271.8</v>
      </c>
      <c r="E42" s="64">
        <f>E37-E38-E39-E40+E41</f>
        <v>3363.2999999999997</v>
      </c>
      <c r="F42" s="52">
        <f t="shared" si="2"/>
        <v>102.79662571061799</v>
      </c>
      <c r="G42" s="53">
        <f t="shared" si="0"/>
        <v>91.499999999999545</v>
      </c>
      <c r="H42" s="8"/>
      <c r="I42" s="11"/>
    </row>
    <row r="43" spans="1:16" ht="28.5">
      <c r="A43" s="24"/>
      <c r="B43" s="42" t="s">
        <v>39</v>
      </c>
      <c r="C43" s="43" t="s">
        <v>57</v>
      </c>
      <c r="D43" s="50"/>
      <c r="E43" s="51"/>
      <c r="F43" s="52"/>
      <c r="G43" s="53"/>
      <c r="H43" s="5"/>
      <c r="I43" s="4"/>
    </row>
    <row r="44" spans="1:16" ht="15.75">
      <c r="A44" s="24"/>
      <c r="B44" s="42" t="s">
        <v>40</v>
      </c>
      <c r="C44" s="43" t="s">
        <v>57</v>
      </c>
      <c r="D44" s="50"/>
      <c r="E44" s="51"/>
      <c r="F44" s="52"/>
      <c r="G44" s="53"/>
      <c r="H44" s="5"/>
      <c r="I44" s="4"/>
    </row>
    <row r="45" spans="1:16" ht="28.5">
      <c r="A45" s="24"/>
      <c r="B45" s="42" t="s">
        <v>41</v>
      </c>
      <c r="C45" s="43" t="s">
        <v>57</v>
      </c>
      <c r="D45" s="50"/>
      <c r="E45" s="51"/>
      <c r="F45" s="52"/>
      <c r="G45" s="53"/>
      <c r="H45" s="5"/>
      <c r="I45" s="4"/>
    </row>
    <row r="46" spans="1:16" ht="28.5">
      <c r="A46" s="24"/>
      <c r="B46" s="42" t="s">
        <v>42</v>
      </c>
      <c r="C46" s="43" t="s">
        <v>57</v>
      </c>
      <c r="D46" s="50">
        <v>204</v>
      </c>
      <c r="E46" s="51">
        <v>165.4</v>
      </c>
      <c r="F46" s="52">
        <f t="shared" si="2"/>
        <v>81.078431372549019</v>
      </c>
      <c r="G46" s="53">
        <f t="shared" si="0"/>
        <v>-38.599999999999994</v>
      </c>
      <c r="H46" s="5"/>
      <c r="I46" s="4"/>
    </row>
    <row r="47" spans="1:16" ht="15.75">
      <c r="A47" s="24"/>
      <c r="B47" s="42" t="s">
        <v>43</v>
      </c>
      <c r="C47" s="43" t="s">
        <v>57</v>
      </c>
      <c r="D47" s="50"/>
      <c r="E47" s="65"/>
      <c r="F47" s="52"/>
      <c r="G47" s="53"/>
      <c r="H47" s="5"/>
      <c r="I47" s="4"/>
    </row>
    <row r="48" spans="1:16" ht="42.75">
      <c r="A48" s="24"/>
      <c r="B48" s="42" t="s">
        <v>44</v>
      </c>
      <c r="C48" s="43" t="s">
        <v>57</v>
      </c>
      <c r="D48" s="50">
        <f>D42+D43+D44+D45-D46+D47</f>
        <v>3067.8</v>
      </c>
      <c r="E48" s="50">
        <f>E42+E43+E44+E45-E46+E47</f>
        <v>3197.8999999999996</v>
      </c>
      <c r="F48" s="52">
        <f>E48/D48*100</f>
        <v>104.24082404328834</v>
      </c>
      <c r="G48" s="53">
        <f t="shared" si="0"/>
        <v>130.09999999999945</v>
      </c>
      <c r="H48" s="8"/>
      <c r="I48" s="9"/>
      <c r="J48" s="10"/>
      <c r="K48" s="10"/>
    </row>
    <row r="49" spans="1:11" ht="15.75">
      <c r="A49" s="24"/>
      <c r="B49" s="42" t="s">
        <v>45</v>
      </c>
      <c r="C49" s="43" t="s">
        <v>57</v>
      </c>
      <c r="D49" s="50"/>
      <c r="E49" s="51"/>
      <c r="F49" s="52"/>
      <c r="G49" s="53"/>
      <c r="H49" s="8"/>
      <c r="I49" s="4"/>
    </row>
    <row r="50" spans="1:11" ht="15.75">
      <c r="A50" s="24"/>
      <c r="B50" s="42"/>
      <c r="C50" s="43"/>
      <c r="D50" s="50"/>
      <c r="E50" s="51"/>
      <c r="F50" s="52"/>
      <c r="G50" s="53"/>
      <c r="H50" s="8"/>
      <c r="I50" s="4"/>
    </row>
    <row r="51" spans="1:11" ht="15.75">
      <c r="A51" s="24"/>
      <c r="B51" s="42" t="s">
        <v>46</v>
      </c>
      <c r="C51" s="43" t="s">
        <v>57</v>
      </c>
      <c r="D51" s="50">
        <v>230.1</v>
      </c>
      <c r="E51" s="51">
        <v>312.7</v>
      </c>
      <c r="F51" s="52">
        <f>E51/D51*100</f>
        <v>135.89743589743591</v>
      </c>
      <c r="G51" s="53">
        <f t="shared" si="0"/>
        <v>82.6</v>
      </c>
      <c r="H51" s="8"/>
      <c r="I51" s="9"/>
      <c r="J51" s="10"/>
      <c r="K51" s="10"/>
    </row>
    <row r="52" spans="1:11" ht="42.75">
      <c r="A52" s="24"/>
      <c r="B52" s="42" t="s">
        <v>47</v>
      </c>
      <c r="C52" s="43" t="s">
        <v>57</v>
      </c>
      <c r="D52" s="66">
        <v>227</v>
      </c>
      <c r="E52" s="51">
        <v>230.8</v>
      </c>
      <c r="F52" s="52">
        <f>E52/D52*100</f>
        <v>101.67400881057269</v>
      </c>
      <c r="G52" s="53">
        <f t="shared" si="0"/>
        <v>3.8000000000000114</v>
      </c>
      <c r="H52" s="8"/>
      <c r="I52" s="9"/>
      <c r="J52" s="10"/>
      <c r="K52" s="10"/>
    </row>
    <row r="53" spans="1:11" ht="16.5" thickBot="1">
      <c r="A53" s="25"/>
      <c r="B53" s="48" t="s">
        <v>48</v>
      </c>
      <c r="C53" s="49" t="s">
        <v>57</v>
      </c>
      <c r="D53" s="67">
        <f>D48-D51-D52</f>
        <v>2610.7000000000003</v>
      </c>
      <c r="E53" s="67">
        <f>E48+E49-E51-E52</f>
        <v>2654.3999999999996</v>
      </c>
      <c r="F53" s="68">
        <f>E53/D53*100</f>
        <v>101.67388056842989</v>
      </c>
      <c r="G53" s="69">
        <f t="shared" si="0"/>
        <v>43.699999999999363</v>
      </c>
      <c r="H53" s="8"/>
      <c r="I53" s="4"/>
    </row>
    <row r="54" spans="1:11">
      <c r="A54" s="31"/>
      <c r="B54" s="13"/>
      <c r="C54" s="32"/>
      <c r="D54" s="33"/>
      <c r="E54" s="34"/>
      <c r="F54" s="34"/>
      <c r="G54" s="35"/>
      <c r="H54" s="4"/>
      <c r="I54" s="4"/>
    </row>
    <row r="55" spans="1:11">
      <c r="A55" s="31"/>
      <c r="B55" s="13"/>
      <c r="C55" s="32"/>
      <c r="D55" s="35"/>
      <c r="E55" s="34"/>
      <c r="F55" s="34"/>
      <c r="G55" s="35"/>
    </row>
    <row r="56" spans="1:11">
      <c r="A56" s="5"/>
      <c r="B56" s="13"/>
      <c r="C56" s="5"/>
      <c r="D56" s="19"/>
      <c r="E56" s="16"/>
      <c r="F56" s="16"/>
      <c r="G56" s="35"/>
    </row>
    <row r="57" spans="1:11">
      <c r="B57" s="21" t="s">
        <v>61</v>
      </c>
    </row>
    <row r="58" spans="1:11">
      <c r="B58" s="21" t="s">
        <v>60</v>
      </c>
      <c r="F58" s="70" t="s">
        <v>62</v>
      </c>
      <c r="G58" s="39"/>
    </row>
    <row r="59" spans="1:11">
      <c r="B59" s="21"/>
      <c r="G59" s="39"/>
    </row>
    <row r="60" spans="1:11">
      <c r="B60" s="21"/>
      <c r="G60" s="39"/>
    </row>
  </sheetData>
  <sheetProtection formatCells="0" formatColumns="0" formatRows="0" insertColumns="0" insertRows="0" insertHyperlinks="0" deleteColumns="0" deleteRows="0" sort="0" autoFilter="0" pivotTables="0"/>
  <mergeCells count="8">
    <mergeCell ref="A2:G2"/>
    <mergeCell ref="A3:G3"/>
    <mergeCell ref="A5:A6"/>
    <mergeCell ref="B5:B6"/>
    <mergeCell ref="C5:C6"/>
    <mergeCell ref="D5:E5"/>
    <mergeCell ref="F5:F6"/>
    <mergeCell ref="G5:G6"/>
  </mergeCells>
  <printOptions horizontalCentered="1"/>
  <pageMargins left="0.56000000000000005" right="0.23622047244094491" top="0.70866141732283472" bottom="0.47244094488188981" header="0.19685039370078741" footer="0.19685039370078741"/>
  <pageSetup paperSize="9" scale="8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</vt:lpstr>
      <vt:lpstr>'9 мес'!Заголовки_для_печати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2013-04-23T05:25:52Z</cp:lastPrinted>
  <dcterms:created xsi:type="dcterms:W3CDTF">2006-09-28T05:33:49Z</dcterms:created>
  <dcterms:modified xsi:type="dcterms:W3CDTF">2017-11-01T10:51:39Z</dcterms:modified>
</cp:coreProperties>
</file>