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tabRatio="745" activeTab="7"/>
  </bookViews>
  <sheets>
    <sheet name="1-Хом аше ва мат" sheetId="1" r:id="rId1"/>
    <sheet name="3-Импорт асб.ускуна" sheetId="6" r:id="rId2"/>
    <sheet name="2.1.-Экспорт" sheetId="16" r:id="rId3"/>
    <sheet name="2-Махсулот сотиш" sheetId="4" r:id="rId4"/>
    <sheet name="3-Хизматлар" sheetId="2" r:id="rId5"/>
    <sheet name="5-Пудратчи" sheetId="5" r:id="rId6"/>
    <sheet name="6-Эл.эн.газ сув" sheetId="7" r:id="rId7"/>
    <sheet name="7-Гос.зак." sheetId="3" r:id="rId8"/>
    <sheet name="7.1-Магазин" sheetId="9" r:id="rId9"/>
    <sheet name="7.2-Конкурс" sheetId="10" r:id="rId10"/>
    <sheet name="7,3-Прямые закупки" sheetId="11" r:id="rId11"/>
    <sheet name="7,4-Аукцион" sheetId="12" r:id="rId12"/>
    <sheet name="7.5.-СПОТ_харид" sheetId="14" r:id="rId13"/>
    <sheet name="7.6.-СПОТ_сотиш" sheetId="15" r:id="rId14"/>
    <sheet name="8-cooper" sheetId="17" r:id="rId15"/>
  </sheets>
  <definedNames>
    <definedName name="_xlnm._FilterDatabase" localSheetId="0" hidden="1">'1-Хом аше ва мат'!$A$5:$B$700</definedName>
    <definedName name="_xlnm._FilterDatabase" localSheetId="2" hidden="1">'2.1.-Экспорт'!$A$6:$B$18</definedName>
    <definedName name="_xlnm._FilterDatabase" localSheetId="3" hidden="1">'2-Махсулот сотиш'!$A$6:$C$876</definedName>
    <definedName name="_xlnm._FilterDatabase" localSheetId="1" hidden="1">'3-Импорт асб.ускуна'!$A$6:$B$30</definedName>
    <definedName name="_xlnm._FilterDatabase" localSheetId="4" hidden="1">'3-Хизматлар'!$A$6:$B$186</definedName>
    <definedName name="_xlnm._FilterDatabase" localSheetId="5" hidden="1">'5-Пудратчи'!$A$6:$B$13</definedName>
    <definedName name="_xlnm._FilterDatabase" localSheetId="6" hidden="1">'6-Эл.эн.газ сув'!$A$6:$B$12</definedName>
    <definedName name="_xlnm._FilterDatabase" localSheetId="11" hidden="1">'7,4-Аукцион'!$A$5:$G$71</definedName>
    <definedName name="_xlnm._FilterDatabase" localSheetId="8" hidden="1">'7.1-Магазин'!$A$5:$J$129</definedName>
    <definedName name="_xlnm._FilterDatabase" localSheetId="12" hidden="1">'7.5.-СПОТ_харид'!$A$4:$I$379</definedName>
    <definedName name="_xlnm._FilterDatabase" localSheetId="13" hidden="1">'7.6.-СПОТ_сотиш'!$A$4:$I$367</definedName>
    <definedName name="_xlnm.Print_Titles" localSheetId="0">'1-Хом аше ва мат'!$5:$5</definedName>
    <definedName name="_xlnm.Print_Titles" localSheetId="3">'2-Махсулот сотиш'!$6:$6</definedName>
    <definedName name="_xlnm.Print_Titles" localSheetId="4">'3-Хизматлар'!$6:$6</definedName>
    <definedName name="_xlnm.Print_Area" localSheetId="10">'7,3-Прямые закупки'!$A$1:$H$66</definedName>
    <definedName name="_xlnm.Print_Area" localSheetId="11">'7,4-Аукцион'!$A$1:$G$72</definedName>
    <definedName name="_xlnm.Print_Area" localSheetId="8">'7.1-Магазин'!$A$1:$J$130</definedName>
    <definedName name="_xlnm.Print_Area" localSheetId="9">'7.2-Конкурс'!$A$1:$K$18</definedName>
    <definedName name="_xlnm.Print_Area" localSheetId="12">'7.5.-СПОТ_харид'!$A$1:$I$379</definedName>
    <definedName name="_xlnm.Print_Area" localSheetId="13">'7.6.-СПОТ_сотиш'!$A$1:$I$369</definedName>
    <definedName name="_xlnm.Print_Area" localSheetId="7">'7-Гос.зак.'!$A$1:$K$75</definedName>
  </definedNames>
  <calcPr calcId="125725"/>
</workbook>
</file>

<file path=xl/calcChain.xml><?xml version="1.0" encoding="utf-8"?>
<calcChain xmlns="http://schemas.openxmlformats.org/spreadsheetml/2006/main">
  <c r="H89" i="17"/>
  <c r="A374" i="15"/>
  <c r="I367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5"/>
  <c r="G374" s="1"/>
  <c r="J18" i="3" s="1"/>
  <c r="G393" i="14"/>
  <c r="I393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I385"/>
  <c r="I384"/>
  <c r="I383"/>
  <c r="I382"/>
  <c r="G383"/>
  <c r="G384"/>
  <c r="G385"/>
  <c r="G382"/>
  <c r="A380"/>
  <c r="A379"/>
  <c r="I379"/>
  <c r="C66" i="11"/>
  <c r="J129" i="9"/>
  <c r="I375" i="15" l="1"/>
  <c r="G375"/>
  <c r="J19" i="3" s="1"/>
  <c r="I374" i="15"/>
  <c r="H393" i="14"/>
  <c r="G72" i="12"/>
  <c r="G83" s="1"/>
  <c r="B876" i="4"/>
  <c r="B186" i="2"/>
  <c r="H374" i="15" l="1"/>
  <c r="K18" i="3"/>
  <c r="H375" i="15"/>
  <c r="K19" i="3"/>
  <c r="B700" i="1" l="1"/>
  <c r="I16" i="3" l="1"/>
  <c r="G380" i="14" l="1"/>
  <c r="I380"/>
  <c r="B13" i="7" l="1"/>
  <c r="B14" i="5"/>
  <c r="K16" i="3"/>
  <c r="K6" i="14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5"/>
  <c r="H385" l="1"/>
  <c r="H384"/>
  <c r="H383"/>
  <c r="H382"/>
  <c r="I387" l="1"/>
  <c r="G389"/>
  <c r="G388"/>
  <c r="I388"/>
  <c r="I389"/>
  <c r="G386"/>
  <c r="I386"/>
  <c r="G387"/>
  <c r="H387" s="1"/>
  <c r="H389" l="1"/>
  <c r="H388"/>
  <c r="H386"/>
  <c r="I392" l="1"/>
  <c r="G390"/>
  <c r="G392"/>
  <c r="G391"/>
  <c r="I391"/>
  <c r="I390"/>
  <c r="G18" i="10"/>
  <c r="K25" i="3" s="1"/>
  <c r="K26" s="1"/>
  <c r="B34" i="16"/>
  <c r="B33"/>
  <c r="I394" i="14" l="1"/>
  <c r="H392"/>
  <c r="H391"/>
  <c r="H390"/>
  <c r="E29" i="3"/>
  <c r="F28"/>
  <c r="E28"/>
  <c r="K20"/>
  <c r="I20"/>
  <c r="B34" i="6" l="1"/>
  <c r="B31"/>
  <c r="F29" i="3"/>
  <c r="E30" l="1"/>
  <c r="F30"/>
  <c r="B35" i="6" l="1"/>
</calcChain>
</file>

<file path=xl/sharedStrings.xml><?xml version="1.0" encoding="utf-8"?>
<sst xmlns="http://schemas.openxmlformats.org/spreadsheetml/2006/main" count="5489" uniqueCount="1925">
  <si>
    <t>Хом аше, материаллар сотиб олиш буйича шартномалар руйхати</t>
  </si>
  <si>
    <t>Контрагаент</t>
  </si>
  <si>
    <t>Суммаси</t>
  </si>
  <si>
    <t>MChJ CHIRCHIQ GTS</t>
  </si>
  <si>
    <t>MChJ Vi-Va TRAVEL</t>
  </si>
  <si>
    <t>AJ "TOSHKENT" RESPUBLIKA FOND BIRJASI</t>
  </si>
  <si>
    <t>AJ ToshvilSuvoqova</t>
  </si>
  <si>
    <t>MChJ UNITEL (Билайн)</t>
  </si>
  <si>
    <t xml:space="preserve">   Договор №117691345-66юрс от 15.02.10г.услуги интернет-связи</t>
  </si>
  <si>
    <t>XT HAKIMOV BAHTIYOR TALIPOVICH</t>
  </si>
  <si>
    <t>Аудиторская организация  MChJ "FTF-LEA-AUDIT"</t>
  </si>
  <si>
    <t>БК №231 ЧП PIRANIYA BUSINESS</t>
  </si>
  <si>
    <t xml:space="preserve">   Договор 314-36юрс от 19.01.17 Услуги спецсвязи</t>
  </si>
  <si>
    <t>Межведомственный Хозрасчетный Архив Янгиюльского  р-на</t>
  </si>
  <si>
    <t>Филиал "KAFOLAT sug'urta kompaniyasi" AJ</t>
  </si>
  <si>
    <t>Хизматлар буйича шартномалар руйхати</t>
  </si>
  <si>
    <t>Итого</t>
  </si>
  <si>
    <t>DK Qimmatli Qog'ozlar MARKAZIY DEPOZITARIYSI</t>
  </si>
  <si>
    <t>DUK Respublika maxsus aloqa bog'lamasi</t>
  </si>
  <si>
    <t>MChJ BIZNES-DAILY MEDIA noshirlik uyi</t>
  </si>
  <si>
    <t>Toshkent viloyati statistika boshqarmasi</t>
  </si>
  <si>
    <t xml:space="preserve">   Договор</t>
  </si>
  <si>
    <t>AJ CHIRCHIQ Transformator zavodi</t>
  </si>
  <si>
    <t>AJ KONVIN</t>
  </si>
  <si>
    <t>AJ Maxam-Chirchiq</t>
  </si>
  <si>
    <t>AJ NAVOIY Dori-Darmon</t>
  </si>
  <si>
    <t>AJ NO'KIS VINOZAVODI</t>
  </si>
  <si>
    <t>AJ Samarqand Dori-Darmon</t>
  </si>
  <si>
    <t>AJ Toshkent viloyati Dori-Darmon</t>
  </si>
  <si>
    <t>KARTOGRAFIYA  IICHDUK</t>
  </si>
  <si>
    <t>MChJ "IXLOS-XAVAS-UMID"</t>
  </si>
  <si>
    <t>MChJ "STANDART POLIGRAF SERVICE"</t>
  </si>
  <si>
    <t>MChJ AIR TIME</t>
  </si>
  <si>
    <t>MChJ ANAXMEDGAZ-BIZNES</t>
  </si>
  <si>
    <t>MChJ ANIS PRO PRODUCT</t>
  </si>
  <si>
    <t>MChJ ATSETAT BIZNES</t>
  </si>
  <si>
    <t>MCHJ BAGIZAGAN</t>
  </si>
  <si>
    <t>MChJ BUXORO Dori-Darmon</t>
  </si>
  <si>
    <t>MChJ FLYURMEKS</t>
  </si>
  <si>
    <t>MChJ IZZATILLA PRINT</t>
  </si>
  <si>
    <t>MChJ JIZZAX DORI DARMON</t>
  </si>
  <si>
    <t>MChJ JNS LABS</t>
  </si>
  <si>
    <t>MChJ KOMSAR</t>
  </si>
  <si>
    <t>MChJ LAFZ</t>
  </si>
  <si>
    <t>MChJ MAX MASTER PRINT</t>
  </si>
  <si>
    <t>MChJ Max PHARM Service</t>
  </si>
  <si>
    <t>MChJ Medical Max pharm</t>
  </si>
  <si>
    <t>MChJ Mega Oil Store</t>
  </si>
  <si>
    <t>MChJ Ozbekiston Dori-Taminot</t>
  </si>
  <si>
    <t>MChJ PROMXIM IMPEX</t>
  </si>
  <si>
    <t>MChJ QAM XAR</t>
  </si>
  <si>
    <t>MChJ Qaraqalpaq Dari-Darmaq</t>
  </si>
  <si>
    <t>MChJ QORA-QAMICH dorihonalari</t>
  </si>
  <si>
    <t>MChJ Samarqand Jomboy Sharob</t>
  </si>
  <si>
    <t>MChJ Sh QK Guliston Med Texnika</t>
  </si>
  <si>
    <t>MChJ SIRDARYO DORI-DARMON</t>
  </si>
  <si>
    <t>MChJ SURXON DORI-DARMON</t>
  </si>
  <si>
    <t>MChJ XOJAI-JAHON-FARM</t>
  </si>
  <si>
    <t>O` ZFA O`SIMLIK MODALARI KIMYOSI INSTITUTI</t>
  </si>
  <si>
    <t>ShK KLIN-KOSMETIKA</t>
  </si>
  <si>
    <t>SHO`RTAN GAZ KIMYO MAJMUASI UNITAR ShK</t>
  </si>
  <si>
    <t>XF AL-XAYIT</t>
  </si>
  <si>
    <t>XK AKTASH</t>
  </si>
  <si>
    <t>XK ALVIERO</t>
  </si>
  <si>
    <t>XK BIO KORM</t>
  </si>
  <si>
    <t>XK KAMALAK-L.B</t>
  </si>
  <si>
    <t>XK MUQADDAM SERVIS</t>
  </si>
  <si>
    <t>Жил поселок</t>
  </si>
  <si>
    <t>СП  Fatih  Lazzat  Maya  MCHJ</t>
  </si>
  <si>
    <t xml:space="preserve">   счет Договор</t>
  </si>
  <si>
    <t>СП FAR-VAB</t>
  </si>
  <si>
    <t>Тайёр махсулот сотиш буйича шартномалар руйхати</t>
  </si>
  <si>
    <t>DSENM YANGIYO'L SHAHAR</t>
  </si>
  <si>
    <t>XK ENERGOTEXSERVIS</t>
  </si>
  <si>
    <t xml:space="preserve">   Соглашение 8774391/179-67юрс от 01.02.18 услуги ж/д</t>
  </si>
  <si>
    <t xml:space="preserve">   Соглашение 194-159юрс от 02.03.18г.услуги ж/д</t>
  </si>
  <si>
    <t>AJ JUMA ELEVATORI</t>
  </si>
  <si>
    <t>DUK AKADEMTA`MINOT</t>
  </si>
  <si>
    <t>MChJ QK AL Majid Beauty Group</t>
  </si>
  <si>
    <t>Валюта Евро</t>
  </si>
  <si>
    <t>Валюта USD</t>
  </si>
  <si>
    <t>1-илова</t>
  </si>
  <si>
    <t>2-илова</t>
  </si>
  <si>
    <t>3-илова</t>
  </si>
  <si>
    <t>4-илова</t>
  </si>
  <si>
    <t>5-илова</t>
  </si>
  <si>
    <t>MChJ BILLUR SUV SERVIS</t>
  </si>
  <si>
    <t>Yangiyol shahar Elektr Taminoti Korhonasi</t>
  </si>
  <si>
    <t xml:space="preserve">   Соглашение 0025-46юрс от 01.02.18 услуги ж/д</t>
  </si>
  <si>
    <t xml:space="preserve">   Договор 845-374юрс от 05.07.18 услуги ж/д</t>
  </si>
  <si>
    <t>Эл.энергия, табиий газ ва сув билан таъминлаш буйича шартномалар руйхати</t>
  </si>
  <si>
    <t>6-илова</t>
  </si>
  <si>
    <t>AJ DO"STLIK DON MAHSULOTLARI</t>
  </si>
  <si>
    <t>MChJ ASL BILLUR</t>
  </si>
  <si>
    <t>MChJ AZIA TECHNO PROGRESS</t>
  </si>
  <si>
    <t>7-илова</t>
  </si>
  <si>
    <t>Итого, сум</t>
  </si>
  <si>
    <t>YTT Muradasilov Server Ayderovich</t>
  </si>
  <si>
    <t xml:space="preserve">   Договор 34/34 от 25.01.19 Тех. и сервис.обслуж. орг. техтики</t>
  </si>
  <si>
    <t>DUK TOZA HUDUD Yangiyol shahar filiali</t>
  </si>
  <si>
    <t>O'ZBEKISTON SAVDO-SANOAT PALATASI</t>
  </si>
  <si>
    <t xml:space="preserve">   Договор MTV-143 от 19.02.19 Членский взнос</t>
  </si>
  <si>
    <t>Toshkent viloyati favqulodda vaziyatlar boshqarmasi</t>
  </si>
  <si>
    <t>YANGIYO'L SHAHAR XO'JALIK XISOBIDAGI DIZENFEKSIYA STANSIYASI</t>
  </si>
  <si>
    <t xml:space="preserve">   Договор №12 от 28.01.19 Брокерское вознаграждение</t>
  </si>
  <si>
    <t xml:space="preserve">   Договор К-2-8юрс от 04.01.19 Вода,стоки</t>
  </si>
  <si>
    <t>MChJ "INNOVATSION TEXNOLOGIYA PRINT"</t>
  </si>
  <si>
    <t>MChJ Avto-olam jurnali tahririyati</t>
  </si>
  <si>
    <t>MChJ IMPERIAL PRINT</t>
  </si>
  <si>
    <t>MChJ POKSON Toshkent</t>
  </si>
  <si>
    <t>MChJ SSK FARAVON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</si>
  <si>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</si>
  <si>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</si>
  <si>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</si>
  <si>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</si>
  <si>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</si>
  <si>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</si>
  <si>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</si>
  <si>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</si>
  <si>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</si>
  <si>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</si>
  <si>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№</t>
  </si>
  <si>
    <t>№ лота</t>
  </si>
  <si>
    <t>Дата начала</t>
  </si>
  <si>
    <t>Срок окончания</t>
  </si>
  <si>
    <t>Наименование</t>
  </si>
  <si>
    <t>Кол-во</t>
  </si>
  <si>
    <t>Стартовая цена за ед.</t>
  </si>
  <si>
    <t>Предложенная цена за ед.</t>
  </si>
  <si>
    <t>Стартовая сумма контракта</t>
  </si>
  <si>
    <t>Сумма контракта</t>
  </si>
  <si>
    <t>Заказчик</t>
  </si>
  <si>
    <t>Победитель</t>
  </si>
  <si>
    <t>"BIOKIMYO" AJ</t>
  </si>
  <si>
    <t>Цена за единицу</t>
  </si>
  <si>
    <t>Сумма договора</t>
  </si>
  <si>
    <t>Дата заключения контракта</t>
  </si>
  <si>
    <t>Номер договора</t>
  </si>
  <si>
    <t>№ сделки</t>
  </si>
  <si>
    <t xml:space="preserve">Сумма контракта </t>
  </si>
  <si>
    <t>ТМЗ</t>
  </si>
  <si>
    <t>Продукты питания</t>
  </si>
  <si>
    <t>Пшеница</t>
  </si>
  <si>
    <t>Барда</t>
  </si>
  <si>
    <t>MChJ KOSON DMQQ</t>
  </si>
  <si>
    <t>MChJ Qamashi don qabul qilish</t>
  </si>
  <si>
    <t>СП ООО SREDAZPODSHIPNIK</t>
  </si>
  <si>
    <t>AJ NAVOIY IES</t>
  </si>
  <si>
    <t>MChJ  NOVO FARM KOMPLEKT</t>
  </si>
  <si>
    <t>MChJ DENTAFILL PLYUS</t>
  </si>
  <si>
    <t>MChJ EUROPRINT KOKAND</t>
  </si>
  <si>
    <t>MChJ Jurabek PRINT</t>
  </si>
  <si>
    <t>MChJ XORAZM Dori-Darmon</t>
  </si>
  <si>
    <t>Ozbekiston Shampani AJ</t>
  </si>
  <si>
    <t>Q.K. MChJ "DINA PARFUM"</t>
  </si>
  <si>
    <t>QK AJ INDORAMA KOKAND TEXTILE</t>
  </si>
  <si>
    <t>АО СамВин,комб,им Ховренко</t>
  </si>
  <si>
    <t>MChJ ABINA COSMETIK</t>
  </si>
  <si>
    <t>MChJ QK HEALTH LINE</t>
  </si>
  <si>
    <t>AJ ANDIJON BIOKIMYO ZAVODI</t>
  </si>
  <si>
    <t>Toshkent viloyati QO'RIQLASH BOSHQARMASI O'R MG</t>
  </si>
  <si>
    <t xml:space="preserve">   Договор 1105-515юрс от 30.08.19 Охрана объекта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</si>
  <si>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</si>
  <si>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</si>
  <si>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</si>
  <si>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</si>
  <si>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</si>
  <si>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КОНКУРС</t>
  </si>
  <si>
    <t>ПРЯМЫЕ ЗАКУПКИ</t>
  </si>
  <si>
    <t>АУКЦИОН</t>
  </si>
  <si>
    <t>Дизельное топливо ЭКО ООО "Бухарский НПЗ"</t>
  </si>
  <si>
    <t>Пуццолановый портландцемент ППЦ400 ( предназначен для тарир в бумаж меш 50 кг), АО Ахангаранцемент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</si>
  <si>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</si>
  <si>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</si>
  <si>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</si>
  <si>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</si>
  <si>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</si>
  <si>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</si>
  <si>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</si>
  <si>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MCHJ TASHKENT POLYMER SINTEZ</t>
  </si>
  <si>
    <t>MChJ ULKAN PARVOZ SERVIS</t>
  </si>
  <si>
    <t>DK O'ZBEKISTON MILLIY METROLOGIYA INSTITUTI</t>
  </si>
  <si>
    <t xml:space="preserve">   Договор 1881/Э-135юрс от 21.02.12г.и доп.согл.№1881-2/ИК от 12.09.19г. Услуги депозитария</t>
  </si>
  <si>
    <t>DUK O’ZBEKISTON ILMIY-SINOV VA SIFAT NAZORATI MARKAZI (UzTest)</t>
  </si>
  <si>
    <t>MChJ MATBUOT-TARQATUVCHI YANGIYO`L</t>
  </si>
  <si>
    <t>АИКБ  Ипак Йули Янгиюль</t>
  </si>
  <si>
    <t>Инспекция Госархстройнадзор ташкентской области</t>
  </si>
  <si>
    <t>октябрь</t>
  </si>
  <si>
    <t>ноябрь</t>
  </si>
  <si>
    <t>декабрь</t>
  </si>
  <si>
    <t>ИНН заказчика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</si>
  <si>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</si>
  <si>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</si>
  <si>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</si>
  <si>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</si>
  <si>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</si>
  <si>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</si>
  <si>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</si>
  <si>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</si>
  <si>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Косон ДМКК МЧЖ</t>
  </si>
  <si>
    <t>201614527</t>
  </si>
  <si>
    <t>"Qamashi Don Qabul Qilish" Mas`uliyati Cheklangan Jamiyati</t>
  </si>
  <si>
    <t>200680448</t>
  </si>
  <si>
    <t>Пшеница 3 класса ООО «Qamashi DKK»</t>
  </si>
  <si>
    <t>Maxam-Chirchiq AJ</t>
  </si>
  <si>
    <t>200941518</t>
  </si>
  <si>
    <t>АО Жума Эливатор</t>
  </si>
  <si>
    <t>201818683</t>
  </si>
  <si>
    <t>Пшеница 3-класс АО Жума Элевотор</t>
  </si>
  <si>
    <t>Дустлик Дон махсулотлари</t>
  </si>
  <si>
    <t>200998865</t>
  </si>
  <si>
    <t>Пшеница 3-го класса АО "Дустлик дон махсулотлари" аннул.объем</t>
  </si>
  <si>
    <t>Пшеница 3 класса ООО «Qamashi DKK» аннул.объем</t>
  </si>
  <si>
    <t>Пшеница 3-го класса АО "Дустлик дон махсулотлари"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</si>
  <si>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</si>
  <si>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</si>
  <si>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</si>
  <si>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</si>
  <si>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</si>
  <si>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</si>
  <si>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</si>
  <si>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>ACTIVE BUSINESS LINE oilaviy korxonasi</t>
  </si>
  <si>
    <t>MChJ "JASMINE GOLD GROUP"</t>
  </si>
  <si>
    <t>MChJ BIO COSMETICS</t>
  </si>
  <si>
    <t>MChJ ISGS BREND TORG</t>
  </si>
  <si>
    <t>AJ KVARTS</t>
  </si>
  <si>
    <t>DUK Toshkent Issiqlik markazi</t>
  </si>
  <si>
    <t>MChJ AGROWIN</t>
  </si>
  <si>
    <t>MChJ ECO PHARM MED INVEST</t>
  </si>
  <si>
    <t>MChJ HAYAT Cosmetic</t>
  </si>
  <si>
    <t>MChJ MACRO WHOLESALE TRADING</t>
  </si>
  <si>
    <t>MChJ QK AFSAR COMPANY LTD</t>
  </si>
  <si>
    <t>MChJ QK NAVOIY BEAUTY COSMETICS</t>
  </si>
  <si>
    <t>MChJ RADIKS</t>
  </si>
  <si>
    <t>Respublika SUDTIBBIY EKSPERTIZA IAM Toshkent viloyati</t>
  </si>
  <si>
    <t>XK CHEMICAL BUBBLE GROUP</t>
  </si>
  <si>
    <t>XK INCOS</t>
  </si>
  <si>
    <t>ФХ Тулаган Барда</t>
  </si>
  <si>
    <t>AK O`ZBEKTELEKOM Toshkent filiali</t>
  </si>
  <si>
    <t xml:space="preserve">   Договор 02_918/3140 от 08.01.20г.Интернет Teznet business-2 6 Мбит/с</t>
  </si>
  <si>
    <t xml:space="preserve">   Договор 02_918/3140 от 08.01.20г.Интернет Teznet business-3 10 Мбит/с</t>
  </si>
  <si>
    <t xml:space="preserve">   Договор 4-28юрс от 15.01.20 Услуги связи</t>
  </si>
  <si>
    <t xml:space="preserve">   Договор Ю-13-000072 от 06.01.20г. Обработка мусора</t>
  </si>
  <si>
    <t>MChJ "PETRO TEST AVTO"</t>
  </si>
  <si>
    <t>MChJ "PREMIUM POLIGRAF BIZNES"</t>
  </si>
  <si>
    <t>MChJ "UNICON-SOFT"</t>
  </si>
  <si>
    <t>MChJ GRAND ELITE SERVICE</t>
  </si>
  <si>
    <t xml:space="preserve">   Договор 1-24/20-103юрс от 06.03.20 Разработка проекта газопровода 8 км</t>
  </si>
  <si>
    <t xml:space="preserve">   Закупки на cooperation.uz по КМ ПП-833 от 30.09.19г</t>
  </si>
  <si>
    <t xml:space="preserve">   Договор 6-85юрс от 01.02.20 Пожарная безопасность</t>
  </si>
  <si>
    <t>XK "FIDES GROUP"</t>
  </si>
  <si>
    <t xml:space="preserve">   Счет на оплату №260 от 30.01.20 Подписка на ИТС ПРОФ-1С8</t>
  </si>
  <si>
    <t xml:space="preserve">   Договор 2-20юрс от 09.01.20 Дезинфекция 10 423 716 сум</t>
  </si>
  <si>
    <t>ИП ООО Action MCFR Mediaguruhi</t>
  </si>
  <si>
    <t xml:space="preserve">   Договор GZ/66 от 20.02.20 Программный продукт Госзакупка</t>
  </si>
  <si>
    <t>MChJ "KORNELIYA"</t>
  </si>
  <si>
    <t xml:space="preserve">   Договор №16-Т от 27.02.20 Тех. обслуга пож. тушения, пож.сигнализа</t>
  </si>
  <si>
    <t xml:space="preserve">   Договор 31-1017-49юрс от 03.01.20 Электроэнергия</t>
  </si>
  <si>
    <t xml:space="preserve">Заключенные договоры на cooperation.uz </t>
  </si>
  <si>
    <t>AJ OLMALIQ КMK</t>
  </si>
  <si>
    <t>AJ QASHQADARYODONMAHSULOTLARI</t>
  </si>
  <si>
    <t>MChJ "ASKLEPIY" xorijiy korxonasi</t>
  </si>
  <si>
    <t>MChJ "SPZ-BEARINGS" QK</t>
  </si>
  <si>
    <t>MChJ PETROL AUTO AND INDUSTRIAL</t>
  </si>
  <si>
    <t>MChJ ZOLOTOE RUNO</t>
  </si>
  <si>
    <t>UK PAXTA NEFT BAZASI</t>
  </si>
  <si>
    <t>ИТОГО UZS</t>
  </si>
  <si>
    <t>AJ Kattaqo`rg`on YOG` MOY</t>
  </si>
  <si>
    <t>AJ Yangi Angren issiqlik elektr stansiyasi</t>
  </si>
  <si>
    <t>MChJ BUNYOD GOLD</t>
  </si>
  <si>
    <t>MChJ CLEANPOWER</t>
  </si>
  <si>
    <t>MChJ DOZ TUR LTD</t>
  </si>
  <si>
    <t>MChJ Elite Pharma Med Group</t>
  </si>
  <si>
    <t>MChJ Farrukh Clean Technologys</t>
  </si>
  <si>
    <t>MChJ FITO PHARMA MED</t>
  </si>
  <si>
    <t>MChJ GALENIKA INVEST</t>
  </si>
  <si>
    <t>MChJ KATRANT</t>
  </si>
  <si>
    <t>MChJ MERRYMED FARM</t>
  </si>
  <si>
    <t>MChJ MURAD PRINT</t>
  </si>
  <si>
    <t>MChJ NEW BUSINESS TECHNOLOGIES</t>
  </si>
  <si>
    <t>MChJ Plasteks</t>
  </si>
  <si>
    <t>MChJ Qashqadaryo Dori-Darmon</t>
  </si>
  <si>
    <t>MChJ QK UZTEX Tashkent</t>
  </si>
  <si>
    <t>MChJ ShQK AWP</t>
  </si>
  <si>
    <t>MChJ STEKLOPLASTIK</t>
  </si>
  <si>
    <t>MChJ XORAZM SHAKAR</t>
  </si>
  <si>
    <t>OK CHORVA NURZIYO BARAKASI</t>
  </si>
  <si>
    <t>OZBEKISTON NM IJODIY UYI</t>
  </si>
  <si>
    <t>XK SIMVETFARM</t>
  </si>
  <si>
    <t>DUK AGROSANOAT MAJMUIDA XIZMAT KO`RSATISH MARKAZI</t>
  </si>
  <si>
    <t>DUK RESPUBLIKA INKASSASIYA XIZMATI Tosh.vil.boshqarmasi</t>
  </si>
  <si>
    <t xml:space="preserve">   Договор 4187/20 от 02.03.20 Услуги инкассации</t>
  </si>
  <si>
    <t>MChJ Barakat Cipro</t>
  </si>
  <si>
    <t>MChJ Fides solutions</t>
  </si>
  <si>
    <t xml:space="preserve">   Oferta от 06.01.20 Публичная оферта</t>
  </si>
  <si>
    <t>MChJ Naymon invest consulting</t>
  </si>
  <si>
    <t xml:space="preserve">   Договор 1/20-65юрс от 14.02.20 Услуги по оценке сист.корп.управл.</t>
  </si>
  <si>
    <t>MChJ NEFT-GAZ TRADE ENGINEERING</t>
  </si>
  <si>
    <t>XK "FIDES PROJECTS"</t>
  </si>
  <si>
    <t xml:space="preserve">   Договор FP-20-65-112юрс от 30.01.20 Технолог.сопровожд.прогрммного продукта</t>
  </si>
  <si>
    <t xml:space="preserve">   Договор 20-067-90юрс от 02.03.20 Аудиторские услуги по КПЭ,ИКЭ</t>
  </si>
  <si>
    <t>E-SHOP (ЭЛ.МАГАЗИН)</t>
  </si>
  <si>
    <t>Техническое обслуживание промышленного оборудования
Техническоe обслуживание компрессорной установки Dalgakiran TIDY-10</t>
  </si>
  <si>
    <t>Консультационные услуги
Консультативные услуги по предоставлению использования сервиса «Электронное голосование»</t>
  </si>
  <si>
    <t>Лабораторные приборы, оборудования и техника</t>
  </si>
  <si>
    <t>Прочая техника и оборудование</t>
  </si>
  <si>
    <t>Единый поставщик</t>
  </si>
  <si>
    <t>ПП-3953</t>
  </si>
  <si>
    <t>ЗРУ-472, 44 - статья</t>
  </si>
  <si>
    <t>ООО PETROL AUTO AND INDUSTRIAL</t>
  </si>
  <si>
    <t>305784896</t>
  </si>
  <si>
    <t>Масло дизельное М14В2 OOO Petrol Auto And Industrial</t>
  </si>
  <si>
    <t>"Кашкадарёдонмахсулотлари" ОАЖ</t>
  </si>
  <si>
    <t>200670475</t>
  </si>
  <si>
    <t>Пшеница 3-го класса, АО «Кашкадарёдонмахсулотлари»</t>
  </si>
  <si>
    <t>"PAXTA NEFT BAZASI" Mas`uliyati cheklangan jamiyat</t>
  </si>
  <si>
    <t>204583138</t>
  </si>
  <si>
    <t>Дизельное топливо (ФНПЗ) OOO Пахта нб</t>
  </si>
  <si>
    <t>Список заключенных договоров на портале UZEX.UZ</t>
  </si>
  <si>
    <t>СП CHORVA-NURZIYO-BARAKASI</t>
  </si>
  <si>
    <t>307456581</t>
  </si>
  <si>
    <t xml:space="preserve">Подшипниковый завод  СП  «SPZ -BEARINGS» </t>
  </si>
  <si>
    <t>Поставщик</t>
  </si>
  <si>
    <t>ИНН поставщика</t>
  </si>
  <si>
    <t>Код ТН ВЭД</t>
  </si>
  <si>
    <t>Арматура 12 - 35ГС мерной длины АО "Узметкомбинат"</t>
  </si>
  <si>
    <t>Арматура 18 - 35ГС мерной длины АО "Узметкомбинат"</t>
  </si>
  <si>
    <t>Карбид кальция фракция 25 80 ЧП VERTEX DEVELOP GROUP</t>
  </si>
  <si>
    <t>"ASIA METALL BUSINESS" xususiy korxonasi</t>
  </si>
  <si>
    <t>301010857</t>
  </si>
  <si>
    <t>Пшеница мягких сортов, продовольственная, 4-го класса, урожай 2020 года, ООО Asia Metall Business</t>
  </si>
  <si>
    <t>Х.К.  NASIBA-GAVHAR</t>
  </si>
  <si>
    <t>AJ QO`QON BIOKIMYO</t>
  </si>
  <si>
    <t>MChJ "ASIA METALL BUSINESS"</t>
  </si>
  <si>
    <t>MChJ "IHLAS ELEKTRIK"</t>
  </si>
  <si>
    <t>MChJ "YUMA GREEN"</t>
  </si>
  <si>
    <t>XK IMEX GROUP</t>
  </si>
  <si>
    <t>XK Maximum business group</t>
  </si>
  <si>
    <t>XK Nasiba Gavhar</t>
  </si>
  <si>
    <t>XK THE REAL BUSINESS ALLIANCE</t>
  </si>
  <si>
    <t xml:space="preserve"> </t>
  </si>
  <si>
    <t>DUK Manaviyat Nashriyoti</t>
  </si>
  <si>
    <t>MChJ "O`QITUVCHI MATBAA UYI"</t>
  </si>
  <si>
    <t xml:space="preserve">   Договор газ</t>
  </si>
  <si>
    <t xml:space="preserve">   Договор хим</t>
  </si>
  <si>
    <t>MChJ BONU shirinliklari</t>
  </si>
  <si>
    <t>MChJ COMPACT TEXTILES YARN</t>
  </si>
  <si>
    <t>MCHJ Ecowall</t>
  </si>
  <si>
    <t>MChJ INVESTMENT COMPANY NAVOI</t>
  </si>
  <si>
    <t>MCHJ QK NUKUS MED TEX</t>
  </si>
  <si>
    <t>MCHJ SAG AGRO</t>
  </si>
  <si>
    <t>MChJ SANO STANDART</t>
  </si>
  <si>
    <t>MChJ Shamsuddinxon Boboxonov NMIU</t>
  </si>
  <si>
    <t>MChJ TASHKENT UPAKOVSHIK</t>
  </si>
  <si>
    <t>MChJ WORLD TRADE SOLUTIONS TASHKENT</t>
  </si>
  <si>
    <t>XK MAHMUDOV MURODJON MAXAMMADOVICH</t>
  </si>
  <si>
    <t>XK PRINT LINE GROUP</t>
  </si>
  <si>
    <t>Ziyo Nur Farm XK</t>
  </si>
  <si>
    <t>AJ “Hududgazta’minot”</t>
  </si>
  <si>
    <t xml:space="preserve">   Договор 1909352324-398юрс от 07.08.20 Услуги связи мобайл</t>
  </si>
  <si>
    <t>DUK "ELEKTRON ONLAYN-AUKSIONLARNI TASHKIL ETISH MARKAZI"</t>
  </si>
  <si>
    <t xml:space="preserve">   Договор 445-220-01 от 23.07.20 Электрон-онлайн торги</t>
  </si>
  <si>
    <t>ELEKTRON KOOPERATSIYA PORTALI MARKAZI</t>
  </si>
  <si>
    <t>MChJ Industrial Techno Consult</t>
  </si>
  <si>
    <t>YTТ URUNOV BOTIRJON FURKATOVICH</t>
  </si>
  <si>
    <t>Тех ПД-11 г.Джизак</t>
  </si>
  <si>
    <t>ТехПД-1 Ташкент</t>
  </si>
  <si>
    <t>ТехПД-10 г.Самарканд</t>
  </si>
  <si>
    <t>ТехПД-7 г.Карши-5</t>
  </si>
  <si>
    <t xml:space="preserve">   Договор 12-04/7 от 01.07.20 Природный газ</t>
  </si>
  <si>
    <t>8-илова</t>
  </si>
  <si>
    <t>7.5-илова</t>
  </si>
  <si>
    <t>7.4-илова</t>
  </si>
  <si>
    <t>7.2-илова</t>
  </si>
  <si>
    <t>7.1.-илова</t>
  </si>
  <si>
    <t>7.3.-илова</t>
  </si>
  <si>
    <t>7.6-илова</t>
  </si>
  <si>
    <t>Бумага</t>
  </si>
  <si>
    <t>Техническое обслуживание автоматизированной системы коммерческого учета электроэнергии
АльфаЦентр</t>
  </si>
  <si>
    <t>Пшеница 3-го класса ООО «Косон ДМКК»</t>
  </si>
  <si>
    <t xml:space="preserve">Формалин технический 37 % ЧП ”ASR  KIMYO INVEST”  </t>
  </si>
  <si>
    <t>Пшеница 3-го класса, АО «Кашкадарёдонмахсулотлари» аннул.объем</t>
  </si>
  <si>
    <t>Toshkent Agrosanoat MCHJ</t>
  </si>
  <si>
    <t>200566549</t>
  </si>
  <si>
    <t>"JAMOL OTA" фермер хужалиги</t>
  </si>
  <si>
    <t>201882883</t>
  </si>
  <si>
    <t>ФХ DILBAR-ASIL-ARU</t>
  </si>
  <si>
    <t>306350154</t>
  </si>
  <si>
    <t>ФХ QOBIL OMAD</t>
  </si>
  <si>
    <t>302309885</t>
  </si>
  <si>
    <t>СП BAXTIYOR  OMAD  BAXT</t>
  </si>
  <si>
    <t>307976703</t>
  </si>
  <si>
    <t>Подшипник 180314</t>
  </si>
  <si>
    <t>Подшипник 180312</t>
  </si>
  <si>
    <t>Подшипник 180311</t>
  </si>
  <si>
    <t>Подшипник 180310</t>
  </si>
  <si>
    <t>Подшипник 180307</t>
  </si>
  <si>
    <t>Подшипник 180309</t>
  </si>
  <si>
    <t>Подшипник 180305</t>
  </si>
  <si>
    <t>Подшипник 409А</t>
  </si>
  <si>
    <t>Насос КМ 80-50-200</t>
  </si>
  <si>
    <t>№ договор</t>
  </si>
  <si>
    <t>Наименование товара</t>
  </si>
  <si>
    <t>Количество товара</t>
  </si>
  <si>
    <t>Дата</t>
  </si>
  <si>
    <t>Пшен</t>
  </si>
  <si>
    <t>Дизе</t>
  </si>
  <si>
    <t>Пуцц</t>
  </si>
  <si>
    <t>Карб</t>
  </si>
  <si>
    <t>Форм</t>
  </si>
  <si>
    <t>Арматура 12 - 3</t>
  </si>
  <si>
    <t>Арматура 18 - 3</t>
  </si>
  <si>
    <t xml:space="preserve">Карбид </t>
  </si>
  <si>
    <t>Масл</t>
  </si>
  <si>
    <t>MChJ "TA'MIR ENERGO STROY"</t>
  </si>
  <si>
    <t>XK "FORTEK"</t>
  </si>
  <si>
    <t xml:space="preserve">   Договор 4884316 от 28.12.20 Пшеница 3-кл 25 тн</t>
  </si>
  <si>
    <t xml:space="preserve">   Договор 4885909 от 29.12.20 Пшеница 3-кл 46 тн</t>
  </si>
  <si>
    <t xml:space="preserve">   Договор 163695 от 21.10.20 Авт.выкл,контакторы, реле</t>
  </si>
  <si>
    <t>FX "QOBIL OMAD"</t>
  </si>
  <si>
    <t>FX Dilbar Asil Aru</t>
  </si>
  <si>
    <t>FX Jamol OTA</t>
  </si>
  <si>
    <t>MChJ BIO XLOR AKTIV</t>
  </si>
  <si>
    <t>MChJ HILAL COSMETICS</t>
  </si>
  <si>
    <t>MChJ HVARA</t>
  </si>
  <si>
    <t>MChJ Kitobdornashr</t>
  </si>
  <si>
    <t>MChJ PRINT.UZ</t>
  </si>
  <si>
    <t>MChJ SANO TECHNOLOGY</t>
  </si>
  <si>
    <t>MCHJ Toshkent Agrosanoat</t>
  </si>
  <si>
    <t>OK Baxtiyor Omad Baxt</t>
  </si>
  <si>
    <t>XK CHEMICALS LINE GROUP</t>
  </si>
  <si>
    <t>MChJ SAVDOELETRONIKA XIZMATLARI</t>
  </si>
  <si>
    <t xml:space="preserve">   Договор 9Y-0001 от 25.12.20 услуги по ККМ SIMURG 001</t>
  </si>
  <si>
    <t xml:space="preserve">   Договор 20-111 от 02.07.20 Аудиторские услуги по НСБУ за 2020 год</t>
  </si>
  <si>
    <t>Топливораздаточная колонка
Топливораздаточная колонка Топаз 511</t>
  </si>
  <si>
    <t>Кефир
Кефир</t>
  </si>
  <si>
    <t>Экспертиза отчетов об оценке
6 месяц</t>
  </si>
  <si>
    <t>Перчатка
Перчатки одноразовые</t>
  </si>
  <si>
    <t>Стакан
Стакан одноразовый</t>
  </si>
  <si>
    <t>Масло
Дизельное масло G Line Subra 15W-40</t>
  </si>
  <si>
    <t>Кулер для питьевой воды
Selva - 307</t>
  </si>
  <si>
    <t>Масло
Дизельное масло 15W-40 CF-4/SG GNV Supreme Force</t>
  </si>
  <si>
    <t>Смазка
Смазка высокотемпературная МС 5115-2 ЕР-2</t>
  </si>
  <si>
    <t>Смазка
Смазка Литол 24</t>
  </si>
  <si>
    <t>Кислород технический
Кислород технический</t>
  </si>
  <si>
    <t>Разработка и заполнение ?Паспорта санитарно-технического состояния условий труда и обеспеченности средствами охраны труда?
Разработка санитарного технического паспорта для цеха</t>
  </si>
  <si>
    <t>Книги
Книга акт о выработке спирта, 80 листов , 1 вараки 80 гр ок когозда АКТ 2 варак копия когозда ва усти бувинел каттик переплет булиши кк.</t>
  </si>
  <si>
    <t>На поверку и государственное клеймение весоизмерительных приборов
Техосмотр юстировка со спец гирями весов лабораторных АДВ 200, со сдачей под гос. клеймение ГП УЗНИМ</t>
  </si>
  <si>
    <t>На поверку и государственное клеймение весоизмерительных приборов
Теч обслуга юстировка со спец горями весов дозировочных до 50кг со сдачей под гос. клеймение ГП УЗНИМ</t>
  </si>
  <si>
    <t>На поверку и государственное клеймение весоизмерительных приборов
Техническое обслуга юстировка со спец гирями весов товарных до 500кг со сдачей под гос. клеймение ГП УЗНИМ</t>
  </si>
  <si>
    <t>На поверку и государственное клеймение весоизмерительных приборов
Юстировка со спец гирями весов товарных до 150кг Ц/Г со сдачей под гос. клеймение ГП УЗНИМ</t>
  </si>
  <si>
    <t>На поверку и государственное клеймение весоизмерительных приборов
Технической осмотр, смазка рабочих шаров, юстировка со спец гирями авто весов электронных до 60тн со сдачей под гос. клеймение ГП УЗНИМ</t>
  </si>
  <si>
    <t>Кулер
SELVA</t>
  </si>
  <si>
    <t>Услуга по оценке
Отчет об оценке</t>
  </si>
  <si>
    <t>Электрод
Электрод МР-3, Ф 3 мм</t>
  </si>
  <si>
    <t>Оценочные услуги
Отчет об оценке</t>
  </si>
  <si>
    <t>Выполнение перевозки опасных грузов.
Перевозка опасных грузов</t>
  </si>
  <si>
    <t>Сальниковая набивка
Сальниковая набивка АП-31 размер 14 мм</t>
  </si>
  <si>
    <t>асбестовый шнур
Шнур асбестовый ШАОН диаметр 12 мм</t>
  </si>
  <si>
    <t>Программное обеспечение
Электронная система "Госзакупки"</t>
  </si>
  <si>
    <t>Диаграммная бумага
Бумага диаграммная</t>
  </si>
  <si>
    <t>Скоросшиватель
Мареd</t>
  </si>
  <si>
    <t>Ежедневник
"CALCIO"черный А5 формата 120 листов</t>
  </si>
  <si>
    <t>Папка для бумаг
Папка для бумаг 400гр Мапед</t>
  </si>
  <si>
    <t>фирменная бланка
Бумага А4 130 гр для фирменного бланка Снегурочка</t>
  </si>
  <si>
    <t>Лоток
Лоток вертикальный 3 ярусный DELI</t>
  </si>
  <si>
    <t>Транспортные услуги
Транспортные услуги по перевозке химических реагентов</t>
  </si>
  <si>
    <t>Кислородный баллон
Кислород жидкий</t>
  </si>
  <si>
    <t>Выполнение перевозки опасных грузов.
перевозка опасных грузов</t>
  </si>
  <si>
    <t>Накладная
Прием сдаточная накладной 80 гр бумага</t>
  </si>
  <si>
    <t>Электрод
Электроды сварочные IMEX МР-3 Д3мм</t>
  </si>
  <si>
    <t>Электрод
Электроды сварочные IMEX МР-3 Д4мм</t>
  </si>
  <si>
    <t>Сухие дрожжи
Дрожжи Alcotec 48 Pure Turbo</t>
  </si>
  <si>
    <t>Медикаменты</t>
  </si>
  <si>
    <t>за  1 квартал 2021 года</t>
  </si>
  <si>
    <t>04.01.2021</t>
  </si>
  <si>
    <t>06.01.2021</t>
  </si>
  <si>
    <t>08.01.2021</t>
  </si>
  <si>
    <t>11.01.2021</t>
  </si>
  <si>
    <t>12.01.2021</t>
  </si>
  <si>
    <t>VIKAAZ PLAST ООО</t>
  </si>
  <si>
    <t>300505335</t>
  </si>
  <si>
    <t>Труба полиэтиленовая ПЭГК d-500 SN8 ООО VIKAAZ PLAST</t>
  </si>
  <si>
    <t>13.01.2021</t>
  </si>
  <si>
    <t>15.01.2021</t>
  </si>
  <si>
    <t>18.01.2021</t>
  </si>
  <si>
    <t>20.01.2021</t>
  </si>
  <si>
    <t>22.01.2021</t>
  </si>
  <si>
    <t>Пшеница 3-го класса , «Косон ДМКК МЧЖ»</t>
  </si>
  <si>
    <t>25.01.2021</t>
  </si>
  <si>
    <t>27.01.2021</t>
  </si>
  <si>
    <t>29.01.2021</t>
  </si>
  <si>
    <t>01.02.2021</t>
  </si>
  <si>
    <t>03.02.2021</t>
  </si>
  <si>
    <t>05.02.2021</t>
  </si>
  <si>
    <t>08.02.2021</t>
  </si>
  <si>
    <t>10.02.2021</t>
  </si>
  <si>
    <t>12.02.2021</t>
  </si>
  <si>
    <t>15.02.2021</t>
  </si>
  <si>
    <t>17.02.2021</t>
  </si>
  <si>
    <t>19.02.2021</t>
  </si>
  <si>
    <t>22.02.2021</t>
  </si>
  <si>
    <t>23.02.2021</t>
  </si>
  <si>
    <t>24.02.2021</t>
  </si>
  <si>
    <t>26.02.2021</t>
  </si>
  <si>
    <t>01.03.2021</t>
  </si>
  <si>
    <t>03.03.2021</t>
  </si>
  <si>
    <t>05.03.2021</t>
  </si>
  <si>
    <t>10.03.2021</t>
  </si>
  <si>
    <t>11.03.2021</t>
  </si>
  <si>
    <t>OOO ASIA GAS OIL</t>
  </si>
  <si>
    <t>302850254</t>
  </si>
  <si>
    <t>Дизельное топливо OOO ASIA GAS OIL</t>
  </si>
  <si>
    <t>12.03.2021</t>
  </si>
  <si>
    <t>15.03.2021</t>
  </si>
  <si>
    <t>16.03.2021</t>
  </si>
  <si>
    <t>ИП АО YANGIYOL YOG-MOY</t>
  </si>
  <si>
    <t>200466854</t>
  </si>
  <si>
    <t>Мыло хозяйственное 60% 350гр ХИИ "Yangiyol Yog-Moy" AO</t>
  </si>
  <si>
    <t>17.03.2021</t>
  </si>
  <si>
    <t>19.03.2021</t>
  </si>
  <si>
    <t>24.03.2021</t>
  </si>
  <si>
    <t>26.03.2021</t>
  </si>
  <si>
    <t>27.03.2021</t>
  </si>
  <si>
    <t>29.03.2021</t>
  </si>
  <si>
    <t>31.03.2021</t>
  </si>
  <si>
    <t>05.01.2021</t>
  </si>
  <si>
    <t>07.01.2021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</si>
  <si>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</si>
  <si>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</si>
  <si>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</si>
  <si>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</si>
  <si>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</si>
  <si>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</si>
  <si>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</si>
  <si>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</si>
  <si>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</si>
  <si>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</si>
  <si>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</si>
  <si>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25.02.2021</t>
  </si>
  <si>
    <t>04.03.2021</t>
  </si>
  <si>
    <t>"OISHA OMAD BARAKA" Масъулияти чекланган жамияти</t>
  </si>
  <si>
    <t>302072186</t>
  </si>
  <si>
    <t>"HIKMATLI TUXUM GO`SHT PARRANDA" MCHJ</t>
  </si>
  <si>
    <t>302330695</t>
  </si>
  <si>
    <t>18.03.2021</t>
  </si>
  <si>
    <t>ООО OROM PAXTA</t>
  </si>
  <si>
    <t>307643714</t>
  </si>
  <si>
    <t>23.03.2021</t>
  </si>
  <si>
    <t>25.03.2021</t>
  </si>
  <si>
    <t>JAMAL фермер хужалиги</t>
  </si>
  <si>
    <t>200901219</t>
  </si>
  <si>
    <t>ООО ALIF GRAND CORPORATION</t>
  </si>
  <si>
    <t>Гипсокартонные листы марки "DEKK" - размер 1200*2500*12мм</t>
  </si>
  <si>
    <t>Гипсокартонные листы марки "DEKK" - размер 1200*2500*8мм</t>
  </si>
  <si>
    <t>BILLUR SUV SERVIS MCHJ</t>
  </si>
  <si>
    <t>Питьевая вода для киллера в капсулах 18,9 л</t>
  </si>
  <si>
    <t>ЧП ELEKTR MEXANIK TA`MIR ISHLAB CHIQARISH</t>
  </si>
  <si>
    <t>ООО "ЧИРЧИКСКИЙ МАШИНОСТРОИТЕЛЬНЫЙ ЗАВОД ЭНЕРГОМАШ"</t>
  </si>
  <si>
    <t xml:space="preserve">Рабочее колесо к насос 1Д 800/56 </t>
  </si>
  <si>
    <t>Рабочее колесо к насос 1Д 1250/65</t>
  </si>
  <si>
    <t xml:space="preserve">ZOLOTOE RUNO ОБЩЕСТВО С ОГРАНИЧЕННОЙ ОТВЕТСТВЕННОСТЬЮ </t>
  </si>
  <si>
    <t>Аммиак водный "чда"</t>
  </si>
  <si>
    <t>Азотнокислое серебро "чда"</t>
  </si>
  <si>
    <t>Фиксанал  соляной кислоты</t>
  </si>
  <si>
    <t>Фиксанал серной кислоты</t>
  </si>
  <si>
    <t>Фиксанал Трилон Б</t>
  </si>
  <si>
    <t>Фиксанал Натрий серноватистокислый</t>
  </si>
  <si>
    <t>Фиксанал pH-метрии</t>
  </si>
  <si>
    <t>ГСО нитрит ионы (ампула 5мл)</t>
  </si>
  <si>
    <t>ГСО ионы аммония  (ампула 5 мл)</t>
  </si>
  <si>
    <t>ГСО фосфат ионы (ампула 5 мл)</t>
  </si>
  <si>
    <t>ГСО хлорид ионы (ампула 5мл)</t>
  </si>
  <si>
    <t>Перекись водорода 60%</t>
  </si>
  <si>
    <t>Калий Йодистый "чда"</t>
  </si>
  <si>
    <t>Диэтиловый эфир  "ч"</t>
  </si>
  <si>
    <t>Серная кислота "хч"</t>
  </si>
  <si>
    <t>Соляная кислота "хч"</t>
  </si>
  <si>
    <t>Калий марганцовокислый "чда"</t>
  </si>
  <si>
    <t>Реактив Несслера "чда"</t>
  </si>
  <si>
    <t>Цинк сернокислый "ч"</t>
  </si>
  <si>
    <t>Уксусная кислота лёд "хч"</t>
  </si>
  <si>
    <t>Аммоний уксуснокислый  "чда"</t>
  </si>
  <si>
    <t>ГСО нитрат ионы (ампула 5 мл)</t>
  </si>
  <si>
    <t>Глицерин "чда"</t>
  </si>
  <si>
    <t>Реактив Грисса "чда"</t>
  </si>
  <si>
    <t>ООО GREEN APPLE S</t>
  </si>
  <si>
    <t>Маска лицевая одноразовая №1</t>
  </si>
  <si>
    <t>Ткань х/б суровая (бязь)</t>
  </si>
  <si>
    <t>ООО IHLAS ELEKTRIK</t>
  </si>
  <si>
    <t>Лампа светодиодная е27 50w</t>
  </si>
  <si>
    <t>Лампа светодиодная е27 12w MONOled</t>
  </si>
  <si>
    <t>Светильник светодиодный квадратный встраиваемый Led Panel 18w MONOled</t>
  </si>
  <si>
    <t xml:space="preserve">Лампа энергоэффективная светодиодная  низковольтная Е27 12V-36V 9w </t>
  </si>
  <si>
    <t>Реактив для определения  окисляемости спирта</t>
  </si>
  <si>
    <t>Фуксинсернистый Реактив №1</t>
  </si>
  <si>
    <t>Фуксинсернистый Реактив №2</t>
  </si>
  <si>
    <t>Метиловый спирт 0,05 % в 1 dm3 в б/с</t>
  </si>
  <si>
    <t>Метиловый спирт 0,03% в 1 dm3 в б/с</t>
  </si>
  <si>
    <t>Резорцин "чда"</t>
  </si>
  <si>
    <t>Ортофосфорная кислота 85%</t>
  </si>
  <si>
    <t>Светильник светодиодный с алюминиевым корпусом 36w 1.2m SLIM MONOled (аналог ЛПО2х36 вт)</t>
  </si>
  <si>
    <t xml:space="preserve">Герметичный Led панель 20w  круглый накладной </t>
  </si>
  <si>
    <t xml:space="preserve">Альдегид салициловый с массовой долей 1 % </t>
  </si>
  <si>
    <t>Метиловый спирт 0,01%  в 1 dm3  в б/с</t>
  </si>
  <si>
    <t>Железо (III) хлористое 6-вод  "ч"</t>
  </si>
  <si>
    <t>ООО PURE MAKS TRADE</t>
  </si>
  <si>
    <t>Трехслойная лицевая гигиеническая маска  (1уп х 1шт)</t>
  </si>
  <si>
    <t>ООО LED ENERGY PRODUCT</t>
  </si>
  <si>
    <t>электровключатель одинарная  16A  GIP</t>
  </si>
  <si>
    <t>электровключатель одинарная  наружный 16A  GIP</t>
  </si>
  <si>
    <t>ООО VIVA UNIVERSAL LINE</t>
  </si>
  <si>
    <t>Электрический водонагреватель  R WH 2,0 100 L</t>
  </si>
  <si>
    <t xml:space="preserve"> Электрический водонагреватель RWH 2.0 150L</t>
  </si>
  <si>
    <t>Труб</t>
  </si>
  <si>
    <t>Мыло</t>
  </si>
  <si>
    <t xml:space="preserve">   Договор 2239658 от 07.02.21 Тех. обслуга  АИИСКУЭ  типа  Альфа</t>
  </si>
  <si>
    <t>AZIZBEK TEMIRYO'L TA'MIR QURILISH mas‘uliyati cheklangan jamiyati</t>
  </si>
  <si>
    <t xml:space="preserve">   Договор 1 от 25.01.21 Техпаспорт ЖДВ</t>
  </si>
  <si>
    <t>KONTINENT IMKON BAHO mas`uliyati cheklangan jamiyati</t>
  </si>
  <si>
    <t xml:space="preserve">   Договор 2402295 от 28.03.21 Экспертиза отчета оценки</t>
  </si>
  <si>
    <t>OLIMP-BAHOLASH VA EKSPERTIZA MARKAZI mas‘uliyati cheklangan jamiyati</t>
  </si>
  <si>
    <t xml:space="preserve">   Договор 2319207 от 03.03.21 Оценка имущества</t>
  </si>
  <si>
    <t>AJ "O'ZBEKISTON RESPUBLIKASI TOVAR-XOMASHYO BIRJASI"</t>
  </si>
  <si>
    <t xml:space="preserve">   Государственные закупки по ЗРУ-472</t>
  </si>
  <si>
    <t xml:space="preserve">   ИНП:75254 от 01.01.19 счет 009 Бирж.торги на УзР</t>
  </si>
  <si>
    <t xml:space="preserve">   Договор 64-21 от 12.02.21 Листинг.взнос</t>
  </si>
  <si>
    <t xml:space="preserve">   Договор 2/11 от 25.01.21 Аренда оборудования</t>
  </si>
  <si>
    <t xml:space="preserve">   Договор 2021-002998 от 22.01.21 поверка мерников</t>
  </si>
  <si>
    <t xml:space="preserve">   Договор 2021-005942 от 10.02.21 Поверка СИ</t>
  </si>
  <si>
    <t xml:space="preserve">   Договор 2021-009527 от 05.03.21 Поверка СИ</t>
  </si>
  <si>
    <t xml:space="preserve">   Договор 7-2021/У от 05.01.21 Поверка СИ</t>
  </si>
  <si>
    <t xml:space="preserve">   Договор 2157439 от 29.01.21 Услуги "Электронное голосование"</t>
  </si>
  <si>
    <t xml:space="preserve">   Договор 2286461 от 21.02.21 Услуги "Электронное голосование"</t>
  </si>
  <si>
    <t>DSENM RESPUBLIKA</t>
  </si>
  <si>
    <t xml:space="preserve">   Договор 252 от 30.01.21 лабораторные исследования</t>
  </si>
  <si>
    <t xml:space="preserve">   Договор 11 от 20.01.21 Хим и бак.анализ воды</t>
  </si>
  <si>
    <t xml:space="preserve">   Договор 157 от 27.03.21 Анализ пшеницы</t>
  </si>
  <si>
    <t xml:space="preserve">   Договор 26/79 от 21.01.21 Инспекционный контроль втор ЭАФ</t>
  </si>
  <si>
    <t xml:space="preserve">   Договор 27/1287 от 04.02.21 Испытание и обследование</t>
  </si>
  <si>
    <t xml:space="preserve">   Договор 10-13 от 07.01.21 Обработка мусора 576 кв.м</t>
  </si>
  <si>
    <t xml:space="preserve">   Договор 2581-2021/IJRO от 19.02.21 услуги по E-Kalit ежемесячное</t>
  </si>
  <si>
    <t>MChJ ATLANTIS TRANS GROUP</t>
  </si>
  <si>
    <t xml:space="preserve">   Договор 2185499 от 22.01.21 Автоуслуги ЭАФ Андижон биок</t>
  </si>
  <si>
    <t xml:space="preserve">   Договор 2185503 от 22.01.21 Автоуслуги ЭАФ Коканд спирт</t>
  </si>
  <si>
    <t xml:space="preserve">   Договор 2206118 от 28.01.21 Технич.обслуживание компрес.установок</t>
  </si>
  <si>
    <t xml:space="preserve">   Договор 2192406 от 24.01.21 Автоуслуги Серн.кислота 17 тн</t>
  </si>
  <si>
    <t xml:space="preserve">   Договор 61 от 04.02.21 Объявления</t>
  </si>
  <si>
    <t xml:space="preserve">   Договор РП-25 от 06.01.21 Подписка</t>
  </si>
  <si>
    <t xml:space="preserve">   Договор 2109430 от 30.12.20 Ремонт газ балонов</t>
  </si>
  <si>
    <t xml:space="preserve">   Договор 2109431 от 30.12.20 Ремонт газ балонов</t>
  </si>
  <si>
    <t xml:space="preserve">   Договор 25 от 25.12.20 Подписка газет и журналов</t>
  </si>
  <si>
    <t xml:space="preserve">   Договор 35-юрс от 14.01.21 испытание электр.оборудования</t>
  </si>
  <si>
    <t>MChJ NORMA DAVRIY NASHRLARI</t>
  </si>
  <si>
    <t xml:space="preserve">   Договор 685-оп от 25.12.20 Подписка газет и журналов</t>
  </si>
  <si>
    <t>O'ZINING TEMIR YO'LLARIGA EGA BO'LGAN YURIDIK SHAXSLARNING TEMIR YO'L TRANSPORTI</t>
  </si>
  <si>
    <t xml:space="preserve">   Договор 9 от 18.01.21 обучение Машинистов тепл</t>
  </si>
  <si>
    <t xml:space="preserve">   Договор 424-1 от 20.01.21 Статистическая информация</t>
  </si>
  <si>
    <t xml:space="preserve">   Договор FP-21-01 от 04.01.21 Технолог.сопровожд.прогрммного продукта</t>
  </si>
  <si>
    <t>XK RUSSKIY REGISTR-SREDNAYA AZIA</t>
  </si>
  <si>
    <t xml:space="preserve">   Договор 28/1/2 от 03.12.19 Проверка системы мененжмента СМ</t>
  </si>
  <si>
    <t xml:space="preserve">   Договор 2322616 от 04.03.21 поверка весов</t>
  </si>
  <si>
    <t xml:space="preserve">   Договор 2322617 от 04.03.21 поверка весов</t>
  </si>
  <si>
    <t xml:space="preserve">   Договор 2322629 от 04.03.21 поверка весов</t>
  </si>
  <si>
    <t xml:space="preserve">   Договор 2322630 от 04.03.21 поверка весов</t>
  </si>
  <si>
    <t xml:space="preserve">   Договор 2322631 от 04.03.21 поверка весов</t>
  </si>
  <si>
    <t xml:space="preserve">   Договор 1 от 01.01.21 Дизенфекция</t>
  </si>
  <si>
    <t xml:space="preserve">   Договор 2296185 от 24.02.21 Автоуслуги</t>
  </si>
  <si>
    <t xml:space="preserve">   Договор 24к от 17.02.21 Тех.обследование строительных конструкци</t>
  </si>
  <si>
    <t xml:space="preserve">   Договор 1 от 20.01.21 Хранение и обработка документов</t>
  </si>
  <si>
    <t xml:space="preserve">   Договор 13/ОСГОР-01/21 от 15.01.21 Страхование о гражданской ответственност</t>
  </si>
  <si>
    <t xml:space="preserve">   Договор 2205150 от 28.01.21 Кефир 400 литр</t>
  </si>
  <si>
    <t xml:space="preserve">   Договор 2302121 от 26.02.21 Кефир 484 л</t>
  </si>
  <si>
    <t>ALI UNITED mas‘uliyati cheklangan jamiyati</t>
  </si>
  <si>
    <t xml:space="preserve">   Договор 178310 от 15.02.21 Двери из алюминевого профиля</t>
  </si>
  <si>
    <t>ASIA GAS OIL mas‘uliyati cheklangan jamiyati</t>
  </si>
  <si>
    <t xml:space="preserve">   Договор 4962470 от 11.03.21 диз топливо 3 тн</t>
  </si>
  <si>
    <t xml:space="preserve">   Договор 4962472 от 11.03.21 диз топливо 1,1 тн</t>
  </si>
  <si>
    <t>BUYUK TIKLANISH SARI xususiy korxonasi</t>
  </si>
  <si>
    <t xml:space="preserve">   Договор 2248400 от 10.02.21 Лоток 14 шт</t>
  </si>
  <si>
    <t>ELEKTR MEXANIK TA`MIR ISHLAB CHIQARISH xususiy korxonasi</t>
  </si>
  <si>
    <t xml:space="preserve">   Договор 053939 от 06.02.21 насос</t>
  </si>
  <si>
    <t>EURASIAN SUPPLY mas'uliyati cheklangan jamiyati</t>
  </si>
  <si>
    <t xml:space="preserve">   Договор 2372954 от 19.03.21 Масло  моторное 205 л</t>
  </si>
  <si>
    <t>GLOBUS-TRADE CENTURE mas‘uliyati cheklangan jamiyati</t>
  </si>
  <si>
    <t xml:space="preserve">   Договор 174772 от 18.01.21 Трубы</t>
  </si>
  <si>
    <t xml:space="preserve">   Договор 174886 от 18.01.21 Провод</t>
  </si>
  <si>
    <t xml:space="preserve">   Договор 175018 от 19.01.21 ДСП</t>
  </si>
  <si>
    <t>GREEN APPLE S mas‘uliyati cheklangan jamiyati</t>
  </si>
  <si>
    <t xml:space="preserve">   Договор 055626 от 18.02.21 Маска медицинская 10 000 шт</t>
  </si>
  <si>
    <t>HAVAS BIZNES TRADER mas‘uliyati cheklangan jamiyati</t>
  </si>
  <si>
    <t xml:space="preserve">   Договор 2260785 от 13.02.21 Канц товары</t>
  </si>
  <si>
    <t>LED ENERGY PRODUCT mas‘uliyati cheklangan jamiyati</t>
  </si>
  <si>
    <t xml:space="preserve">   Договор 059521 от 19.03.21 Включатель 51 шт</t>
  </si>
  <si>
    <t xml:space="preserve">   Договор 059522 от 19.03.21 выключатели 39 шт</t>
  </si>
  <si>
    <t>MUZAFFAR ANVAR BIZNES mas`uliyati cheklangan jamiyati</t>
  </si>
  <si>
    <t xml:space="preserve">   Договор 2260782 от 13.02.21 Канц товары</t>
  </si>
  <si>
    <t>NATIONAL CONSULTING BUSINESS mas‘uliyati cheklangan jamiyati</t>
  </si>
  <si>
    <t xml:space="preserve">   Договор 162606 от 13.10.20 Датчик перепада давления,литиевая батаре</t>
  </si>
  <si>
    <t>NATURALS mas‘uliyati cheklangan jamiyati</t>
  </si>
  <si>
    <t xml:space="preserve">   Договор 2376805 от 20.03.21 перчатки резиновые</t>
  </si>
  <si>
    <t>PURE MAKS TRADE mas‘uliyati cheklangan jamiyati</t>
  </si>
  <si>
    <t xml:space="preserve">   Договор 059384 от 18.03.21 Маска медицинская 15 000 шт</t>
  </si>
  <si>
    <t>SHEDEVR COMFORT mas‘uliyati cheklangan jamiyati</t>
  </si>
  <si>
    <t xml:space="preserve">   Договор 2352360 от 13.03.21 Куллер Аппарат подачи холодной-горя воды</t>
  </si>
  <si>
    <t>STANEEK mas‘uliyati cheklangan jamiyati</t>
  </si>
  <si>
    <t xml:space="preserve">   Договор 179577 от 19.03.21 Приборы КИП И А</t>
  </si>
  <si>
    <t>TEXNOINVEST-INJENERING mas`uliyati cheklangan jamiyati</t>
  </si>
  <si>
    <t xml:space="preserve">   Договор 2273715 от 17.02.21 Диаграмная бумага 3 000 шт</t>
  </si>
  <si>
    <t>XORAZM GULG'UNCHA SAVDO mas‘uliyati cheklangan jamiyati</t>
  </si>
  <si>
    <t xml:space="preserve">   Договор 178978 от 17.02.21 Лестница</t>
  </si>
  <si>
    <t xml:space="preserve">   Договор 1-13 от 11.01.21 ЭАФ</t>
  </si>
  <si>
    <t xml:space="preserve">   Договор 4884846 от 28.12.20 Пшеница 3-кл 20 тн</t>
  </si>
  <si>
    <t xml:space="preserve">   Договор 4885881 от 29.12.20 Пшеница 3-кл 45 тн</t>
  </si>
  <si>
    <t xml:space="preserve">   Договор 4887385 от 30.12.20 Пшеница 3-кл 25 тн</t>
  </si>
  <si>
    <t xml:space="preserve">   Договор 4888189 от 31.12.20 Пшеница 3-кл 24 тн</t>
  </si>
  <si>
    <t xml:space="preserve">   Договор 4888977 от 04.01.21 Пшеница 3 кл 86 тн</t>
  </si>
  <si>
    <t xml:space="preserve">   Договор 4891283 от 06.01.21 Пшеница 3-кл 96 тн</t>
  </si>
  <si>
    <t xml:space="preserve">   Договор 4893569 от 08.01.21 Пшеница 3-кл</t>
  </si>
  <si>
    <t xml:space="preserve">   Договор 4894740 от 11.01.21 Пшеница 3-кл 96 тн</t>
  </si>
  <si>
    <t xml:space="preserve">   Договор 4901330 от 18.01.21 Пшеница 3-кл 96 тн</t>
  </si>
  <si>
    <t xml:space="preserve">   Договор 4904400 от 20.01.21 Пшеница 3-кл 96 тн</t>
  </si>
  <si>
    <t xml:space="preserve">   Договор 4907155 от 22.01.21 Пшеница 3-кл 85 тн</t>
  </si>
  <si>
    <t xml:space="preserve">   Договор 4908538 от 25.01.21 Пшеница 3-кл 95 тн</t>
  </si>
  <si>
    <t xml:space="preserve">   Договор 4911890 от 27.01.21 Пшеница 3-кл 86 тн</t>
  </si>
  <si>
    <t xml:space="preserve">   Договор 4911891 от 27.01.21 Пшеница 3-кл 10 тн</t>
  </si>
  <si>
    <t xml:space="preserve">   Договор 4914857 от 29.01.21 Пшеница 3-кл 60 тн</t>
  </si>
  <si>
    <t xml:space="preserve">   Договор 4916344 от 01.02.21 Пшеница 3-кл 120 тн</t>
  </si>
  <si>
    <t xml:space="preserve">   Договор 4919349 от 03.02.21 Пшеница 3-кл 120 тн</t>
  </si>
  <si>
    <t xml:space="preserve">   Договор 4922209 от 05.02.21 Пшеница 3-кл 120 тн</t>
  </si>
  <si>
    <t xml:space="preserve">   Договор 4923595 от 08.02.21 Пшеница 3-кл 120 тн</t>
  </si>
  <si>
    <t xml:space="preserve">   Договор 4927294 от 10.02.21 Пшеница</t>
  </si>
  <si>
    <t xml:space="preserve">   Договор 4930491 от 12.02.12 Пшеница 3-кл 120 тн</t>
  </si>
  <si>
    <t xml:space="preserve">   Договор 4932198 от 15.02.21 Пшеница 3-кл 119 тн</t>
  </si>
  <si>
    <t xml:space="preserve">   Договор 4935929 от 17.02.21 Пшеница 3-кл 119 тн</t>
  </si>
  <si>
    <t xml:space="preserve">   Договор 4939542 от 19.02.21 Пшеница 3-кл 120 тн</t>
  </si>
  <si>
    <t xml:space="preserve">   Договор 4941314 от 22.02.21 Пшеница 3-кл 119 тн</t>
  </si>
  <si>
    <t xml:space="preserve">   Договор 4944881 от 24.02.21 Пшеница 3-кл 120 тн</t>
  </si>
  <si>
    <t xml:space="preserve">   Договор 4948384 от 26.02.21 Пшеница 3-кл 120 тн</t>
  </si>
  <si>
    <t xml:space="preserve">   Договор 4949919 от 01.03.21 Пшеница 3-кл 115 тн</t>
  </si>
  <si>
    <t xml:space="preserve">   Договор 4953261 от 03.03.21 Пшеница 3-кл 115 тн</t>
  </si>
  <si>
    <t xml:space="preserve">   Договор 4956356 от 05.03.21 Пшеница 3-кл 115 тн</t>
  </si>
  <si>
    <t xml:space="preserve">   Договор 4963779 от 12.03.21 Пшеница 3-кл 115 тн</t>
  </si>
  <si>
    <t xml:space="preserve">   Договор 4965670 от 15.03.21 Пшеница 3-кл 105 тн</t>
  </si>
  <si>
    <t xml:space="preserve">   Договор 4973367 от 19.03.21 Пшеница 3-кл 115 тн</t>
  </si>
  <si>
    <t xml:space="preserve">   Договор 4888212 от 31.12.20 Пшеница 3-кл 33 тн</t>
  </si>
  <si>
    <t xml:space="preserve">   Договор 4888988 от 04.01.21 Пшеница 3-кл 78 тн</t>
  </si>
  <si>
    <t xml:space="preserve">   Договор 4891334 от 06.01.21 Пшеница 3 кл 68 тн</t>
  </si>
  <si>
    <t xml:space="preserve">   Договор 4893613 от 08.01.21 Пшеница 3-кл 82 тн</t>
  </si>
  <si>
    <t xml:space="preserve">   Договор 4894785 от 11.01.21 Пшеница 3-кл 88 тн</t>
  </si>
  <si>
    <t xml:space="preserve">   Договор 4897632 от 13.01.21 Пшеница 3-кл 88 тн</t>
  </si>
  <si>
    <t xml:space="preserve">   Договор 4900026 от 15.01.21 Пшеница 3-кл 88 тн</t>
  </si>
  <si>
    <t xml:space="preserve">   Договор 4901380 от 18.01.21 Пшеница 3-кл 88 тн</t>
  </si>
  <si>
    <t xml:space="preserve">   Договор 4904440 от 20.01.21 Пшеница 3-кл 87 тн</t>
  </si>
  <si>
    <t xml:space="preserve">   Договор 4907206 от 22.01.21 Пшеница 3-кл 88 тн</t>
  </si>
  <si>
    <t xml:space="preserve">   Договор 4908595 от 25.01.21 Пшеница 3-кл 88 тн</t>
  </si>
  <si>
    <t xml:space="preserve">   Договор 4911957 от 27.01.21 Пшеница 3-кл 88 тн</t>
  </si>
  <si>
    <t xml:space="preserve">   Договор 4914926 от 29.01.21 Пшеница 3-кл 70 тн</t>
  </si>
  <si>
    <t xml:space="preserve">   Договор 4916400 от 01.02.21 Пшеница 3-кл 96 тн</t>
  </si>
  <si>
    <t xml:space="preserve">   Договор 4922273 от 05.02.21 Пшеница 3-кл 86 тн</t>
  </si>
  <si>
    <t xml:space="preserve">   Договор 4923658 от 08.02.21 Пшеница 3-кл 86 тн</t>
  </si>
  <si>
    <t xml:space="preserve">   Договор 4927363 от 10.02.21 Пшеница 3-кл 66 тн</t>
  </si>
  <si>
    <t xml:space="preserve">   Договор 4930557 от 12.02.21 Пшеница 3-кл 95 тн</t>
  </si>
  <si>
    <t xml:space="preserve">   Договор 4932261 от 15.02.21 Пшеница 3-кл 95 тн</t>
  </si>
  <si>
    <t xml:space="preserve">   Договор 4936001 от 17.02.21 Пшеница 3-кл 86 тн</t>
  </si>
  <si>
    <t xml:space="preserve">   Договор 4939618 от 19.02.21 Пшеница 3-кл 91 тн</t>
  </si>
  <si>
    <t xml:space="preserve">   Договор 4941375 от 22.02.21 Пшеница 3-кл 96 тн</t>
  </si>
  <si>
    <t xml:space="preserve">   Договор 4944945 от 24.02.21 Пшеница 3-кл 96 тн</t>
  </si>
  <si>
    <t xml:space="preserve">   Договор 4948460 от 26.02.21 Пшеница 3-кл 50 тн</t>
  </si>
  <si>
    <t xml:space="preserve">   Договор 4949976 от 01.03.21 Пшеница 3-кл 83 тн</t>
  </si>
  <si>
    <t xml:space="preserve">   Договор 4953326 от 03.03.21 Пшеница 3-кл 83 тн</t>
  </si>
  <si>
    <t xml:space="preserve">   Договор 4956391 от 05.03.21 Пшеница 3-кл 12 тн</t>
  </si>
  <si>
    <t xml:space="preserve">   Договор 4960039 от 10.03.21 Пшеница 3-кл 53 тн</t>
  </si>
  <si>
    <t xml:space="preserve">   Договор 4963844 от 12.03.21 Пшеница 3-кл 83 тн</t>
  </si>
  <si>
    <t xml:space="preserve">   Договор 4965739 от 15.03.21 Пшеница 3-кл 83 тн</t>
  </si>
  <si>
    <t xml:space="preserve">   Договор 4969780 от 17.03.21 Пшеница 3-кл 83 тн</t>
  </si>
  <si>
    <t xml:space="preserve">   Договор 4973435 от 19.03.21 Пшеница 3-кл 84 тн</t>
  </si>
  <si>
    <t xml:space="preserve">   Договор 4978023 от 24.03.21 Пшеница 3-кл 83 тн</t>
  </si>
  <si>
    <t xml:space="preserve">   Договор 4980931 от 26.03.21 Пшеница 3-кл 83 тн</t>
  </si>
  <si>
    <t xml:space="preserve">   Договор 4982766 от 27.03.21 Пшеница 3-кл 83 тн</t>
  </si>
  <si>
    <t xml:space="preserve">   Договор 4984394 от 29.03.21 Пшеница 3-кл 83 тн</t>
  </si>
  <si>
    <t xml:space="preserve">   Договор 4987954 от 31.03.21 Пшеница 3-кл 50 тн</t>
  </si>
  <si>
    <t xml:space="preserve">   Договор 4943376 от 23.02.21 карбамид 30 тн</t>
  </si>
  <si>
    <t xml:space="preserve">   Договор 12-617юрс от 27.01.21 Серная кислота 20 тн</t>
  </si>
  <si>
    <t xml:space="preserve">   Договор 4888981 от 04.01.21 Пшеница 3-кл 55 тн</t>
  </si>
  <si>
    <t xml:space="preserve">   Договор 4891308 от 06.01.21 Пшеница 3-кл 55 тн</t>
  </si>
  <si>
    <t xml:space="preserve">   Договор 4893596 от 08.01.21 Пшеница 3-кл 55 тн</t>
  </si>
  <si>
    <t xml:space="preserve">   Договор 4894759 от 11.01.21 Пшеница 3-кл 55 тн</t>
  </si>
  <si>
    <t xml:space="preserve">   Договор 4897609 от 13.01.21 Пшеница 3-кл 54 тн</t>
  </si>
  <si>
    <t xml:space="preserve">   Договор 4900004 от 15.01.21 Пшеница 3-кл 54 тн</t>
  </si>
  <si>
    <t xml:space="preserve">   Договор 4901350 от 18.01.21 Пшеница 3-кл 54 тн</t>
  </si>
  <si>
    <t xml:space="preserve">   Договор 4904434 от 20.01.21 Пшеница 3-кл 54 тн</t>
  </si>
  <si>
    <t xml:space="preserve">   Договор 4907185 от 22.01.21 Пшеница 3-кл 49 тн</t>
  </si>
  <si>
    <t xml:space="preserve">   Договор 4908568 от 25.01.21 Пшеница 3-кл 55 тн</t>
  </si>
  <si>
    <t xml:space="preserve">   Договор 4909159 от 25.01.21 Пшеница 3-кл 8 тн</t>
  </si>
  <si>
    <t xml:space="preserve">   Договор 4911926 от 27.01.21 Пшеница 3-кл 55 тн</t>
  </si>
  <si>
    <t xml:space="preserve">   Договор 4914880 от 29.01.21 Пшеница 3-кл 55 тн</t>
  </si>
  <si>
    <t xml:space="preserve">   Договор 4916367 от 01.02.21 Пшеница 3-кл 48 тн</t>
  </si>
  <si>
    <t xml:space="preserve">   Договор 4919376 от 03.02.21 Пшеница 3-кл 48 тн</t>
  </si>
  <si>
    <t xml:space="preserve">   Договор 4922235 от 05.02.21 Пшеница 3-кл 48 тн</t>
  </si>
  <si>
    <t xml:space="preserve">   Договор 4923617 от 08.02.21 Пшеница 3-кл 48 тн</t>
  </si>
  <si>
    <t xml:space="preserve">   Договор 4927317 от 10.02.31 Пшеница 3-кл 48 тн</t>
  </si>
  <si>
    <t xml:space="preserve">   Договор 4930514 от 12.02.21 Пшеница 3-кл 48 тн</t>
  </si>
  <si>
    <t xml:space="preserve">   Договор 4932231 от 15.02.21 Пшеница 3-кл 48 тн</t>
  </si>
  <si>
    <t xml:space="preserve">   Договор 4935952 от 17.02.21 Пшеница 3-кл 43 тн</t>
  </si>
  <si>
    <t xml:space="preserve">   Договор 4939569 от 19.02.21 Пшеница 3-кл 47 тн</t>
  </si>
  <si>
    <t xml:space="preserve">   Договор 4941337 от 22.02.21 Пшеница 3-кл 48 тн</t>
  </si>
  <si>
    <t xml:space="preserve">   Договор 4944903 от 24.02.21 Пшеница 3-кл 48 тн</t>
  </si>
  <si>
    <t xml:space="preserve">   Договор 4948415 от 26.02.21 Пшеница 3-кл 20 тн</t>
  </si>
  <si>
    <t xml:space="preserve">   Договор 4949940 от 01.03.21 Пшеница 3-кл 46 тн</t>
  </si>
  <si>
    <t xml:space="preserve">   Договор 4953283 от 03.03.21 Пшеница 3-кл 39 тн</t>
  </si>
  <si>
    <t xml:space="preserve">   Договор 4956379 от 05.03.21 Пшеница 3-кл 46 тн</t>
  </si>
  <si>
    <t xml:space="preserve">   Договор 4959992 от 10.03.21 Пшеница 3-кл 46 тн</t>
  </si>
  <si>
    <t xml:space="preserve">   Договор 4963802 от 12.03.21 Пшеница 3-кл 16 тн</t>
  </si>
  <si>
    <t xml:space="preserve">   Договор 4965691 от 15.03.21 Пшеница 3-кл 46 тн</t>
  </si>
  <si>
    <t xml:space="preserve">   Договор 4969724 от 17.03.21 Пшеница 3-кл 36 тн</t>
  </si>
  <si>
    <t xml:space="preserve">   Договор 4973387 от 19.03.21 Пшеница 3-кл 46 тн</t>
  </si>
  <si>
    <t xml:space="preserve">   Договор 4977253 от 24.03.21 Пшеница 3-кл 36 тн</t>
  </si>
  <si>
    <t xml:space="preserve">   Договор 4980890 от 26.03.21 Пшеница 3-кл 46 тн</t>
  </si>
  <si>
    <t xml:space="preserve">   Договор 4982734 от 27.03.21 Пшеница 3-кл 46 тн</t>
  </si>
  <si>
    <t xml:space="preserve">   Договор 4984338 от 29.03.21 Пшеница 3-кл 47 тн</t>
  </si>
  <si>
    <t xml:space="preserve">   Договор 4987908 от 31.03.21 Пшеница 3-кл 47 тн</t>
  </si>
  <si>
    <t xml:space="preserve">   Договор 2 от 11.01.21 ЭАФ</t>
  </si>
  <si>
    <t>MChJ "ALIF GRAND CORPORATION"</t>
  </si>
  <si>
    <t xml:space="preserve">   Договор 050181 от 10.01.21 Гипс картон.профиль. 24 лист</t>
  </si>
  <si>
    <t xml:space="preserve">   Договор 050182 от 13.01.21 Гипс картон.профиль. 116 лист</t>
  </si>
  <si>
    <t xml:space="preserve">   Договор 4881190 от 23.12.20 Пшеница 4-кл 195 тн</t>
  </si>
  <si>
    <t xml:space="preserve">   Договор 4923714 от 08.02.21 Пшеница 4-кл 120 тн</t>
  </si>
  <si>
    <t xml:space="preserve">   Договор 4960722 от 10.03.21 Пшеница 3-кл 350 тн</t>
  </si>
  <si>
    <t xml:space="preserve">   Договор 4977359 от 24.03.21 Пшеница 4-кл 312 тн</t>
  </si>
  <si>
    <t xml:space="preserve">   Договор 4980976 от 26.03.21 Пшеница 4-кл 300 тн</t>
  </si>
  <si>
    <t xml:space="preserve">   Договор 66 от 10.03.21 Медикаменты</t>
  </si>
  <si>
    <t xml:space="preserve">   Договор 67 от 10.03.21 Медикаменты</t>
  </si>
  <si>
    <t>MChJ "CONSTRUCTION AND TRADE ABS"</t>
  </si>
  <si>
    <t xml:space="preserve">   Договор 2111496 от 31.12.21 Затвор д-50 4 шт</t>
  </si>
  <si>
    <t xml:space="preserve">   Договор 2111497 от 31.12.21 Затвор д-100 4 шт</t>
  </si>
  <si>
    <t xml:space="preserve">   Договор 2111508 от 31.12.21 Затвор д-200 4 шт</t>
  </si>
  <si>
    <t xml:space="preserve">   Договор 2111509 от 31.12.20 Затвор д-150 2 шт</t>
  </si>
  <si>
    <t>MChJ "DILNUR DIYOR KOMPLEKS"</t>
  </si>
  <si>
    <t xml:space="preserve">   Договор 173105 от 29.12.20 Трубы полиэтиленовые</t>
  </si>
  <si>
    <t xml:space="preserve">   Договор 058706 от 13.03.21 лампы разные 10 шт</t>
  </si>
  <si>
    <t xml:space="preserve">   Договор 058708 от 13.03.21 лампы разные 40 шт</t>
  </si>
  <si>
    <t xml:space="preserve">   Договор 058732 от 13.03.21 лампы разные 14 шт</t>
  </si>
  <si>
    <t xml:space="preserve">   Договор 058733 от 13.03.21 лампы разные 20 шт</t>
  </si>
  <si>
    <t xml:space="preserve">   Договор 058952 от 14.03.21 Светильник 513 шт</t>
  </si>
  <si>
    <t xml:space="preserve">   Договор 059007 от 15.03.21 Эл товары</t>
  </si>
  <si>
    <t xml:space="preserve">   Договор 180372 от 01.03.21 химикаты</t>
  </si>
  <si>
    <t xml:space="preserve">   Договор 180375 от 01.03.21 химикаты</t>
  </si>
  <si>
    <t xml:space="preserve">   Договор 2168139 от 17.01.21 Бланки 2000 шт</t>
  </si>
  <si>
    <t xml:space="preserve">   Договор 2338676 от 09.03.21 книги</t>
  </si>
  <si>
    <t xml:space="preserve">   Договор 050033 от 09.01.21 Подшипник 180305 6 шт</t>
  </si>
  <si>
    <t xml:space="preserve">   Договор 050034 от 09.01.21 Подшипник 180307 20 шт</t>
  </si>
  <si>
    <t xml:space="preserve">   Договор 050035 от 09.01.21 Подшипник 180309 10 шт</t>
  </si>
  <si>
    <t xml:space="preserve">   Договор 050036 от 09.01.21 Подшипник 180310 8 шт</t>
  </si>
  <si>
    <t xml:space="preserve">   Договор 050037 от 09.01.21 Подшипник 180310 8 шт</t>
  </si>
  <si>
    <t xml:space="preserve">   Договор 050039 от 09.01.21 Подшипник 180311 8 шт</t>
  </si>
  <si>
    <t xml:space="preserve">   Договор 050040 от 09.01.21 Подшипник 180312 6 шт</t>
  </si>
  <si>
    <t>MChJ "VIKAAZ PLAST"</t>
  </si>
  <si>
    <t xml:space="preserve">   Договор 4896060 от 12.01.21 Труба ПЭ ПБТ 60 метр</t>
  </si>
  <si>
    <t xml:space="preserve">   Договор 043134 от 05.11.20 Лифт 1 шт</t>
  </si>
  <si>
    <t xml:space="preserve">   Договор 050735 от 15.01.21 Вода питьевая для куллера</t>
  </si>
  <si>
    <t xml:space="preserve">   Договор 059565 от 19.03.21 Вода питьевая для куллера</t>
  </si>
  <si>
    <t xml:space="preserve">   Договор 16 от 06.01.21 Сжиженный газ 3 тн</t>
  </si>
  <si>
    <t xml:space="preserve">   Договор 2202035 от 27.01.21 кислород 480 re,/v</t>
  </si>
  <si>
    <t xml:space="preserve">   Договор 2231268 от 05.02.21 кислород</t>
  </si>
  <si>
    <t xml:space="preserve">   Договор 2325827 от 05.03.21 кислород 200 куб.м</t>
  </si>
  <si>
    <t xml:space="preserve">   Договор 2346468 от 11.03.21 кислород</t>
  </si>
  <si>
    <t>MChJ JAXON-LYUKS BIZNES</t>
  </si>
  <si>
    <t xml:space="preserve">   Договор 176103 от 27.01.21 известь 2 тн</t>
  </si>
  <si>
    <t xml:space="preserve">   Договор 4893380 от 08.01.21 Пшеница 3-кл 46 тн</t>
  </si>
  <si>
    <t xml:space="preserve">   Договор 4907195 от 22.01.21 Пшеница 3-кл 30 тн</t>
  </si>
  <si>
    <t xml:space="preserve">   Договор 4908590 от 25.01.21 Пшеница 3-кл 30 тн</t>
  </si>
  <si>
    <t xml:space="preserve">   Договор 4909160 от 25.01.21 Пшеница 3-кл 25 тн</t>
  </si>
  <si>
    <t xml:space="preserve">   Договор 4911940 от 27.01.21 Пшеница 3-кл 55 тн</t>
  </si>
  <si>
    <t xml:space="preserve">   Договор 4916383 от 01.02.21 Пшеница 3-кл 48 тн</t>
  </si>
  <si>
    <t xml:space="preserve">   Договор 4919391 от 03.02.21 Пшеница 3-кл 48 тн</t>
  </si>
  <si>
    <t xml:space="preserve">   Договор 4922250 от 05.02.21 Пшеница 3-кл 48 тн</t>
  </si>
  <si>
    <t xml:space="preserve">   Договор 4923636 от 08.02.21 Пшеница 3-кл 48 тн</t>
  </si>
  <si>
    <t xml:space="preserve">   Договор 4927337 от 10.02.21 Пшеница 3-кл 48 тн</t>
  </si>
  <si>
    <t xml:space="preserve">   Договор 4930534 от 12.02.21 Пшеница 3-кл 47 тн</t>
  </si>
  <si>
    <t xml:space="preserve">   Договор 4932239 от 15.02.21 Пшеница 3-кл 48 тн</t>
  </si>
  <si>
    <t xml:space="preserve">   Договор 4935971 от 17.02.21 Пшеница 3-кл 48 тн</t>
  </si>
  <si>
    <t xml:space="preserve">   Договор 4939583 от 19.02.21 Пшеница 3-кл 48 тн</t>
  </si>
  <si>
    <t xml:space="preserve">   Договор 4941355 от 22.02.21 Пшеница 3-кл 28 тн</t>
  </si>
  <si>
    <t xml:space="preserve">   Договор 4944918 от 24.02.21 Пшеница 3-кл 48 тн</t>
  </si>
  <si>
    <t xml:space="preserve">   Договор 4948432 от 26.02.31 Пшеница 3-кл 48 тн</t>
  </si>
  <si>
    <t xml:space="preserve">   Договор 4949949 от 01.03.21 Пшеница 3-кл 32 тн</t>
  </si>
  <si>
    <t xml:space="preserve">   Договор 4953293 от 03.03.21 Пшеница 3-кл 32 тн</t>
  </si>
  <si>
    <t xml:space="preserve">   Договор 4959998 от 10.03.21 Пшеница 3-кл 32 тн</t>
  </si>
  <si>
    <t xml:space="preserve">   Договор 4963815 от 12.03.21 Пшеница 3-кл 32 тн</t>
  </si>
  <si>
    <t xml:space="preserve">   Договор 4965705 от 15.03.21 Пшеница 3-кл 32 тн</t>
  </si>
  <si>
    <t xml:space="preserve">   Договор 4969743 от 17.03.21 Пшеница 3-кл 22 тн</t>
  </si>
  <si>
    <t xml:space="preserve">   Договор 4973398 от 19.03.21 Пшеница 3-кл 33 тн</t>
  </si>
  <si>
    <t xml:space="preserve">   Договор 4977268 от 24.03.21 Пшеница 3-кл 33 тн</t>
  </si>
  <si>
    <t xml:space="preserve">   Договор 2349770 от 12.03.21 диз топливо 20 л</t>
  </si>
  <si>
    <t xml:space="preserve">   Договор 2349777 от 12.03.21 Смазка литол 21 л</t>
  </si>
  <si>
    <t xml:space="preserve">   Договор 2349778 от 12.03.21 Смазка 18 кг</t>
  </si>
  <si>
    <t xml:space="preserve">   Договор 4931200 от 12.02.21 Масло 205 литр</t>
  </si>
  <si>
    <t xml:space="preserve">   Договор 4888984 от 04.01.21 Пшеница 3-кл 26 тн</t>
  </si>
  <si>
    <t xml:space="preserve">   Договор 4891319 от 06.01.21 Пшеница 3 кл 26 тн</t>
  </si>
  <si>
    <t xml:space="preserve">   Договор 4894776 от 11.01.21 Пшеница 3-кл 6 тн</t>
  </si>
  <si>
    <t xml:space="preserve">   Договор 4897623 от 13.01.21 Пшеница 3-кл 18 тн</t>
  </si>
  <si>
    <t xml:space="preserve">   Договор 4900021 от 15.01.21 Пшеница 3-кл 6 тн</t>
  </si>
  <si>
    <t xml:space="preserve">   Договор 4901366 от 18.01.21 Пшеница 3-кл 26 тн</t>
  </si>
  <si>
    <t xml:space="preserve">   Договор 4904436 от 20.01.21 Пшеница 3-кл</t>
  </si>
  <si>
    <t xml:space="preserve">   Договор 4908587 от 25.01.21 Пшеница 3-кл 26 тн</t>
  </si>
  <si>
    <t xml:space="preserve">   Договор 4911938 от 27.01.21 Пшеница 3-кл 26 тн</t>
  </si>
  <si>
    <t xml:space="preserve">   Договор 4916382 от 01.02.21 Пшеница 3-кл 24 тн</t>
  </si>
  <si>
    <t xml:space="preserve">   Договор 4919388 от 03.02.21 Пшеница 3-кл 24 тн</t>
  </si>
  <si>
    <t xml:space="preserve">   Договор 4922248 от 05.02.21 Пшеница 3-кл 24 тн</t>
  </si>
  <si>
    <t xml:space="preserve">   Договор 4923634 от 08.02.21 Пшеница 3-кл 24 тн</t>
  </si>
  <si>
    <t xml:space="preserve">   Договор 4927335 от 10.02.21 Пшеница 3-кл 24 тн</t>
  </si>
  <si>
    <t xml:space="preserve">   Договор 4930530 от 12.02.21 Пшеница 3-кл 24 тн</t>
  </si>
  <si>
    <t xml:space="preserve">   Договор 4932237 от 15.02.21 Пшеница 3-кл 24 тн</t>
  </si>
  <si>
    <t xml:space="preserve">   Договор 4935968 от 17.02.21 Пшеница 3-кл 24 тн</t>
  </si>
  <si>
    <t xml:space="preserve">   Договор 4939581 от 19.02.21 Пшеница 3-кл 24 тн</t>
  </si>
  <si>
    <t xml:space="preserve">   Договор 4941350 от 22.02.21 Пшеница 3-кл 24 тн</t>
  </si>
  <si>
    <t xml:space="preserve">   Договор 4942023 от 22.02.21 Пшеница 3-кл 16</t>
  </si>
  <si>
    <t xml:space="preserve">   Договор 4944916 от 24.02.21 Пшеница 3-кл 24 тн</t>
  </si>
  <si>
    <t xml:space="preserve">   Договор 4948430 от 26.02.21 Пшеница 3-кл 24 тн</t>
  </si>
  <si>
    <t xml:space="preserve">   Договор 4949947 от 01.03.21 Пшеница 3-кл 23 тн</t>
  </si>
  <si>
    <t xml:space="preserve">   Договор 4953290 от 03.03.21 Пшеница 3-кл 23 тн</t>
  </si>
  <si>
    <t xml:space="preserve">   Договор 4956387 от 05.03.21 Пшеница 3-кл 23 тн</t>
  </si>
  <si>
    <t xml:space="preserve">   Договор 4959996 от 10.03.21 Пшеница 3-кл 23 тн</t>
  </si>
  <si>
    <t xml:space="preserve">   Договор 4963813 от 12.03.21 Пшеница 3-кл 23 тн</t>
  </si>
  <si>
    <t xml:space="preserve">   Договор 4965703 от 15.03.21 Пшеница 3-кл 13 тн</t>
  </si>
  <si>
    <t xml:space="preserve">   Договор 4969739 от 17.03.21 Пшеница 3-кл 3 тн</t>
  </si>
  <si>
    <t xml:space="preserve">   Договор 4973396 от 19.03.21 Пшеница 3-кл 23 тн</t>
  </si>
  <si>
    <t xml:space="preserve">   Договор 4977266 от 24.03.21 Пшеница 3-кл 18 тн</t>
  </si>
  <si>
    <t xml:space="preserve">   Договор 4980901 от 26.03.21 Пшеница 3-кл 23 тн</t>
  </si>
  <si>
    <t xml:space="preserve">   Договор 4982747 от 27.03.21 Пшеница 3-кл 24 тн</t>
  </si>
  <si>
    <t xml:space="preserve">   Договор 4984348 от 29.03.21 Пшеница 3-кл 23 тн</t>
  </si>
  <si>
    <t xml:space="preserve">   Договор 4987920 от 31.03.21 Пшеница 3-кл 11 тн</t>
  </si>
  <si>
    <t>MChJ QUANTUM SMART</t>
  </si>
  <si>
    <t xml:space="preserve">   Договор 174099 от 15.01.21 Турникет 1компл</t>
  </si>
  <si>
    <t>MChJ UMARIM</t>
  </si>
  <si>
    <t xml:space="preserve">   Договор 176888 от 02.02.21 Бумага А4 12 пачек</t>
  </si>
  <si>
    <t xml:space="preserve">   Договор 2248401 от 10.02.21 Бумага А4 10 пачка</t>
  </si>
  <si>
    <t xml:space="preserve">   Договор 2248402 от 10.02.21 Папка 126 шт</t>
  </si>
  <si>
    <t xml:space="preserve">   Договор 173964 от 11.01.21 химикаты</t>
  </si>
  <si>
    <t xml:space="preserve">   Договор 174538 от 18.01.21 Дрожжи сухие 10 кг</t>
  </si>
  <si>
    <t xml:space="preserve">   Договор 2374095 от 19.03.21 Стакан однораз.25 000 шт</t>
  </si>
  <si>
    <t xml:space="preserve">   Договор М-1 от 12.01.21 Маска медицинская 10 000 шт</t>
  </si>
  <si>
    <t xml:space="preserve">   Договор М-18/3 от 18.03.21 Гель антисептич.для рук 500 мл 600 шт</t>
  </si>
  <si>
    <t xml:space="preserve">   Договор М-2 от 12.01.21 Гель антисептич.для рук 200 шт</t>
  </si>
  <si>
    <t>MChJ ZM AKOMAS</t>
  </si>
  <si>
    <t xml:space="preserve">   Договор 2096950 от 26.12.20 Стол лаборат</t>
  </si>
  <si>
    <t xml:space="preserve">   Договор 2096953 от 26.12.20 Сушилка хим.посуды 1 шт</t>
  </si>
  <si>
    <t xml:space="preserve">   Договор 055086 от 14.02.21 хим реактивы</t>
  </si>
  <si>
    <t xml:space="preserve">   Договор 055087 от 14.02.21 хим реактивы</t>
  </si>
  <si>
    <t xml:space="preserve">   Договор 055088 от 14.02.21 хим реактивы</t>
  </si>
  <si>
    <t xml:space="preserve">   Договор 055089 от 14.02.21 хим реактивы</t>
  </si>
  <si>
    <t xml:space="preserve">   Договор 055090 от 14.02.21 хим реактивы</t>
  </si>
  <si>
    <t xml:space="preserve">   Договор 055091 от 14.02.21 хим реактивы</t>
  </si>
  <si>
    <t xml:space="preserve">   Договор 055092 от 14.02.21 хим реактивы</t>
  </si>
  <si>
    <t xml:space="preserve">   Договор 055093 от 14.02.21 хим реактивы</t>
  </si>
  <si>
    <t xml:space="preserve">   Договор 055094 от 14.02.21 хим реактивы</t>
  </si>
  <si>
    <t xml:space="preserve">   Договор 055095 от 14.02.21 Хим и бак.анализ воды</t>
  </si>
  <si>
    <t xml:space="preserve">   Договор 055096 от 14.02.21 хим реактивы</t>
  </si>
  <si>
    <t xml:space="preserve">   Договор 055097 от 14.02.21 хим реактивы</t>
  </si>
  <si>
    <t xml:space="preserve">   Договор 055098 от 14.02.21 хим реактивы</t>
  </si>
  <si>
    <t xml:space="preserve">   Договор 055101 от 14.02.21 хим реактивы</t>
  </si>
  <si>
    <t xml:space="preserve">   Договор 055102 от 14.02.21 хим реактивы</t>
  </si>
  <si>
    <t xml:space="preserve">   Договор 055103 от 14.02.21 хим реактивы</t>
  </si>
  <si>
    <t xml:space="preserve">   Договор 055401 от 17.02.21 хим реактивы</t>
  </si>
  <si>
    <t xml:space="preserve">   Договор 055402 от 17.02.21 хим реактивы</t>
  </si>
  <si>
    <t xml:space="preserve">   Договор 055403 от 17.02.21 хим реактивы</t>
  </si>
  <si>
    <t xml:space="preserve">   Договор 055404 от 17.02.21 хим реактивы</t>
  </si>
  <si>
    <t xml:space="preserve">   Договор 055405 от 17.02.21 хим реактивы</t>
  </si>
  <si>
    <t xml:space="preserve">   Договор 055406 от 17.02.21 хим реактивы</t>
  </si>
  <si>
    <t xml:space="preserve">   Договор 056081 от 21.02.21 хим реактивы</t>
  </si>
  <si>
    <t xml:space="preserve">   Договор 058742 от 13.03.21 Реактивы</t>
  </si>
  <si>
    <t xml:space="preserve">   Договор 058743 от 13.03.21 Реактивы</t>
  </si>
  <si>
    <t xml:space="preserve">   Договор 058744 от 13.03.21 Реактивы</t>
  </si>
  <si>
    <t xml:space="preserve">   Договор 058745 от 13.03.21 хим реактивы</t>
  </si>
  <si>
    <t xml:space="preserve">   Договор 058746 от 13.03.31 Реактивы</t>
  </si>
  <si>
    <t xml:space="preserve">   Договор 058747 от 13.03.31 Реактивы</t>
  </si>
  <si>
    <t xml:space="preserve">   Договор 058748 от 13.03.21 Реактивы</t>
  </si>
  <si>
    <t xml:space="preserve">   Договор 059314 от 18.03.21 Реактивы</t>
  </si>
  <si>
    <t xml:space="preserve">   Договор 059315 от 18.03.21 Реактивы</t>
  </si>
  <si>
    <t xml:space="preserve">   Договор 059316 от 18.03.21 Реактивы</t>
  </si>
  <si>
    <t xml:space="preserve">   Договор 4896649 от 12.01.21 диз топливо 2200 кг</t>
  </si>
  <si>
    <t>XII Yangiyol  Yog-Moy AJ</t>
  </si>
  <si>
    <t xml:space="preserve">   Договор 4967899 от 16.03.21 Мыло хозяйственное 3000 шт</t>
  </si>
  <si>
    <t>XK "ELEVEN"</t>
  </si>
  <si>
    <t xml:space="preserve">   Договор 2108242 от 30.12.20 Калькулятор 17 шт</t>
  </si>
  <si>
    <t xml:space="preserve">   Договор 2108601 от 30.12.20 Линейка 30 см 13 шт</t>
  </si>
  <si>
    <t xml:space="preserve">   Договор 2108602 от 30.12.20 Линейка металл 19 шт</t>
  </si>
  <si>
    <t xml:space="preserve">   Договор 2108620 от 30.12.20 Ручка гелевая 110 шт</t>
  </si>
  <si>
    <t xml:space="preserve">   Договор 21086617 от 30.12.20 Степлер 12 шт</t>
  </si>
  <si>
    <t xml:space="preserve">   Договор 2108778 от 30.12.20 Скрепка 109 уп</t>
  </si>
  <si>
    <t xml:space="preserve">   Договор 172923 от 28.12.20 Спектрофотометр 1 шт</t>
  </si>
  <si>
    <t xml:space="preserve">   Договор 174407 от 13.01.21 Осциллограф 1 шт</t>
  </si>
  <si>
    <t xml:space="preserve">   Договор 177960 от 10.02.21 Лабораторное оборудование</t>
  </si>
  <si>
    <t xml:space="preserve">   Договор 2144522 от 10.01.21 Электроды 200 кг</t>
  </si>
  <si>
    <t xml:space="preserve">   Договор 2154467 от 13.01.21 Электроды 200 кг</t>
  </si>
  <si>
    <t xml:space="preserve">   Договор 174399 от 13.01.20 ремни 100 п/м</t>
  </si>
  <si>
    <t xml:space="preserve">   Договор 177351 от 01.02.21г.Рукав.напр.30 п/м</t>
  </si>
  <si>
    <t xml:space="preserve">   Договор 2286855 от 21.02.21 Шнур асбестовый</t>
  </si>
  <si>
    <t xml:space="preserve">   Договор 2286858 от 21.02.21 сальниковая набивка</t>
  </si>
  <si>
    <t xml:space="preserve">   Договор 057381 от 04.03.21 Ткань бязь</t>
  </si>
  <si>
    <t xml:space="preserve">   Договор 2309264 от 28.02.21 Электроды 300 кг</t>
  </si>
  <si>
    <t xml:space="preserve">   Договор 050038 от 09.01.21 Подшипник 409 А</t>
  </si>
  <si>
    <t xml:space="preserve">   Договор 050041 от 09.01.21 Подшипник 180314 6 шт</t>
  </si>
  <si>
    <t>SHARQ NMAK AJ</t>
  </si>
  <si>
    <t>AJ NAVOIYAZOT</t>
  </si>
  <si>
    <t>AJ QUVASOYCEMENT</t>
  </si>
  <si>
    <t>JIZZAX  Suvoqova DUK</t>
  </si>
  <si>
    <t>MChJ "DOVON"</t>
  </si>
  <si>
    <t>MChJ AMEDOFF</t>
  </si>
  <si>
    <t>MChJ ASIA TRANS GAS</t>
  </si>
  <si>
    <t>MChJ BIOMEDLIFE</t>
  </si>
  <si>
    <t>MChJ Buxorozoovetagroservis</t>
  </si>
  <si>
    <t>MChJ HIKMATLI TUXUM GO`SHT PARRANDA</t>
  </si>
  <si>
    <t xml:space="preserve">   Договор 4969863</t>
  </si>
  <si>
    <t>MCHJ Innovatsiya Texnologiyalari Markazi</t>
  </si>
  <si>
    <t>MChJ JAYXUN INVEST</t>
  </si>
  <si>
    <t>MCHJ KHANTEX GROUP</t>
  </si>
  <si>
    <t>MChJ KOLORPAK</t>
  </si>
  <si>
    <t>MChJ LIDER LIDA</t>
  </si>
  <si>
    <t>MChJ MATBAACHI</t>
  </si>
  <si>
    <t>MChJ NOVACRAFT</t>
  </si>
  <si>
    <t>MChJ ODIL PARER</t>
  </si>
  <si>
    <t>MCHJ OISHA OMAD BARAKA</t>
  </si>
  <si>
    <t>MCHJ OROM PAXTA</t>
  </si>
  <si>
    <t>MChJ PRINTWELL</t>
  </si>
  <si>
    <t>MChJ Qoraqalpaq Suw Tamiynoti</t>
  </si>
  <si>
    <t xml:space="preserve">   Договор 91 от 22.01.21 Поставка спирт пищевой</t>
  </si>
  <si>
    <t>MChJ SQK REMEDY</t>
  </si>
  <si>
    <t>MCHJ Tezkor Matbaa</t>
  </si>
  <si>
    <t>MChJ YOG TAHLIL SERVIS</t>
  </si>
  <si>
    <t>MChJ Yuqorichirchiq Energy Systems</t>
  </si>
  <si>
    <t>OK PRINTING HOUSE</t>
  </si>
  <si>
    <t xml:space="preserve">   Договор 89 от 22.01.21 Поставка Хим.очищенная вода</t>
  </si>
  <si>
    <t>QK BUX-TEL</t>
  </si>
  <si>
    <t>QK MChJ Samarkand-England Eco-Medical</t>
  </si>
  <si>
    <t>Surxondaryo Ilmiy Tajriba Stansiyasi D</t>
  </si>
  <si>
    <t>XF A.SH.A Oz KONTAKT</t>
  </si>
  <si>
    <t xml:space="preserve">   Договор 87 от 22.01.21 Поставка технического спирта</t>
  </si>
  <si>
    <t>XK PRINTXPRESS</t>
  </si>
  <si>
    <t>2021 йил биринчи ярим йиллик давомида</t>
  </si>
  <si>
    <t xml:space="preserve">   Договор 2412687 от 31.03.21 Кефир 484 л</t>
  </si>
  <si>
    <t xml:space="preserve">   Договор 2518836 от 01.05.21 Кефир 484 л</t>
  </si>
  <si>
    <t xml:space="preserve">   Договор 2619732 от 02.06.21 Кефир 484 л</t>
  </si>
  <si>
    <t>BEQIYOS VODIY SAVDO mas‘uliyati cheklangan jamiyati</t>
  </si>
  <si>
    <t xml:space="preserve">   Договор 2650003 от 11.06.21 насос 4 шт</t>
  </si>
  <si>
    <t>BLOGLINES mas‘uliyati cheklangan jamiyati</t>
  </si>
  <si>
    <t xml:space="preserve">   Договор 189333 от 27.04.21 Клапан 9 шт</t>
  </si>
  <si>
    <t xml:space="preserve">   Договор 198095 от 17.05.21 Извещатель пожарный 30 шт</t>
  </si>
  <si>
    <t>BUILD BAZAR mas‘uliyati cheklangan jamiyati</t>
  </si>
  <si>
    <t xml:space="preserve">   Договор 190133 от 28.04.21 Трубы</t>
  </si>
  <si>
    <t>BUSINESS TRADE UNIVERSAL mas‘uliyati cheklangan jamiyati</t>
  </si>
  <si>
    <t xml:space="preserve">   Договор 064529 от 23.04.21 Смеситель 7 шт</t>
  </si>
  <si>
    <t>BUXORO ULGURJI SAVDO MARKAZI mas‘uliyati cheklangan jamiyati</t>
  </si>
  <si>
    <t xml:space="preserve">   Договор 188559 от 21.04.21 рукава пожарные 5 к-т</t>
  </si>
  <si>
    <t>CHAROS AND JAVOHIR TRAIDING mas‘uliyati cheklangan jamiyati</t>
  </si>
  <si>
    <t xml:space="preserve">   Договор 192112 от 03.05.21 Провод 500 м</t>
  </si>
  <si>
    <t>CHIRCHIQ MASHINASOZLIK ZAVODI ENERGOMASH mas`uliyati cheklangan jamiyati</t>
  </si>
  <si>
    <t xml:space="preserve">   Договор 054016 от 07.02.21 Рабочее колесо 2 шт</t>
  </si>
  <si>
    <t xml:space="preserve">   Договор 054026 от 07.02.21 Рабочее колесо 2 шт</t>
  </si>
  <si>
    <t>CREATURES mas‘uliyati cheklangan jamiyati</t>
  </si>
  <si>
    <t xml:space="preserve">   Договор 2650026 от 11.06.21 Насос 2 шт</t>
  </si>
  <si>
    <t>ELIS GOLDEN mas'uliyati cheklangan jamiyati</t>
  </si>
  <si>
    <t xml:space="preserve">   Договор 188004 от 19.04.21 Авт.выкл,контакторы</t>
  </si>
  <si>
    <t>ENTERPRISE mas‘uliyati cheklangan jamiyati</t>
  </si>
  <si>
    <t xml:space="preserve">   Договор 2577834 от 20.05.21 Аккумляторная батарея 2 шт</t>
  </si>
  <si>
    <t>FAR METALL PLUS mas‘uliyati cheklangan jamiyati</t>
  </si>
  <si>
    <t xml:space="preserve">   Договор 185610 от 05.04.21 строй материал</t>
  </si>
  <si>
    <t>GPZ-27 PODSHIPNIK ZAVOD aksiyadorlik jamiyati</t>
  </si>
  <si>
    <t xml:space="preserve">   Договор 064558 от 21.05.21 Подшипник 1608 3 шт</t>
  </si>
  <si>
    <t xml:space="preserve">   Договор 067804 от 13.05.21 Подшипник 318 3 шт</t>
  </si>
  <si>
    <t>GRAND-PREMIER mas‘uliyati cheklangan jamiyati</t>
  </si>
  <si>
    <t xml:space="preserve">   Договор 211068 от 21.06.21 Труба ПЭ ПБТ</t>
  </si>
  <si>
    <t>IKROMXON TRADE mas‘uliyati cheklangan jamiyati</t>
  </si>
  <si>
    <t xml:space="preserve">   Договор 188555 от 21.04.21 Круг абразивный</t>
  </si>
  <si>
    <t>ILDAM-QADAM xususiy korxonasi</t>
  </si>
  <si>
    <t xml:space="preserve">   Договор 210770 от 16.06.21 компьютер комплект 1шт</t>
  </si>
  <si>
    <t>IQBOL MEDIKAL mas‘uliyati cheklangan jamiyati</t>
  </si>
  <si>
    <t xml:space="preserve">   Договор 2682626 от 21.06.21 Бинт 50 уп</t>
  </si>
  <si>
    <t>IRWIN mas'uliyati cheklangan jamiyati</t>
  </si>
  <si>
    <t xml:space="preserve">   Договор 201123 от 24.05.21 Лейкоплатер 105 шт</t>
  </si>
  <si>
    <t>MILLIY TRANS MEDIA mas‘uliyati cheklangan jamiyati</t>
  </si>
  <si>
    <t xml:space="preserve">   Договор 185168 от 31.03.21 Гипохлорит натрий</t>
  </si>
  <si>
    <t>MIR TEX STROY IMPULS mas‘uliyati cheklangan jamiyati</t>
  </si>
  <si>
    <t xml:space="preserve">   Договор 211314 от 21.06.21 Болт с гайкой 399 кг</t>
  </si>
  <si>
    <t>MUNIBAHON SAVDO xususiy korxonasi</t>
  </si>
  <si>
    <t xml:space="preserve">   Договор 2577833 от 20.05.21 Аккамулятор 4 шт</t>
  </si>
  <si>
    <t>MY PHARMACY mas‘uliyati cheklangan jamiyati</t>
  </si>
  <si>
    <t xml:space="preserve">   Договор 203762 от 31.05.21 Медикаменты</t>
  </si>
  <si>
    <t xml:space="preserve">   Договор 2682625 от 21.06.21 Медикаменты</t>
  </si>
  <si>
    <t xml:space="preserve">   Договор 2682627 от 21.06.21 Медикаменты</t>
  </si>
  <si>
    <t>NEW BUSINESS-LOGISTICS mas‘uliyati cheklangan jamiyati</t>
  </si>
  <si>
    <t xml:space="preserve">   Договор 210795 от 16.06.21 кабель 160 м</t>
  </si>
  <si>
    <t>PETROL STANDART SERVICE GROUP xususiy korxonasi</t>
  </si>
  <si>
    <t xml:space="preserve">   Договор 2415454 от 01.04.21 Топливо-разд.колонка 1 шт</t>
  </si>
  <si>
    <t xml:space="preserve">   Договор 067706 от 12.05.21 Маска медицинская 30000 шт</t>
  </si>
  <si>
    <t>SAYFULLO MANGU mas‘uliyati cheklangan jamiyati</t>
  </si>
  <si>
    <t xml:space="preserve">   Договор 181952 от 09.03.21 Ковш 250 шт</t>
  </si>
  <si>
    <t>TOWARD FORTUNE mas‘uliyati cheklangan jamiyati</t>
  </si>
  <si>
    <t xml:space="preserve">   Договор 211065 от 21.06.21 Трубы,муфты,отводы,тройник</t>
  </si>
  <si>
    <t>ULTRA PLAST mas`uliyati cheklangan jamiyati</t>
  </si>
  <si>
    <t xml:space="preserve">   Договор 200679 от 24.05.21 Эл товары</t>
  </si>
  <si>
    <t>VALLEY UNIVERSAL SHOP mas‘uliyati cheklangan jamiyati</t>
  </si>
  <si>
    <t xml:space="preserve">   Договор 2474702 от 18.04.21 Карбид кальция 125 кг</t>
  </si>
  <si>
    <t xml:space="preserve">   Договор 188481 от 20.04.21 Отводы счетчики</t>
  </si>
  <si>
    <t xml:space="preserve">   Договор 192124 от 03.05.21 Флянцы 112 шт</t>
  </si>
  <si>
    <t xml:space="preserve">   Договор 211442 от 21.06.21 Авт.выкл,контакторы</t>
  </si>
  <si>
    <t xml:space="preserve">   Договор 211530 от 21.06.21 строй материал</t>
  </si>
  <si>
    <t>X-PERTS 111 oilaviy korxonasi</t>
  </si>
  <si>
    <t xml:space="preserve">   Договор 204129 от 31.05.21 Шпатлевка 2 тн</t>
  </si>
  <si>
    <t xml:space="preserve">   Договор 1/119 от 07.05.21 ЭАФ</t>
  </si>
  <si>
    <t xml:space="preserve">   Договор 4959959 от 10.03.21 Пшеница 3-кл 95 тн</t>
  </si>
  <si>
    <t xml:space="preserve">   Договор 4969697 от 17.03.21 Пшеница 3-кл 45 тн</t>
  </si>
  <si>
    <t xml:space="preserve">   Договор 4977228 от 24.03.21 Пшеница 3-кл 116 тн</t>
  </si>
  <si>
    <t xml:space="preserve">   Договор 4980867 от 26.03.21 Пшеница 3-кл 83 тн</t>
  </si>
  <si>
    <t xml:space="preserve">   Договор 4980868 от 26.03.21 Пшеница 3-кл 33 тн</t>
  </si>
  <si>
    <t xml:space="preserve">   Договор 4982716 от 27.03.21 Пшеница 3-кл 116 тн</t>
  </si>
  <si>
    <t xml:space="preserve">   Договор 4984318 от 29.03.21 Пшеница 3-кл 116 тн</t>
  </si>
  <si>
    <t xml:space="preserve">   Договор 4987883 от 31.03.21 Пшеница 3-кл 75 тн</t>
  </si>
  <si>
    <t xml:space="preserve">   Договор 4990944 от 02.04.21 Пшеница 3 кл 115 тн</t>
  </si>
  <si>
    <t xml:space="preserve">   Договор 4992552 от 05.04.21 Пшеница 3-кл 115 тн</t>
  </si>
  <si>
    <t xml:space="preserve">   Договор 4995820 от 07.04.21 Пшеница 3-кл 115 тн</t>
  </si>
  <si>
    <t xml:space="preserve">   Договор 5001231 от 12.04.21 Пшеница 3-кл 105 тн</t>
  </si>
  <si>
    <t xml:space="preserve">   Договор 5004802 от 14.04.21 Пшеница 3-кл 115 тн</t>
  </si>
  <si>
    <t xml:space="preserve">   Договор 5008025 от 16.04.21 Пшеница 3-кл 95 тн</t>
  </si>
  <si>
    <t xml:space="preserve">   Договор 5009540 от 19.04.21 Пшеница 3-кл 105 тн</t>
  </si>
  <si>
    <t xml:space="preserve">   Договор 5012885 от 21.04.21 Пшеница 3-кл 106 тн</t>
  </si>
  <si>
    <t xml:space="preserve">   Договор 5013565 от 21.04.21 Пшеница 3-кл 10 тн</t>
  </si>
  <si>
    <t xml:space="preserve">   Договор 5016189 от 23.04.21 Пшеница 3-кл 116 тн</t>
  </si>
  <si>
    <t xml:space="preserve">   Договор 5017769 от 26.04.21 Пшеница 3-кл 106 тн</t>
  </si>
  <si>
    <t xml:space="preserve">   Договор 5021255 от 28.04.21 Пшеница 3-кл 106 тн</t>
  </si>
  <si>
    <t xml:space="preserve">   Договор 5024624 от 30.04.21 Пшеница 3-кл 116 тн</t>
  </si>
  <si>
    <t xml:space="preserve">   Договор 5029480 от 05.05.21 Пшеница 3-кл 108 тн</t>
  </si>
  <si>
    <t xml:space="preserve">   Договор 5032516 от 07.05.21 Пшеница 3-кл 108 тн</t>
  </si>
  <si>
    <t xml:space="preserve">   Договор 5034340 от 10.05.21 Пшеница 3-кл 108 тн</t>
  </si>
  <si>
    <t xml:space="preserve">   Договор 5034341 от 10.05.21 Пшеница 3-кл 10 тн</t>
  </si>
  <si>
    <t xml:space="preserve">   Договор 5038096 от 12.05.21 Пшеница 3-кл 108 тн</t>
  </si>
  <si>
    <t xml:space="preserve">   Договор 5040040 от 17.05.21 Пшеница 3-кл 108 тн</t>
  </si>
  <si>
    <t xml:space="preserve">   Договор 5044098 от 19.05.21 Пшеница 3-кл 108 тн</t>
  </si>
  <si>
    <t xml:space="preserve">   Договор 5047791 от 21.05.21 Пшеница 3-кл 108 тн</t>
  </si>
  <si>
    <t xml:space="preserve">   Договор 5049690 от 24.05.21 Пшеница 3-кл 108 тн</t>
  </si>
  <si>
    <t xml:space="preserve">   Договор 5050560 от 24.05.21 Пшеница 3-кл 54 тн</t>
  </si>
  <si>
    <t xml:space="preserve">   Договор 5053505 от 26.05.21 Пшеница 3-кл 108 тн</t>
  </si>
  <si>
    <t xml:space="preserve">   Договор 5054385 от 26.05.21 Пшеница 3-кл 54 тн</t>
  </si>
  <si>
    <t xml:space="preserve">   Договор 5057284 от 28.05.21 Пшеница 3-кл 107 тн</t>
  </si>
  <si>
    <t xml:space="preserve">   Договор 5059034 от 31.05.21 Пшеница 3-кл 107 тн</t>
  </si>
  <si>
    <t xml:space="preserve">   Договор 5062282 от 02.06.21 Пшеница 3-кл 97 тн</t>
  </si>
  <si>
    <t xml:space="preserve">   Договор 5065201 от 04.06.21 Пшеница 3-кл 107 тн</t>
  </si>
  <si>
    <t xml:space="preserve">   Договор 5066686 от 07.06.21 Пшеница 3-кл 107 тн</t>
  </si>
  <si>
    <t xml:space="preserve">   Договор 5069977 от 09.06.21 Пшеница 3-кл 107 тн</t>
  </si>
  <si>
    <t xml:space="preserve">   Договор 5073133 от 11.06.21 Пшеница 3-кл 107 тн</t>
  </si>
  <si>
    <t xml:space="preserve">   Договор 5074708 от 14.06.21 Пшеница 3-кл 7 тн</t>
  </si>
  <si>
    <t xml:space="preserve">   Договор 5078129 от 16.06.21 Пшеница 3-кл 107 тн</t>
  </si>
  <si>
    <t xml:space="preserve">   Договор 5081437 от 18.06.21 Пшеница 3-кл 65 тн</t>
  </si>
  <si>
    <t xml:space="preserve">   Договор 4991005 от 02.04.21 Пшеница 3-кл 83 тн</t>
  </si>
  <si>
    <t xml:space="preserve">   Договор 4992612 от 05.04.21 Пшеница 3-кл 83 тн</t>
  </si>
  <si>
    <t xml:space="preserve">   Договор 4995879 от 07.04.21 Пшеница 3-кл 73 тн</t>
  </si>
  <si>
    <t xml:space="preserve">   Договор 4999395 от 09.04.21 Пшеница 3-кл 36 тн</t>
  </si>
  <si>
    <t xml:space="preserve">   Договор 5001298 от 12.04.21 Пшеница 3-кл 83 тн</t>
  </si>
  <si>
    <t xml:space="preserve">   Договор 5004872 от 14.04.21 Пшеница 3-кл 83 тн</t>
  </si>
  <si>
    <t xml:space="preserve">   Договор 5008096 от 16.04.21 Пшеница 3-кл 83 тн</t>
  </si>
  <si>
    <t xml:space="preserve">   Договор 5009610 от 19.04.21 Пшеница 3-кл 74 тн</t>
  </si>
  <si>
    <t xml:space="preserve">   Договор 5012963 от 21.04.21 Пшеница 3-кл 83 тн</t>
  </si>
  <si>
    <t xml:space="preserve">   Договор 5016278 от 23.04.21 Пшеница 3-кл 83 тн</t>
  </si>
  <si>
    <t xml:space="preserve">   Договор 5017845 от 26.04.21 Пшеница 3-кл 83 тн</t>
  </si>
  <si>
    <t xml:space="preserve">   Договор 5021358 от 28.04.21 Пшеница 3-кл 83 тн</t>
  </si>
  <si>
    <t xml:space="preserve">   Договор 5021360 от 28.04.21 Пшеница 3-кл 10 тн</t>
  </si>
  <si>
    <t xml:space="preserve">   Договор 5024719 от 30.04.21 Пшеница 3-кл 60 тн</t>
  </si>
  <si>
    <t xml:space="preserve">   Договор 5026131 от 03.05.21 Пшеница 3-кл 45 тн</t>
  </si>
  <si>
    <t xml:space="preserve">   Договор 5029560 от 05.05.21 Пшеница 3-кл 65 тн</t>
  </si>
  <si>
    <t xml:space="preserve">   Договор 5032624 от 07.05.21 Пшеница 3-кл 65 тн</t>
  </si>
  <si>
    <t xml:space="preserve">   Договор 5034429 от 10.05.21 Пшеница 3-кл 60 тн</t>
  </si>
  <si>
    <t xml:space="preserve">   Договор 5038210 от 12.05.21 Пшеница 3-кл 60 тн</t>
  </si>
  <si>
    <t xml:space="preserve">   Договор 5040130 от 17.05.21 Пшеница 3-кл 50,1 тн</t>
  </si>
  <si>
    <t xml:space="preserve">   Договор 5047893 от 21.05.21 Пшеница 3-кл 65 тн</t>
  </si>
  <si>
    <t xml:space="preserve">   Договор 5049798 от 24.05.21 Пшеница 3-кл 65 тн</t>
  </si>
  <si>
    <t xml:space="preserve">   Договор 5053594 от 26.05.21 Пшеница 3-кл 65 тн</t>
  </si>
  <si>
    <t xml:space="preserve">   Договор 5054434 от 26.05.21 Пшеница 3-кл 64 тн</t>
  </si>
  <si>
    <t xml:space="preserve">   Договор 5054435 от 26.05.21 Пшеница 3-кл 33 тн</t>
  </si>
  <si>
    <t xml:space="preserve">   Договор 5057383 от 28.05.21 Пшеница 3-кл 65 тн</t>
  </si>
  <si>
    <t xml:space="preserve">   Договор 5059117 от 31.05.21 Пшеница 3-кл 35 тн</t>
  </si>
  <si>
    <t xml:space="preserve">   Договор 5062348 от 02.06.21 Пшеница 3-кл 64 тн</t>
  </si>
  <si>
    <t xml:space="preserve">   Договор 5065275 от 04.06.21 Пшеница 3-кл 64 тн</t>
  </si>
  <si>
    <t xml:space="preserve">   Договор 5066747 от 07.06.21 Пшеница 3-кл 64 тн</t>
  </si>
  <si>
    <t xml:space="preserve">   Договор 5070058 от 09.06.21 Пшеница 3-кл 64 тн</t>
  </si>
  <si>
    <t xml:space="preserve">   Договор 5073193 от 11.06.21 Пшеница 3-кл 64 тн</t>
  </si>
  <si>
    <t xml:space="preserve">   Договор 5074800 от 14.06.21 Пшеница 3-кл 54 тн</t>
  </si>
  <si>
    <t xml:space="preserve">   Договор 5078196 от 16.06.21 Пшеница 3-кл 64 тн</t>
  </si>
  <si>
    <t xml:space="preserve">   Договор 5081557 от 18.06.21 Пшеница 3-кл 20 тн</t>
  </si>
  <si>
    <t xml:space="preserve">   Договор 4990968 от 02.04.21 Пшеница 3-кл 46 тн</t>
  </si>
  <si>
    <t xml:space="preserve">   Договор 4992574 от 05.04.21 Пшеница 3-кл 36 тн</t>
  </si>
  <si>
    <t xml:space="preserve">   Договор 4995845 от 07.04.21 Пшеница 3-кл 36 тн</t>
  </si>
  <si>
    <t xml:space="preserve">   Договор 4999351 от 09.04.21 Пшеница 3-кл 46 тн</t>
  </si>
  <si>
    <t xml:space="preserve">   Договор 5001259 от 12.04.21 Пшеница 3-кл 46 тн</t>
  </si>
  <si>
    <t xml:space="preserve">   Договор 5004824 от 14.04.21 Пшеница 3-кл 46 тн</t>
  </si>
  <si>
    <t xml:space="preserve">   Договор 5008058 от 16.04.21 Пшеница 3-кл 46 тн</t>
  </si>
  <si>
    <t xml:space="preserve">   Договор 5009561 от 19.04.21 Пшеница 3-кл 46 тн</t>
  </si>
  <si>
    <t xml:space="preserve">   Договор 5012913 от 21.04.21 Пшеница 3-кл 40 тн</t>
  </si>
  <si>
    <t xml:space="preserve">   Договор 5016216 от 23.04.21 Пшеница 3-кл 46 тн</t>
  </si>
  <si>
    <t xml:space="preserve">   Договор 5017792 от 26.04.21 Пшеница 3-кл 16 тн</t>
  </si>
  <si>
    <t xml:space="preserve">   Договор 5021279 от 28.04.21 Пшеница 3-кл 47 тн</t>
  </si>
  <si>
    <t xml:space="preserve">   Договор 5024649 от 30.04.21 Пшеница 3-кл 47 тн</t>
  </si>
  <si>
    <t xml:space="preserve">   Договор 5026097 от 03.05.21 Пшеница 3кл 24 тн</t>
  </si>
  <si>
    <t xml:space="preserve">   Договор 5029504 от 05.05.21 Пшеница 3-кл 34 тн</t>
  </si>
  <si>
    <t xml:space="preserve">   Договор 5032542 от 07.05.21 Пшеница 3-кл 33 тн</t>
  </si>
  <si>
    <t xml:space="preserve">   Договор 5034375 от 10.05.21 Пшеница 3-кл 43 тн</t>
  </si>
  <si>
    <t xml:space="preserve">   Договор 5038129 от 12.05.21 Пшеница 3-кл 37 тн</t>
  </si>
  <si>
    <t xml:space="preserve">   Договор 5040063 от 17.05.21 Пшеница 3-кл 33 тн</t>
  </si>
  <si>
    <t xml:space="preserve">   Договор 5044118 от 19.05.21 Пшеница 3-кл 43 тн</t>
  </si>
  <si>
    <t xml:space="preserve">   Договор 5047824 от 21.05.21 Пшеница 3-кл 43 тн</t>
  </si>
  <si>
    <t xml:space="preserve">   Договор 5049717 от 24.05.21 Пшеница 3-кл 43 тн</t>
  </si>
  <si>
    <t xml:space="preserve">   Договор 5050582 от 24.05.21 Пшеница 3-кл 43 тн</t>
  </si>
  <si>
    <t xml:space="preserve">   Договор 5053529 от 26.05.21 Пшеница 3-кл 43 тн</t>
  </si>
  <si>
    <t xml:space="preserve">   Договор 5057333 от 28.05.21 Пшеница 3-кл 33 тн</t>
  </si>
  <si>
    <t xml:space="preserve">   Договор 5058005 от 28.05.31 Пшеница 3 кл 5 тн</t>
  </si>
  <si>
    <t xml:space="preserve">   Договор 5059055 от 31.05.21 Пшеница 3-кл 43 тн</t>
  </si>
  <si>
    <t xml:space="preserve">   Договор 5030117 от 05.05.21 Пшеница 3-кл 100 тн</t>
  </si>
  <si>
    <t xml:space="preserve">   Договор 5033350 от 07.05.21 Пшеница 3-кл 200 тн</t>
  </si>
  <si>
    <t xml:space="preserve">   Договор 5034467 от 10.05.21 Пшеница 3-кл 200 тн</t>
  </si>
  <si>
    <t xml:space="preserve">   Договор 5050658 от 24.05.21 Пшеница 3-кл 200 тн</t>
  </si>
  <si>
    <t xml:space="preserve">   Договор 5062927 от 02.06.21 Пшеница 3-кл 188 тн</t>
  </si>
  <si>
    <t xml:space="preserve">   Договор 5078196 от 16.06.21 Пшеница 4-кл 300 тн</t>
  </si>
  <si>
    <t xml:space="preserve">   Договор 5087124 от 23.06.21 Пшеница 4-кл 150 тн</t>
  </si>
  <si>
    <t>MChJ "GOLDEN STYLE CERAMICS"</t>
  </si>
  <si>
    <t xml:space="preserve">   Договор 064411 от 22.04.21 Сантехника</t>
  </si>
  <si>
    <t xml:space="preserve">   Договор 187633 от 14.04.21 Альфасепт</t>
  </si>
  <si>
    <t xml:space="preserve">   Договор 194874 от 10.05.21 химикаты</t>
  </si>
  <si>
    <t xml:space="preserve">   Договор 200870 от 24.05.21 Дробилка молотковая</t>
  </si>
  <si>
    <t>MCHJ "NAM MOTOR SERVIS"</t>
  </si>
  <si>
    <t xml:space="preserve">   Договор 064468 от 23.04.21 насос</t>
  </si>
  <si>
    <t>MChJ "SAMARQAND KABEL SAVDO"</t>
  </si>
  <si>
    <t xml:space="preserve">   Договор 187732 от 19.04.21 кабель 450 м</t>
  </si>
  <si>
    <t>MChJ "ZILOLA HILOLA BIZNES"</t>
  </si>
  <si>
    <t xml:space="preserve">   Договор 185515 от 05.04.21 Эл товары</t>
  </si>
  <si>
    <t>MChJ BEST BUY AND SELL</t>
  </si>
  <si>
    <t xml:space="preserve">   Договор 2539238 от 07.05.21 Уничтожитель для бумаг 1 шт</t>
  </si>
  <si>
    <t xml:space="preserve">   Договор 2539239 от 07.05.21 Сетка 14 рул</t>
  </si>
  <si>
    <t>MChJ BIELEKTRO</t>
  </si>
  <si>
    <t xml:space="preserve">   Договор 070726 от 04.06.21 насос ЭЦВ с эл.дв. 2 шт</t>
  </si>
  <si>
    <t xml:space="preserve">   Договор 064102 от 21.04.21 Вода питьевая для куллера</t>
  </si>
  <si>
    <t xml:space="preserve">   Договор 070900 от 05.06.21 Вода питьевая для куллера 600 шт</t>
  </si>
  <si>
    <t>MChJ ECOVER</t>
  </si>
  <si>
    <t xml:space="preserve">   Договор 067010 от 07.05.21 Стекловата с фольгой 47 рулон</t>
  </si>
  <si>
    <t>MChJ Eldas</t>
  </si>
  <si>
    <t xml:space="preserve">   Договор 071078 от 06.06.21 Пломба 4 000 шт</t>
  </si>
  <si>
    <t>MChJ Elektronasbobbutlash</t>
  </si>
  <si>
    <t xml:space="preserve">   Договор 2515674 от 30.04.21 Трубка пневмат. 500 м</t>
  </si>
  <si>
    <t>MChJ GAMMA COLOR SERVICE</t>
  </si>
  <si>
    <t xml:space="preserve">   Договор 185643 от 05.04.21 Грунтовка 50 кг</t>
  </si>
  <si>
    <t>MCHJ GREEN ENERGY SOLUTION</t>
  </si>
  <si>
    <t xml:space="preserve">   Договор 169933 от 07.12.20 Расходомер</t>
  </si>
  <si>
    <t xml:space="preserve">   Договор 2491628 от 23.04.21 кислород 600 кв.м.</t>
  </si>
  <si>
    <t xml:space="preserve">   Договор 2600283 от 27.05.21 кислород 996 куб.м</t>
  </si>
  <si>
    <t xml:space="preserve">   Договор 185581 от 05.04.21 известь 2 тн</t>
  </si>
  <si>
    <t>MChJ KINGDOM OF PROGRAMMERS</t>
  </si>
  <si>
    <t xml:space="preserve">   Договор 198441 от 17.05.21 УПС 3-шт</t>
  </si>
  <si>
    <t xml:space="preserve">   Договор 4980904 от 26.03.21 Пшеница 3-кл 33 тн</t>
  </si>
  <si>
    <t xml:space="preserve">   Договор 4982749 от 27.03.21 Пшеница 3-кл 33 тн</t>
  </si>
  <si>
    <t xml:space="preserve">   Договор 4984350 от 29.03.21 Пшеница 3-кл 32 тн</t>
  </si>
  <si>
    <t xml:space="preserve">   Договор 4987924 от 31.03.21 Пшеница 3-кл 23 тн</t>
  </si>
  <si>
    <t xml:space="preserve">   Договор 4990978 от 02.04.21 Пшеница 3-кл 32 тн</t>
  </si>
  <si>
    <t xml:space="preserve">   Договор 4992588 от 05.04.21 Пшеница 3-кл 22 тн</t>
  </si>
  <si>
    <t xml:space="preserve">   Договор 4995857 от 07.04.21 Пшеница 3-кл 32 тн</t>
  </si>
  <si>
    <t xml:space="preserve">   Договор 4999356 от 09.04.21 Пшеница 3-кл 32 тн</t>
  </si>
  <si>
    <t xml:space="preserve">   Договор 5001272 от 12.04.21 Пшеница 3-кл 32 тн</t>
  </si>
  <si>
    <t xml:space="preserve">   Договор 5004839 от 14.04.31 Пшеница 3-кл 22 тн</t>
  </si>
  <si>
    <t xml:space="preserve">   Договор 5008062 от 16.04.21 Пшеница 3-кл 32 тн</t>
  </si>
  <si>
    <t xml:space="preserve">   Договор 5009578 от 19.04.21 Пшеница 3-кл 19 тн</t>
  </si>
  <si>
    <t xml:space="preserve">   Договор 5012927 от 21.04.21 Пшеница 3-кл 33 тн</t>
  </si>
  <si>
    <t xml:space="preserve">   Договор 5016231 от 23.04.21 Пшеница 3-кл 33 тн</t>
  </si>
  <si>
    <t xml:space="preserve">   Договор 5021304 от 28.04.21 Пшеница 3-кл 32 тн</t>
  </si>
  <si>
    <t xml:space="preserve">   Договор 5029521 от 05.05.21 Пшеница 3-кл 30 тн</t>
  </si>
  <si>
    <t xml:space="preserve">   Договор 5032560 от 07.05.21 Пшеница 3-кл 30 тн</t>
  </si>
  <si>
    <t xml:space="preserve">   Договор 5034385 от 10.05.21 Пшеница 3-кл 30 тн</t>
  </si>
  <si>
    <t xml:space="preserve">   Договор 5038144 от 12.05.21 Пшеница 3-кл 31 тн</t>
  </si>
  <si>
    <t xml:space="preserve">   Договор 5040083 от 17.05.21 Пшеница 3-кл 31 тн</t>
  </si>
  <si>
    <t xml:space="preserve">   Договор 5047833 от 21.05.21 Пшеница 3-кл 30 тн</t>
  </si>
  <si>
    <t xml:space="preserve">   Договор 5049737 от 24.05.21 Пшеница 3-кл 10 тн</t>
  </si>
  <si>
    <t xml:space="preserve">   Договор 5050588 от 24.05.21 Пшеница 3-кл 31 тн</t>
  </si>
  <si>
    <t xml:space="preserve">   Договор 5050589 от 24.05.21 Пшеница 3-кл 33 тн</t>
  </si>
  <si>
    <t xml:space="preserve">   Договор 5053552 от 26.05.21 Пшеница 3-кл 30 тн</t>
  </si>
  <si>
    <t xml:space="preserve">   Договор 5057349 от 28.05.21 Пшеница 3-кл 30 тн</t>
  </si>
  <si>
    <t xml:space="preserve">   Договор 5059074 от 31.05.21 Пшеница 3-кл 25 тн</t>
  </si>
  <si>
    <t xml:space="preserve">   Договор 5059852 от 31.05.21 Пшеница 3-кл 10 тн</t>
  </si>
  <si>
    <t xml:space="preserve">   Договор 5062323 от 02.06.21 Пшеница 3-кл 29 тн</t>
  </si>
  <si>
    <t xml:space="preserve">   Договор 5065243 от 04.06.21 Пшеница 3-кл 30 тн</t>
  </si>
  <si>
    <t xml:space="preserve">   Договор 5066730 от 07.06.21 Пшеница 3-кл 30 тн</t>
  </si>
  <si>
    <t xml:space="preserve">   Договор 5070030 от 09.06.21 Пшеница 3-кл 30 тн</t>
  </si>
  <si>
    <t xml:space="preserve">   Договор 5073169 от 11.06.21 Пшеница 3-кл 30 тн</t>
  </si>
  <si>
    <t xml:space="preserve">   Договор 5074750 от 14.06.21 Пшеница 3-кл 20 тн</t>
  </si>
  <si>
    <t xml:space="preserve">   Договор 5078174 от 16.06.21 Пшеница 3-кл 30 тн</t>
  </si>
  <si>
    <t xml:space="preserve">   Договор 5078858 от 16.06.21 Пшеница 3-кл 25 тн</t>
  </si>
  <si>
    <t>MChJ LIDER TEAM</t>
  </si>
  <si>
    <t xml:space="preserve">   Договор 2518815 от 01.05.21 кабель 150 м</t>
  </si>
  <si>
    <t>MCHJ Navoiy Kimyo Invest</t>
  </si>
  <si>
    <t xml:space="preserve">   Договор 01/04 от 01.04.21 Гипохлорит натрий 2 тн</t>
  </si>
  <si>
    <t>MChJ NEGOSIANT UZBEKISTAN</t>
  </si>
  <si>
    <t xml:space="preserve">   Договор 210764 от 16.06.21 Редукторы</t>
  </si>
  <si>
    <t>MCHJ New Format-Tashkent</t>
  </si>
  <si>
    <t xml:space="preserve">   Договор 2472230 от 17.04.21 Респиратор У2К 100 шт</t>
  </si>
  <si>
    <t>MChJ OQ-TOSH SANATORIYASI</t>
  </si>
  <si>
    <t xml:space="preserve">   Доп.соглашение №6- от 06.04.21 Санаторные путевки</t>
  </si>
  <si>
    <t xml:space="preserve">   Договор 4990976 от 02.04.21 Пшеница 3-кл 23 тн</t>
  </si>
  <si>
    <t xml:space="preserve">   Договор 4995854 от 07.04.21 Пшеница 3-кл 23 тн</t>
  </si>
  <si>
    <t xml:space="preserve">   Договор 4999353 от 09.04.21 Пшеница 3-кл 23 тн</t>
  </si>
  <si>
    <t xml:space="preserve">   Договор 5001270 от 12.04.21 Пшеница 3-кл 23 тн</t>
  </si>
  <si>
    <t xml:space="preserve">   Договор 5004835 от 14.04.21 Пшеница 3-кл 23 тн</t>
  </si>
  <si>
    <t xml:space="preserve">   Договор 5008059 от 16.04.21 Пшеница 3-кл 23 тн</t>
  </si>
  <si>
    <t xml:space="preserve">   Договор 5009572 от 19.04.21 Пшеница 3-кл 23 тн</t>
  </si>
  <si>
    <t xml:space="preserve">   Договор 5012924 от 21.04.21 Пшеница 3-кл 9 тн</t>
  </si>
  <si>
    <t xml:space="preserve">   Договор 5013572 от 21.04.21 Пшеница 3-кл 10 тн</t>
  </si>
  <si>
    <t xml:space="preserve">   Договор 5016226 от 23.04.21 Пшеница 3-кл 13 тн</t>
  </si>
  <si>
    <t xml:space="preserve">   Договор 5017805 от 26.04.21 Пшеница 3-кл 24 тн</t>
  </si>
  <si>
    <t xml:space="preserve">   Договор 5021286 от 28.04.21 Пшеница 3-кл 23 тн</t>
  </si>
  <si>
    <t xml:space="preserve">   Договор 5024660 от 30.04.21 Пшеница 3-кл 10 тн</t>
  </si>
  <si>
    <t xml:space="preserve">   Договор 5026104 от 03.05.21 Пшеница 3-кл 22 тн</t>
  </si>
  <si>
    <t xml:space="preserve">   Договор 5029518 от 05.05.21 Пшеница 3-кл 22 тн</t>
  </si>
  <si>
    <t xml:space="preserve">   Договор 5032557 от 07.05.21 Пшеница 3-кл 22 тн</t>
  </si>
  <si>
    <t xml:space="preserve">   Договор 5034381 от 10.05.21 Пшеница 3-кл 22 тн</t>
  </si>
  <si>
    <t xml:space="preserve">   Договор 5038140 от 12.05.21 Пшеница 3-кл 22 тн</t>
  </si>
  <si>
    <t xml:space="preserve">   Договор 5040078 от 17.05.21 Пшеница 3-кл 22 тн</t>
  </si>
  <si>
    <t xml:space="preserve">   Договор 5044133 от 19.05.21 Пшеница 3-кл 21 тн</t>
  </si>
  <si>
    <t xml:space="preserve">   Договор 5047830 от 21.05.21 Пшеница 3-кл 21 тн</t>
  </si>
  <si>
    <t xml:space="preserve">   Договор 5049731 от 24.05.21 Пшеница 3-кл 21 тн</t>
  </si>
  <si>
    <t xml:space="preserve">   Договор 5049732 от 24.05.21 Пшеница 3-кл 18 тн</t>
  </si>
  <si>
    <t xml:space="preserve">   Договор 5050584 от 24.05.21 Пшеница 3-кл 12 тн</t>
  </si>
  <si>
    <t xml:space="preserve">   Договор 5053549 от 26.05.21 Пшеница 3-кл 21 тн</t>
  </si>
  <si>
    <t xml:space="preserve">   Договор 5057343 от 28.05.21 Пшеница 3-кл 21 тн</t>
  </si>
  <si>
    <t xml:space="preserve">   Договор 5057344 от 28.05.21 Пшеница 3-кл 10 тн</t>
  </si>
  <si>
    <t xml:space="preserve">   Договор 5059071 от 31.05.21 Пшеница 3-кл 21 тн</t>
  </si>
  <si>
    <t xml:space="preserve">   Договор 5062320 от 02.06.21 Пшеница 3-кл 21 тн</t>
  </si>
  <si>
    <t xml:space="preserve">   Договор 5065239 от 04.06.21 Пшеница 3-кл 21 тн</t>
  </si>
  <si>
    <t xml:space="preserve">   Договор 5066726 от 07.06.21 Пшеница 3-кл 21 тн</t>
  </si>
  <si>
    <t xml:space="preserve">   Договор 5070026 от 09.06.21 Пшеница 3-кл 21 тн</t>
  </si>
  <si>
    <t xml:space="preserve">   Договор 5073163 от 11.06.21 Пшеница 3-кл 21 тн</t>
  </si>
  <si>
    <t xml:space="preserve">   Договор 5074744 от 14.06.21 Пшеница 3-кл 21 тн</t>
  </si>
  <si>
    <t xml:space="preserve">   Договор 5078170 от 16.06.21 Пшеница 3-кл 21 тн</t>
  </si>
  <si>
    <t>MChJ SALT MINING</t>
  </si>
  <si>
    <t xml:space="preserve">   Договор 5016636 от 23.04.21 Соль техническая 552 тн</t>
  </si>
  <si>
    <t>MChJ SHARQ METRON SERVIS</t>
  </si>
  <si>
    <t xml:space="preserve">   Договор 2578543 от 20.05.21 Аппарат для смешивания образцов зерна</t>
  </si>
  <si>
    <t>MChJ Texno Drob Invest</t>
  </si>
  <si>
    <t xml:space="preserve">   Договор 2630782 от 05.06.21 Щебень 30 куб.м</t>
  </si>
  <si>
    <t xml:space="preserve">   Договор 2630784 от 05.06.21 Песок 40 куб.м</t>
  </si>
  <si>
    <t xml:space="preserve">   Договор 2630801 от 05.06.21 Клинец 60 тн</t>
  </si>
  <si>
    <t xml:space="preserve">   Договор 189565 от 27.04.21 Пшеница 3-кл 20 тн</t>
  </si>
  <si>
    <t xml:space="preserve">   Договор 071963 от 13.06.21 хим реактивы</t>
  </si>
  <si>
    <t xml:space="preserve">   Договор 071964 от 13.06.21 хим реактивы</t>
  </si>
  <si>
    <t xml:space="preserve">   Договор 071965 от 13.06.21 хим реактивы</t>
  </si>
  <si>
    <t xml:space="preserve">   Договор 185477 от 05.04.21 Весы 3 шт</t>
  </si>
  <si>
    <t>XK AXIOS</t>
  </si>
  <si>
    <t xml:space="preserve">   Договор 185293 от 01.04.21 Кран шаровой</t>
  </si>
  <si>
    <t xml:space="preserve">   Договор 192028 от 03.05.21 Вентиль 10 шт</t>
  </si>
  <si>
    <t xml:space="preserve">   Договор 209775 от 14.06.21 Паранит,набивка, рем.КАПРЕМОНТ</t>
  </si>
  <si>
    <t xml:space="preserve">   Договор 2533826 от 06.05.21 Электроды 300 кг</t>
  </si>
  <si>
    <t xml:space="preserve">   Договор 2706335 от 28.06.21 Электроды</t>
  </si>
  <si>
    <t xml:space="preserve">   Договор 2464706 от 15.04.21 сальниковая набивка 21 кг</t>
  </si>
  <si>
    <t xml:space="preserve">   Договор 2464707 от 15.04.21 сальниковая набивка 19 кг</t>
  </si>
  <si>
    <t xml:space="preserve">   Договор 2464708 от 15.04.21 сальниковая набивка 16 кг</t>
  </si>
  <si>
    <t xml:space="preserve">   Договор 2474707 от 18.04.21 сальниковая набивка 20 кг</t>
  </si>
  <si>
    <t>XK VIVA UNIVERSAL LINE</t>
  </si>
  <si>
    <t xml:space="preserve">   Договор 061005 от 29.03.21 Водонагреватель 3 шт</t>
  </si>
  <si>
    <t xml:space="preserve">   Договор 061351 от 31.03.21 Водонагреватель 1 шт</t>
  </si>
  <si>
    <t xml:space="preserve">   Договор 061679 от 02.04.21 Водонагреватель 1 шт</t>
  </si>
  <si>
    <t>ООО XIMREAKTIVINVEST</t>
  </si>
  <si>
    <t xml:space="preserve">   Договор 2641577 от 09.06.21 Соляная  к-та тех,31% 300 кг</t>
  </si>
  <si>
    <t>2021 йил биринчи ярим йиллик  давомида</t>
  </si>
  <si>
    <t>ONLINE SERVICE GROUP mas‘uliyati cheklangan jamiyati</t>
  </si>
  <si>
    <t xml:space="preserve">   Договор OSG-W-21/04/2021 от 28.04.21 Услуги по разраб.ВЭБ сайта</t>
  </si>
  <si>
    <t>OQQO'RG'ON YONG'IN QALQONI YONG'INGA QARSHI KURASH mas'uliyati cheklangan jami</t>
  </si>
  <si>
    <t xml:space="preserve">   Договор 1620694 от 11.06.21 Обработка дерев конструкций</t>
  </si>
  <si>
    <t>BIZNES VA TADBIRKORLIK OLIY MAKTABI</t>
  </si>
  <si>
    <t xml:space="preserve">   Договор 8КК-128 от 15.06.21 обучение по Корп.управл</t>
  </si>
  <si>
    <t xml:space="preserve">   Договор 2021-011149 от 18.03.21 Экспертиза методик</t>
  </si>
  <si>
    <t xml:space="preserve">   Договор 2021-018742 от 18.05.21 Аттестация Методик крах.пшен</t>
  </si>
  <si>
    <t xml:space="preserve">   Договор 2021-02/104-ТБ от 23.04.21 Поверка СИ</t>
  </si>
  <si>
    <t xml:space="preserve">   Договор 154/ОЦ от 26.02.21 Услуги по оценке сист.корп.управл.</t>
  </si>
  <si>
    <t xml:space="preserve">   Договор 2649366 от 11.06.21 Услуги "Электронное голосование"</t>
  </si>
  <si>
    <t>DUK LOYIHALAR VA IMPORT KONTRAKTLARINI KOMPLEKS EKSPERTIZA QILISH MARKAZI</t>
  </si>
  <si>
    <t xml:space="preserve">   Договор ЭКС-819 от 23.09.19 Экспертиза техзадания</t>
  </si>
  <si>
    <t xml:space="preserve">   Договор 26/388 от 14.06.21 Инспекционный контроль на спирт.</t>
  </si>
  <si>
    <t>DUK SHAHARSOZLIK HUJJATLARI EKSPERTIZASI Таш.обл.филиал</t>
  </si>
  <si>
    <t xml:space="preserve">   Договор 72/05-21 от 25.05.21 Экспертиза сметной документации</t>
  </si>
  <si>
    <t>MChJ "2-SON KO'CHMA MEXANIZATSIYALASHGAN KOLONNA"</t>
  </si>
  <si>
    <t xml:space="preserve">   Договор 2-652юрс от 06.12.19 Строительство здания ДОУ на 100 мест</t>
  </si>
  <si>
    <t>MChJ "ONIX-STANDART"</t>
  </si>
  <si>
    <t xml:space="preserve">   Договор 2341819 от 10.03.21 Разработка сан.паспорта</t>
  </si>
  <si>
    <t xml:space="preserve">   Договор 2341832 от 10.03.21 Разработка сан.паспорта</t>
  </si>
  <si>
    <t>MChJ "RIGHT-MEASURE-TEST"</t>
  </si>
  <si>
    <t xml:space="preserve">   Договор 2634659 от 06.06.21 обучение по охр.труда 17 чел</t>
  </si>
  <si>
    <t xml:space="preserve">   Договор 2634663 от 06.06.21 обучение по охр.труда 25 чел</t>
  </si>
  <si>
    <t>MChJ "SBS-INFOSOFT"</t>
  </si>
  <si>
    <t xml:space="preserve">   Договор 328 от 09.04.21 Программа ВЭД-контракт</t>
  </si>
  <si>
    <t xml:space="preserve">   Договор 4985-T-E-XAT-1 от 24.05.21 услуги по E-Xat ежемесячное</t>
  </si>
  <si>
    <t>MChJ AIS TECHNO GROUP</t>
  </si>
  <si>
    <t xml:space="preserve">   Договор 2476034 от 18.04.21 Технич.обслуживание компрес.установок</t>
  </si>
  <si>
    <t xml:space="preserve">   Договор 2546130 от 09.05.21 Автоуслуги</t>
  </si>
  <si>
    <t xml:space="preserve">   Договор 2600267 от 27.05.21 Автоуслуги (серн.кислота)</t>
  </si>
  <si>
    <t xml:space="preserve">   Договор FS-21-376 от 29.04.21 Технолог.сопровожд.прогрммного продукта</t>
  </si>
  <si>
    <t xml:space="preserve">   Договор 12/01 от 10.08.20 и доп.согл.№1 от 29.12.20г. Организация и проведение конкурса</t>
  </si>
  <si>
    <t>MCHJ KO'CHMAS MULK SAVDO XIZMATI</t>
  </si>
  <si>
    <t xml:space="preserve">   Договор 21 от 24.12.19 Договор аукцион.купли-продажи</t>
  </si>
  <si>
    <t>MChJ LIDER KONSALT SERVIS</t>
  </si>
  <si>
    <t xml:space="preserve">   Договор 1776808 от 20.09.20 Оценка имущества МСФО</t>
  </si>
  <si>
    <t>MChJ NORMA</t>
  </si>
  <si>
    <t xml:space="preserve">   Договор 2563153 от 14.05.21 Подписка прог.продукта</t>
  </si>
  <si>
    <t>QURILISHDA TANLOV SAVDOLARINI TASHKIL ETISH KONSALTING MARKAZI</t>
  </si>
  <si>
    <t xml:space="preserve">   Договор 01 от 23.03.21 Организация и проведение конкурса</t>
  </si>
  <si>
    <t>XK "KONSAUD UNIVERSAL"</t>
  </si>
  <si>
    <t xml:space="preserve">   Договор 3/21 от 09.03.21 Трансформация фин.отчетов</t>
  </si>
  <si>
    <t xml:space="preserve">   Договор 21-062 от 09.03.21 Аудиторские услуги</t>
  </si>
  <si>
    <t xml:space="preserve">   Договор 21-063 от 09.03.21 Аудиторские услуги МСА за 2020 год</t>
  </si>
  <si>
    <t xml:space="preserve">   Договор 20 от 01.04.21 брокерское вознаграждение</t>
  </si>
  <si>
    <t xml:space="preserve">   Договор 36 от 07.06.21 Хранение и обработка документов 2014-2020гг.</t>
  </si>
  <si>
    <t xml:space="preserve">   Договор 13-ОПО-05-21 от 28.04.21 Страхование опасных объектов</t>
  </si>
  <si>
    <t>2021 йил ярим йиллик  давомида</t>
  </si>
  <si>
    <t xml:space="preserve">   Договор 2418865 от 02.04.21 Тех. обслуга  АИИСКУЭ  типа  Альфа</t>
  </si>
  <si>
    <t>CITY PRINT mas‘uliyati cheklangan jamiyati</t>
  </si>
  <si>
    <t xml:space="preserve">   Договор 5038039 от 12.05.21 Поставка технического спирта</t>
  </si>
  <si>
    <t>DIAGNOKIM SOLUTIONS mas‘uliyati cheklangan jamiyati</t>
  </si>
  <si>
    <t xml:space="preserve">   Договор 313 от 27.05.21 Поставка спирт пищевой</t>
  </si>
  <si>
    <t>GLOBAL ANTISEPT mas‘uliyati cheklangan jamiyati</t>
  </si>
  <si>
    <t xml:space="preserve">   Договор 5084046 от 21.06.21 спирт пищевой Люкс</t>
  </si>
  <si>
    <t xml:space="preserve">   Договор 5089319 от 24.06.21 спирт пищевой Люкс</t>
  </si>
  <si>
    <t>O'ZBEKNEFTGAZ aksiyadorlik jamiyati</t>
  </si>
  <si>
    <t xml:space="preserve">   Договор 5090214 от 25.06.21 Поставка технического спирта</t>
  </si>
  <si>
    <t>AJ BEKOBODSEMENT</t>
  </si>
  <si>
    <t xml:space="preserve">   Договор 5079791 от 17.06.21 Поставка технического спирта</t>
  </si>
  <si>
    <t>AJ FARG`ONA ISSIQLIK ELEKTR MARKAZI</t>
  </si>
  <si>
    <t>AJ SHOHRUD</t>
  </si>
  <si>
    <t xml:space="preserve">   Договор 5088735 от 24.06.21 спирт пищевой Люкс</t>
  </si>
  <si>
    <t>AJ TAXIYATOSH ISSIQLIK ELEKTRO STANSIYASI</t>
  </si>
  <si>
    <t>DK NKMK</t>
  </si>
  <si>
    <t xml:space="preserve">   Договор 5030997 от 06.05.21</t>
  </si>
  <si>
    <t>DUK DAVLAT BELGISI</t>
  </si>
  <si>
    <t>FX "HABIBBULLO OTA FAYZLI BOG'ILARI"</t>
  </si>
  <si>
    <t xml:space="preserve">   Договор 5051788 от 25.05.21 Поставка Жидкой барды</t>
  </si>
  <si>
    <t>FX JAMAL</t>
  </si>
  <si>
    <t xml:space="preserve">   Договор 4981023 от 26.03.21 Поставка Жидкой барды</t>
  </si>
  <si>
    <t>FX Muxtorxo`ja Nabiralari</t>
  </si>
  <si>
    <t>G`afur G`ulom nomidagi nashriyot-matbaa ijodiy uyi</t>
  </si>
  <si>
    <t>KK MKI OMADLI</t>
  </si>
  <si>
    <t>MChJ  ALFA PRINT</t>
  </si>
  <si>
    <t xml:space="preserve">   Договор 5090217 от 25.06.21 спирт пищевой Люкс</t>
  </si>
  <si>
    <t>MChJ "KAMALAK PLAST"</t>
  </si>
  <si>
    <t xml:space="preserve">   Договор 5078103 от 16.06.21 спирт технический</t>
  </si>
  <si>
    <t>MChJ "MURAD-AZIA-TRADE"</t>
  </si>
  <si>
    <t xml:space="preserve">   Договор 5086911 от 23.06.21 Поставка технического спирта</t>
  </si>
  <si>
    <t>MChJ AKFA EXTRUSIONS</t>
  </si>
  <si>
    <t xml:space="preserve">   Договор 284 от 28.04.21 Поставка технического спирта</t>
  </si>
  <si>
    <t>MChJ ARPA BOSHOQ HAMKOR BIZNES</t>
  </si>
  <si>
    <t xml:space="preserve">   Договор 5064352 от 03.06.21 Поставка технического спирта</t>
  </si>
  <si>
    <t>MChJ AVISENNA</t>
  </si>
  <si>
    <t>MChJ BBC COSMETIC TRADE"</t>
  </si>
  <si>
    <t xml:space="preserve">   Договор 302 от 10.05.21 Поставка спирт пищевой</t>
  </si>
  <si>
    <t xml:space="preserve">   Договор 5092693 от 28.06.21 спирт пищевой Альфа</t>
  </si>
  <si>
    <t xml:space="preserve">   Договор 5069003 от 08.06.21 Люкс</t>
  </si>
  <si>
    <t xml:space="preserve">   Договор 5072270 от 10.06.21 Люкс</t>
  </si>
  <si>
    <t xml:space="preserve">   Договор 5077201 от 15.06.21 Люкс</t>
  </si>
  <si>
    <t>MChJ BULUNGUR 1</t>
  </si>
  <si>
    <t>MChJ Burning Flame</t>
  </si>
  <si>
    <t xml:space="preserve">   Договор 5075409 от 14.06.21 Поставка технического спирта</t>
  </si>
  <si>
    <t>MChJ DAVRBAGS</t>
  </si>
  <si>
    <t xml:space="preserve">   Договор 5034291</t>
  </si>
  <si>
    <t xml:space="preserve">   Договор 5092689 от 28.06.21 спирт пищевой люкс</t>
  </si>
  <si>
    <t>MChJ DENDROBIUM COSMETICS</t>
  </si>
  <si>
    <t xml:space="preserve">   Договор 5074674 от 14.06.21 спирт пищевой люкс</t>
  </si>
  <si>
    <t xml:space="preserve">   Договор 5030063 от 05.05.21</t>
  </si>
  <si>
    <t xml:space="preserve">   Договор 5051585 от 25.05.21 люкс</t>
  </si>
  <si>
    <t xml:space="preserve">   Договор 5060710 от 01.06.21 люкс</t>
  </si>
  <si>
    <t xml:space="preserve">   Договор 5069002 от 08.06.21 люкс</t>
  </si>
  <si>
    <t xml:space="preserve">   Договор 5075413 от 14.06.21 спирт пищевой люкс</t>
  </si>
  <si>
    <t xml:space="preserve">   Договор 5067296 от 07.06.21 Люкс</t>
  </si>
  <si>
    <t xml:space="preserve">   Договор 5085799 от 22.06.21 спирт пищевой Люкс</t>
  </si>
  <si>
    <t>MChJ ENRICO LINE</t>
  </si>
  <si>
    <t>MChJ EUROASIA PRINT</t>
  </si>
  <si>
    <t>MChJ Family Group</t>
  </si>
  <si>
    <t>MCHJ FIBBER</t>
  </si>
  <si>
    <t xml:space="preserve">   Договор 5075408 от 14.06.21 Поставка технического спирта</t>
  </si>
  <si>
    <t xml:space="preserve">   Договор 5075410 от 14.06.21 Поставка технического спирта</t>
  </si>
  <si>
    <t xml:space="preserve">   Договор 5059820 от 31.05.21 Люкс</t>
  </si>
  <si>
    <t>MChJ IPSUM PATHOLOGY</t>
  </si>
  <si>
    <t xml:space="preserve">   Договор 5074673 от 14.06.21 спирт пищевой Люкс</t>
  </si>
  <si>
    <t xml:space="preserve">   Договор 5078828 от 16.06.21 спирт пищевой люкс</t>
  </si>
  <si>
    <t>MChJ Kamalak Print</t>
  </si>
  <si>
    <t xml:space="preserve">   Договор 5090915 от 25.06.21 Поставка технического спирта</t>
  </si>
  <si>
    <t xml:space="preserve">   Договор 5059821 от 31.05.21 Люкс</t>
  </si>
  <si>
    <t>MChJ MAX AND TOP</t>
  </si>
  <si>
    <t xml:space="preserve">   Договор 218 от 07.04.21 Поставка спирт пищевой</t>
  </si>
  <si>
    <t xml:space="preserve">   Договор 5069004 от 08.06.21 люкс</t>
  </si>
  <si>
    <t xml:space="preserve">   Договор 5092690 от 28.06.21 спирт пищевой люкс</t>
  </si>
  <si>
    <t xml:space="preserve">   Договор 5092691 от 28.06.21 спирт пищевой люкс</t>
  </si>
  <si>
    <t xml:space="preserve">   Договор 5084045 от 21.06.21  спирт пищевой Люкс</t>
  </si>
  <si>
    <t xml:space="preserve">   Договор 5089320 от 24.06.21  спирт пищевой Люкс</t>
  </si>
  <si>
    <t>MCHJ Me'mor Elnazar Loyiha</t>
  </si>
  <si>
    <t>MChJ MULTIFOODS</t>
  </si>
  <si>
    <t xml:space="preserve">   Договор 5029450 от 05.05.21 Поставка технического спирта</t>
  </si>
  <si>
    <t xml:space="preserve">   Договор 5050525 от 24.05.21 Поставка технического спирта</t>
  </si>
  <si>
    <t>MChJ Nedita Grand</t>
  </si>
  <si>
    <t>MChJ OKS MASSAGET</t>
  </si>
  <si>
    <t>MChJ Oq Yo`l-Chorva</t>
  </si>
  <si>
    <t xml:space="preserve">   Договор 5016343 от 23.04.21 Поставка Жидкой барды</t>
  </si>
  <si>
    <t xml:space="preserve">   Договор 5030147 от 05.05.21 Поставка Жидкой барды</t>
  </si>
  <si>
    <t xml:space="preserve">   Договор 5040202 от 17.05.21 Поставка Жидкой барды</t>
  </si>
  <si>
    <t xml:space="preserve">   Договор 5063868 от 03.06.21 Поставка Жидкой барды</t>
  </si>
  <si>
    <t>MChJ ORANGE PRINT Media</t>
  </si>
  <si>
    <t xml:space="preserve">   Договор 5091931 от 28.06.21 спирт пищевой Люкс</t>
  </si>
  <si>
    <t>MChJ Parlak Ambalaj</t>
  </si>
  <si>
    <t xml:space="preserve">   Договор 5076447 от 15.06.21 Поставка технического спирта</t>
  </si>
  <si>
    <t>MChJ PENOPLAST LYUKS</t>
  </si>
  <si>
    <t xml:space="preserve">   Договор 5085797 от 22.06.21 Поставка технического спирта</t>
  </si>
  <si>
    <t>MChJ Perfect Partner Print</t>
  </si>
  <si>
    <t>MChJ PHARM ENGINEERING</t>
  </si>
  <si>
    <t xml:space="preserve">   Договор 5059822 от 31.05.21 Люкс</t>
  </si>
  <si>
    <t>MChJ PHARMACOM MEDICINE</t>
  </si>
  <si>
    <t>MChJ PREMIUM ALCO</t>
  </si>
  <si>
    <t xml:space="preserve">   Договор 5066655 от 07.06.21  люкс</t>
  </si>
  <si>
    <t>MChJ PREMIUM FLEX</t>
  </si>
  <si>
    <t xml:space="preserve">   Договор 5092686 от 28.06.21 Поставка технического спирта</t>
  </si>
  <si>
    <t>MChJ PREMIUM POLYGRAPH</t>
  </si>
  <si>
    <t xml:space="preserve">   Договор 5085070 от 22.06.21  спирт пищевой Люкс</t>
  </si>
  <si>
    <t xml:space="preserve">   Договор 5085802 от 22.06.21  спирт пищевой Люкс</t>
  </si>
  <si>
    <t xml:space="preserve">   Договор 5085801 от 22.06.21 спирт пищевой Люкс</t>
  </si>
  <si>
    <t>MChJ QK COLORFLEX</t>
  </si>
  <si>
    <t xml:space="preserve">   Договор 5055432 от 27.05.21 Поставка технического спирта</t>
  </si>
  <si>
    <t>MChJ QK HUSHBUY COSMETICS</t>
  </si>
  <si>
    <t xml:space="preserve">   Договор 5047750 от 21.05.21 Поставка технического спирта</t>
  </si>
  <si>
    <t>MChJ QK PENG SHENG FEED</t>
  </si>
  <si>
    <t xml:space="preserve">   Договор 5055431 от 27.05.21 Поставка технического спирта</t>
  </si>
  <si>
    <t xml:space="preserve">   Договор 5089321 от 24.06.21  спирт пищевой Люкс</t>
  </si>
  <si>
    <t>MChJ RICH WORLD COSMETIC</t>
  </si>
  <si>
    <t xml:space="preserve">   Договор 280 от 28.04.21 Поставка технического спирта</t>
  </si>
  <si>
    <t>MChJ ShK "PARSEK PLUS" xorijiy korxonasi</t>
  </si>
  <si>
    <t xml:space="preserve">   Договор 300 от 05.05.21 Поставка технического спирта</t>
  </si>
  <si>
    <t xml:space="preserve">   Договор 5088736 от 24.06.21 спирт пищевой Люкс</t>
  </si>
  <si>
    <t xml:space="preserve">   Договор 5089318 от 24.06.21 спирт пищевой Люкс</t>
  </si>
  <si>
    <t xml:space="preserve">   Договор 5077202 от 15.06.21 спирт пищевой люкс</t>
  </si>
  <si>
    <t xml:space="preserve">   Договор 5092688 от 28.06.21 Поставка технического спирта</t>
  </si>
  <si>
    <t>MChJ TRADE EQUIPMENT</t>
  </si>
  <si>
    <t>MChJ TURK UZ</t>
  </si>
  <si>
    <t xml:space="preserve">   Договор 5054362 от 26.05.21 Поставка спирт пищевой</t>
  </si>
  <si>
    <t xml:space="preserve">   Договор 5062894 от 02.06.21</t>
  </si>
  <si>
    <t xml:space="preserve">   Договор 5071555 от 10.06.21 Люкс</t>
  </si>
  <si>
    <t>MChJ TURON PROFESSIONAL FUTBOL KLUBI</t>
  </si>
  <si>
    <t xml:space="preserve">   Договор 5050524 от 24.05.21 Поставка технического спирта</t>
  </si>
  <si>
    <t>MCHJ Uniderm</t>
  </si>
  <si>
    <t xml:space="preserve">   Договор 5084044 от 21.06.21  спирт пищевой Люкс</t>
  </si>
  <si>
    <t>MChJ XK TIANRUN</t>
  </si>
  <si>
    <t xml:space="preserve">   Договор 5030062 от 05.05.21</t>
  </si>
  <si>
    <t xml:space="preserve">   Договор 5038934 от 12.05.21</t>
  </si>
  <si>
    <t xml:space="preserve">   Договор Альфа 5025349 от 30.04.21</t>
  </si>
  <si>
    <t xml:space="preserve">   Договор 5076448 от 15.06.21 Поставка технического спирта</t>
  </si>
  <si>
    <t>MChJ Yangiyo`l Tekstil</t>
  </si>
  <si>
    <t>MChJ YANGIYUL POLIGRAPH SERVICE</t>
  </si>
  <si>
    <t xml:space="preserve">   Договор 5086910 от 23.06.21 Поставка технического спирта</t>
  </si>
  <si>
    <t xml:space="preserve">   Договор 5088731 от 24.06.21 Поставка технического спирта</t>
  </si>
  <si>
    <t xml:space="preserve">   Договор 5093791 от 29.06.21 Поставка технического спирта</t>
  </si>
  <si>
    <t>OK "FRAGRANCE PARFUMS"</t>
  </si>
  <si>
    <t>OK "NURJAXON FAMILY"</t>
  </si>
  <si>
    <t xml:space="preserve">   Договор 5040844 от 17.05.21 Поставка технического спирта</t>
  </si>
  <si>
    <t>QK MChJ BUMA</t>
  </si>
  <si>
    <t xml:space="preserve">   Договор 5084043 от 21.06.21 Поставка технического спирта</t>
  </si>
  <si>
    <t>TOSHKENT IES UK</t>
  </si>
  <si>
    <t>Uzkabel AJ QK</t>
  </si>
  <si>
    <t>XK "TASHKENT MANUFACTURE"</t>
  </si>
  <si>
    <t xml:space="preserve">   Договор 5087729 от 23.06.21 Поставка технического спирта</t>
  </si>
  <si>
    <t xml:space="preserve">   Договор 5087735 от 23.06.21 спирт пищевой Люкс</t>
  </si>
  <si>
    <t>XK FLEXO GRAPHICS</t>
  </si>
  <si>
    <t>XK ILXON NAZAROV</t>
  </si>
  <si>
    <t xml:space="preserve">   Договор 5092694 от 28.06.21  спирт пищевой Альфа</t>
  </si>
  <si>
    <t xml:space="preserve">   Договор 5087734 от 23.06.21  спирт пищевой Люкс</t>
  </si>
  <si>
    <t>XK LION PRINT</t>
  </si>
  <si>
    <t xml:space="preserve">   Договор 5085064 от 22.06.21 Поставка технического спирта</t>
  </si>
  <si>
    <t xml:space="preserve">   Договор втор</t>
  </si>
  <si>
    <t xml:space="preserve">   Договор сив</t>
  </si>
  <si>
    <t>XK MAROQAND COSMETICS TRADE</t>
  </si>
  <si>
    <t xml:space="preserve">   Договор 5073849 от 11.06.21 Люкс</t>
  </si>
  <si>
    <t>XK NURITDIN Omad Biznes</t>
  </si>
  <si>
    <t xml:space="preserve">   договор 5027701 люкс</t>
  </si>
  <si>
    <t xml:space="preserve">   Договор 5034292 люкс</t>
  </si>
  <si>
    <t xml:space="preserve">   Договор 5041961 люкс</t>
  </si>
  <si>
    <t xml:space="preserve">   Договор 5050526 люкс</t>
  </si>
  <si>
    <t xml:space="preserve">   Договор 5060711 люкс</t>
  </si>
  <si>
    <t xml:space="preserve">   Договор 5066656 люкс</t>
  </si>
  <si>
    <t xml:space="preserve">   Договор 5069957 люкс</t>
  </si>
  <si>
    <t xml:space="preserve">   Договор 5074672 люкс</t>
  </si>
  <si>
    <t xml:space="preserve">   Договор 5080459 люкс</t>
  </si>
  <si>
    <t xml:space="preserve">   Договор 5090917 от 25.06.21 спирт пищевой Люкс</t>
  </si>
  <si>
    <t>Компьютерное оборудование, аудио-видео техника, информационные технологии и принадлежности</t>
  </si>
  <si>
    <t>Основные средства</t>
  </si>
  <si>
    <t>Изделия медицинского назначения</t>
  </si>
  <si>
    <t>за  2021 год  первое полугодие</t>
  </si>
  <si>
    <t>за  2021 год первое полугодие</t>
  </si>
  <si>
    <t>Техническое обслуживание автоматизированной системы коммерческого учета электроэнергии
АльфаЦЕНТР</t>
  </si>
  <si>
    <t>Сальниковая набивка
АП-31 12х12</t>
  </si>
  <si>
    <t>Сальниковая набивка
АП-31 16х16</t>
  </si>
  <si>
    <t>Сальниковая набивка
АП-31 10х10</t>
  </si>
  <si>
    <t>Респиратор для защиты дыхания
У2К</t>
  </si>
  <si>
    <t>Карбид кальция
25-80</t>
  </si>
  <si>
    <t>Сальниковая набивка
АП-31</t>
  </si>
  <si>
    <t>Техническое обслуживание промышленного оборудования
Техническое обслуживание компрессорных установок Dalgakiran TIDY-10</t>
  </si>
  <si>
    <t>Трубы
Трубка пневматический синий д-5мм тол.8мм атм 0,8мпа</t>
  </si>
  <si>
    <t>Кабель
Alpha Mile</t>
  </si>
  <si>
    <t>Уничтожитель бумаги
Уничтожитель бумаг Deli 9906</t>
  </si>
  <si>
    <t>Сетка
ECOVER</t>
  </si>
  <si>
    <t>Право пользования Копией(ями) ИПС "Norma"
Право пользования копией(ями) ИПС "Norma".</t>
  </si>
  <si>
    <t>Аккумулятор
Аккумулятор 55Ah</t>
  </si>
  <si>
    <t>Аккумулятор
Аккумулятор 75Ah</t>
  </si>
  <si>
    <t>Пурка литровая
Пурка литровая ПХ-1</t>
  </si>
  <si>
    <t>Транспортные услуги
Транспортные услуги по перевозке хим. реагентов</t>
  </si>
  <si>
    <t>Щебень
щебень для строительных работ (фракции 5-20mm)</t>
  </si>
  <si>
    <t>Песок
Песок для строительных работ кл II</t>
  </si>
  <si>
    <t>Клинец
Песок из отсевов дробления для строительных работ</t>
  </si>
  <si>
    <t>Проведение ученых курсов.
Обучение по охране труда</t>
  </si>
  <si>
    <t>Проведение учебных курсов поя делопроизводства и по архивному делу.
Обучение по охране труда</t>
  </si>
  <si>
    <t>Соляная кислота
Соляная кислота тех 31%</t>
  </si>
  <si>
    <t>Насосный агрегат
Насос LEO АВК 300 D с электродвигателем</t>
  </si>
  <si>
    <t>Насосный агрегат
Насос LEO ABK100 D с электродвигателем</t>
  </si>
  <si>
    <t>подшипник
11206</t>
  </si>
  <si>
    <t>подшипник
180205</t>
  </si>
  <si>
    <t>Comb.drug (Paracetamol, acetylsalicylic acid, caffeine*) - Таблетки, покрытые плёночной оболочкой
Цитрамон П (Уралбио) таб. №6</t>
  </si>
  <si>
    <t>Ностерил бинтлар
Бинт марлевый н/с 7м * 14см тип 13тяж.</t>
  </si>
  <si>
    <t>Menthol in methylisovalerate* - Таблетки 0,06 г
Валидол таб. 0,06г №10</t>
  </si>
  <si>
    <t>подшипник
1608</t>
  </si>
  <si>
    <t>Смазка
Смазка МС 5115-2 ЕР-2</t>
  </si>
  <si>
    <t>Масло
Масло индустриальное И40 (HL 46)</t>
  </si>
  <si>
    <t>Масло
Нигрол 85w140 GL-2</t>
  </si>
  <si>
    <t>Масло
Дизельное масло 15W-40 CF-4</t>
  </si>
  <si>
    <t>подшипник
180207</t>
  </si>
  <si>
    <t>подшипник
180210</t>
  </si>
  <si>
    <t>подшипник
180302</t>
  </si>
  <si>
    <t>подшипник
180304</t>
  </si>
  <si>
    <t>подшипник
180305</t>
  </si>
  <si>
    <t>подшипник
180310</t>
  </si>
  <si>
    <t>подшипник
180208</t>
  </si>
  <si>
    <t>подшипник
180212</t>
  </si>
  <si>
    <t>подшипник
180306</t>
  </si>
  <si>
    <t>подшипник
180307</t>
  </si>
  <si>
    <t>подшипник
180309</t>
  </si>
  <si>
    <t>подшипник
180311</t>
  </si>
  <si>
    <t>подшипник
180312</t>
  </si>
  <si>
    <t>подшипник
180313</t>
  </si>
  <si>
    <t>подшипник
180314</t>
  </si>
  <si>
    <t>подшипник
180607</t>
  </si>
  <si>
    <t>подшипник
180609</t>
  </si>
  <si>
    <t>подшипник
180610</t>
  </si>
  <si>
    <t>подшипник
307</t>
  </si>
  <si>
    <t>подшипник
309А</t>
  </si>
  <si>
    <t>подшипник
314</t>
  </si>
  <si>
    <t>подшипник
316</t>
  </si>
  <si>
    <t>подшипник
317А</t>
  </si>
  <si>
    <t>подшипник
318</t>
  </si>
  <si>
    <t>подшипник
7517</t>
  </si>
  <si>
    <t>подшипник
409А</t>
  </si>
  <si>
    <t>подшипник
320А</t>
  </si>
  <si>
    <t>Другие ПП, УП, РП</t>
  </si>
  <si>
    <t>02.04.2021</t>
  </si>
  <si>
    <t>05.04.2021</t>
  </si>
  <si>
    <t>07.04.2021</t>
  </si>
  <si>
    <t>09.04.2021</t>
  </si>
  <si>
    <t>12.04.2021</t>
  </si>
  <si>
    <t>14.04.2021</t>
  </si>
  <si>
    <t>16.04.2021</t>
  </si>
  <si>
    <t>19.04.2021</t>
  </si>
  <si>
    <t>21.04.2021</t>
  </si>
  <si>
    <t>23.04.2021</t>
  </si>
  <si>
    <t>ООО SALT MINING</t>
  </si>
  <si>
    <t>305589354</t>
  </si>
  <si>
    <t>Соль озёрная самосадочная ООО SALT MINING</t>
  </si>
  <si>
    <t>26.04.2021</t>
  </si>
  <si>
    <t>28.04.2021</t>
  </si>
  <si>
    <t>Пшеница 3-класс АО Жума Элевотор аннул.объем</t>
  </si>
  <si>
    <t>30.04.2021</t>
  </si>
  <si>
    <t>03.05.2021</t>
  </si>
  <si>
    <t>05.05.2021</t>
  </si>
  <si>
    <t>07.05.2021</t>
  </si>
  <si>
    <t>10.05.2021</t>
  </si>
  <si>
    <t>12.05.2021</t>
  </si>
  <si>
    <t>17.05.2021</t>
  </si>
  <si>
    <t>19.05.2021</t>
  </si>
  <si>
    <t>21.05.2021</t>
  </si>
  <si>
    <t>24.05.2021</t>
  </si>
  <si>
    <t>Пшеница 3-го класса , «Косон ДМКК МЧЖ» аннул.объем</t>
  </si>
  <si>
    <t>Пшеница мягких сортов, продовольственная, 3-го класс, урожай 2020г ООО Asia Metall Business</t>
  </si>
  <si>
    <t>26.05.2021</t>
  </si>
  <si>
    <t>28.05.2021</t>
  </si>
  <si>
    <t>31.05.2021</t>
  </si>
  <si>
    <t>02.06.2021</t>
  </si>
  <si>
    <t>04.06.2021</t>
  </si>
  <si>
    <t>07.06.2021</t>
  </si>
  <si>
    <t>09.06.2021</t>
  </si>
  <si>
    <t>11.06.2021</t>
  </si>
  <si>
    <t>14.06.2021</t>
  </si>
  <si>
    <t>16.06.2021</t>
  </si>
  <si>
    <t>18.06.2021</t>
  </si>
  <si>
    <t>21.06.2021</t>
  </si>
  <si>
    <t>23.06.2021</t>
  </si>
  <si>
    <t>25.06.2021</t>
  </si>
  <si>
    <t>28.06.2021</t>
  </si>
  <si>
    <t>30.06.2021</t>
  </si>
  <si>
    <t>соль</t>
  </si>
  <si>
    <t xml:space="preserve">за  первое полугодие 2021 года </t>
  </si>
  <si>
    <t>01.04.2021</t>
  </si>
  <si>
    <t>06.04.2021</t>
  </si>
  <si>
    <t>08.04.2021</t>
  </si>
  <si>
    <t xml:space="preserve"> ЧП " Nuritdin Omad Biznes"</t>
  </si>
  <si>
    <t>304385776</t>
  </si>
  <si>
    <t>ФХ "MUXTORXO`JA NABIRALARI"</t>
  </si>
  <si>
    <t>304867943</t>
  </si>
  <si>
    <t>13.04.2021</t>
  </si>
  <si>
    <t>15.04.2021</t>
  </si>
  <si>
    <t>СП MKI OMADLI</t>
  </si>
  <si>
    <t>306290790</t>
  </si>
  <si>
    <t>20.04.2021</t>
  </si>
  <si>
    <t>22.04.2021</t>
  </si>
  <si>
    <t>ООО OQ YO'L-CHORVA</t>
  </si>
  <si>
    <t>308121018</t>
  </si>
  <si>
    <t>27.04.2021</t>
  </si>
  <si>
    <t>29.04.2021</t>
  </si>
  <si>
    <t>ХO`JAI JAHON-FARM  МЧЖ</t>
  </si>
  <si>
    <t>205098178</t>
  </si>
  <si>
    <t>Спирт этиловый ректификованный пищевой Альфа АО Biokimyo</t>
  </si>
  <si>
    <t>04.05.2021</t>
  </si>
  <si>
    <t>XK "ZIYO NUR FARM"</t>
  </si>
  <si>
    <t>206966290</t>
  </si>
  <si>
    <t>Спирт этиловый ректификованный пищевой Люкс АО Biokimyo</t>
  </si>
  <si>
    <t>"MULTIFOODS" mas`uliyati cheklangan jamiyati</t>
  </si>
  <si>
    <t>301812174</t>
  </si>
  <si>
    <t>Спирт этиловый ректификованный технический АО Biokimyo</t>
  </si>
  <si>
    <t>ООО ECO PHARM MED   INVEST</t>
  </si>
  <si>
    <t>305209880</t>
  </si>
  <si>
    <t>06.05.2021</t>
  </si>
  <si>
    <t>«НГМК»</t>
  </si>
  <si>
    <t>201204514</t>
  </si>
  <si>
    <t>DAVRBAGS MCHJ</t>
  </si>
  <si>
    <t>203800413</t>
  </si>
  <si>
    <t>11.05.2021</t>
  </si>
  <si>
    <t>ООО "CITY PRINT"</t>
  </si>
  <si>
    <t>207114804</t>
  </si>
  <si>
    <t>СП NURJAXON FAMILY</t>
  </si>
  <si>
    <t>308102071</t>
  </si>
  <si>
    <t>18.05.2021</t>
  </si>
  <si>
    <t>20.05.2021</t>
  </si>
  <si>
    <t>Hushbuy Cosmetics MChJ QK</t>
  </si>
  <si>
    <t>300715328</t>
  </si>
  <si>
    <t>"TURON PROFESSIONAL FUTBOL KLUBI" MCHJ</t>
  </si>
  <si>
    <t>305040739</t>
  </si>
  <si>
    <t>25.05.2021</t>
  </si>
  <si>
    <t>ФХ HABIBBULLO OTA FAYZLI BOG`</t>
  </si>
  <si>
    <t>305120259</t>
  </si>
  <si>
    <t>ООО TURK UZ</t>
  </si>
  <si>
    <t>304853519</t>
  </si>
  <si>
    <t>27.05.2021</t>
  </si>
  <si>
    <t>UZTEX TASHKENT МСhJ QK</t>
  </si>
  <si>
    <t>205994456</t>
  </si>
  <si>
    <t xml:space="preserve">Колорфлекс СП </t>
  </si>
  <si>
    <t>204135488</t>
  </si>
  <si>
    <t>ООО HVARA</t>
  </si>
  <si>
    <t>306766008</t>
  </si>
  <si>
    <t>ООО MACRO WHOLESALE TRADING</t>
  </si>
  <si>
    <t>306645244</t>
  </si>
  <si>
    <t>PHARM ENGINEERING</t>
  </si>
  <si>
    <t>303935004</t>
  </si>
  <si>
    <t>01.06.2021</t>
  </si>
  <si>
    <t>03.06.2021</t>
  </si>
  <si>
    <t>"ARPA BOSHOQ HAMKOR BIZNES" mchj</t>
  </si>
  <si>
    <t>303129319</t>
  </si>
  <si>
    <t>"Premium-Alco" mas`uliyati cheklangan jamiyati</t>
  </si>
  <si>
    <t>301520586</t>
  </si>
  <si>
    <t xml:space="preserve">OOO ELITE PHARMA MED GROUP </t>
  </si>
  <si>
    <t>303821811</t>
  </si>
  <si>
    <t>08.06.2021</t>
  </si>
  <si>
    <t>BIO XLOR AKTIV MCHJ</t>
  </si>
  <si>
    <t>303493406</t>
  </si>
  <si>
    <t>"MAX AND TOP" MChJ</t>
  </si>
  <si>
    <t>302639396</t>
  </si>
  <si>
    <t>10.06.2021</t>
  </si>
  <si>
    <t>ЧП MAROQAND COSMETICS TRADE</t>
  </si>
  <si>
    <t>305940869</t>
  </si>
  <si>
    <t>IPSUM PATHOLOGY MCHJ</t>
  </si>
  <si>
    <t>304808034</t>
  </si>
  <si>
    <t>DENTAFI LL PLYUS МЧЖ</t>
  </si>
  <si>
    <t>205833140</t>
  </si>
  <si>
    <t>FIBBER  МЧЖ</t>
  </si>
  <si>
    <t>301882374</t>
  </si>
  <si>
    <t>ООО BURNING FLAME</t>
  </si>
  <si>
    <t>303795765</t>
  </si>
  <si>
    <t>15.06.2021</t>
  </si>
  <si>
    <t>PARLAK AMBALAJ ООО</t>
  </si>
  <si>
    <t>304855017</t>
  </si>
  <si>
    <t>ООО "Xorazm shakar"</t>
  </si>
  <si>
    <t>202586539</t>
  </si>
  <si>
    <t>SURXON DORI-DARMON   МЧЖ</t>
  </si>
  <si>
    <t>201317634</t>
  </si>
  <si>
    <t>Kamalak Plast MCHJ</t>
  </si>
  <si>
    <t>303995327</t>
  </si>
  <si>
    <t>"JNS LABS" masuliyati cheklangan jamiyati</t>
  </si>
  <si>
    <t>302121021</t>
  </si>
  <si>
    <t>17.06.2021</t>
  </si>
  <si>
    <t>АО Бекабадцемент</t>
  </si>
  <si>
    <t>200459808</t>
  </si>
  <si>
    <t>CП ООО "BUMA"</t>
  </si>
  <si>
    <t>204287085</t>
  </si>
  <si>
    <t>ООО UNIDERM</t>
  </si>
  <si>
    <t>306110530</t>
  </si>
  <si>
    <t>ООО "Medical max pharm"</t>
  </si>
  <si>
    <t>303219142</t>
  </si>
  <si>
    <t>ООО GLOBAL ANTISEPT</t>
  </si>
  <si>
    <t>307692930</t>
  </si>
  <si>
    <t>22.06.2021</t>
  </si>
  <si>
    <t>"LION PRINT" xususiy korxonasi</t>
  </si>
  <si>
    <t>300986126</t>
  </si>
  <si>
    <t>"BULUNGUR-1" mas`uliyati cheklangan jamiyati</t>
  </si>
  <si>
    <t>200730044</t>
  </si>
  <si>
    <t>"PROMXIM IMPEX" masuliyati cheklangan jamiyati</t>
  </si>
  <si>
    <t>205010216</t>
  </si>
  <si>
    <t>"PENOPLAST LYUKS" masuliyati cheklangan jamiyat shaklidagi qoshma korxonasi</t>
  </si>
  <si>
    <t>302771883</t>
  </si>
  <si>
    <t>"QASHQADARYO DORI-DARMON" АЖ</t>
  </si>
  <si>
    <t>200668420</t>
  </si>
  <si>
    <t xml:space="preserve">YANGIYUL POLIGRAPH SERVICE  MCHJ </t>
  </si>
  <si>
    <t>200470305</t>
  </si>
  <si>
    <t>MURAD-AZIA-TRADE MCHJ</t>
  </si>
  <si>
    <t>307721213</t>
  </si>
  <si>
    <t>ALVIERO ХК</t>
  </si>
  <si>
    <t>203697731</t>
  </si>
  <si>
    <t>"КАМАЛАК-ЛБ" хусусий корхонаси</t>
  </si>
  <si>
    <t>200321473</t>
  </si>
  <si>
    <t>CHEMICAL BUBBLE GROUP XK</t>
  </si>
  <si>
    <t>303864354</t>
  </si>
  <si>
    <t>24.06.2021</t>
  </si>
  <si>
    <t>SHOXRUD  OAJ</t>
  </si>
  <si>
    <t>200851914</t>
  </si>
  <si>
    <t xml:space="preserve">ООО ПТК Фаровон </t>
  </si>
  <si>
    <t>200564488</t>
  </si>
  <si>
    <t xml:space="preserve">ООО RADIKS  </t>
  </si>
  <si>
    <t>203714417</t>
  </si>
  <si>
    <t>"O`ZBEKNEFTGAZ" AJ</t>
  </si>
  <si>
    <t>200837914</t>
  </si>
  <si>
    <t>Masuliyati cheklangan jamiyat shaklidagi "NOVO FARM KOMPLEKT" qoshma korxonasi</t>
  </si>
  <si>
    <t>206999693</t>
  </si>
  <si>
    <t>"KOLORPAK" MCHJ</t>
  </si>
  <si>
    <t>205353003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</si>
  <si>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</si>
  <si>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</si>
  <si>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</si>
  <si>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</si>
  <si>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</si>
  <si>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</si>
  <si>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"ANIS PRO PRODUCT" mas`uliyati cheklangan jamiyati</t>
  </si>
  <si>
    <t>302478455</t>
  </si>
  <si>
    <t>"TASHKENT UPAKOVSHIK" mas`uliyati cheklangan jamiyati</t>
  </si>
  <si>
    <t>302923115</t>
  </si>
  <si>
    <t>"BIO-COSMETICS" masuliyati cheklangan jamiyati</t>
  </si>
  <si>
    <t>302479834</t>
  </si>
  <si>
    <t>ЧП ILXON  NAZAROV</t>
  </si>
  <si>
    <t>306425984</t>
  </si>
  <si>
    <t>29.06.2021</t>
  </si>
  <si>
    <t>OOO IMPERIAL PRINT</t>
  </si>
  <si>
    <t>304885597</t>
  </si>
  <si>
    <t xml:space="preserve">ЧП "PROTECTION COSMETICS" </t>
  </si>
  <si>
    <t>303290714</t>
  </si>
  <si>
    <t>"OKS MASSAGET" MCHJ</t>
  </si>
  <si>
    <t>307099741</t>
  </si>
  <si>
    <t>POLIGRAF EXTRA MCHJ</t>
  </si>
  <si>
    <t>301253490</t>
  </si>
  <si>
    <t>"SANO TECHNOLOGY" masuliyati cheklangan jamiyati</t>
  </si>
  <si>
    <t>207093674</t>
  </si>
  <si>
    <t>Бард</t>
  </si>
  <si>
    <t>Спир</t>
  </si>
  <si>
    <t>ООО GOLDEN STYLE CERAMICS</t>
  </si>
  <si>
    <t xml:space="preserve">Унитаз с бачком </t>
  </si>
  <si>
    <t>АО «GPZ-27 Подшипниковый завод»</t>
  </si>
  <si>
    <t>Подшипник 1608</t>
  </si>
  <si>
    <t>NAM MOTOR SERVIS МЧЖ</t>
  </si>
  <si>
    <t>Насос многоступенчатый 42-50 18,5квт</t>
  </si>
  <si>
    <t>ООО BUSINESS  TRADE UNIVERSAL</t>
  </si>
  <si>
    <t xml:space="preserve">Смеситель для мойки </t>
  </si>
  <si>
    <t>ООО ECOVER</t>
  </si>
  <si>
    <t>ТМСР(теплоизоляционный материал стекловата рулоны) 15 м2 (15=12500*1200*50) с фольгой</t>
  </si>
  <si>
    <t>Подшипник 318</t>
  </si>
  <si>
    <t>IDEAL DIZAYN INVEST oilaviy korxonasi</t>
  </si>
  <si>
    <t>Костюм и брюки для рабочих</t>
  </si>
  <si>
    <t>Костюм и брюки для сварщиков</t>
  </si>
  <si>
    <t>BIELEKTRO MCHJ</t>
  </si>
  <si>
    <t>Насос ЭЦВ 10-160-35 с эл.двигателем 18,5/3000, с щитом распределительным ЩРн</t>
  </si>
  <si>
    <t>ELDAS MCHJ</t>
  </si>
  <si>
    <t>Пломба ELDA-1</t>
  </si>
  <si>
    <t>ООО "NEW TRUST WORLD"</t>
  </si>
  <si>
    <t xml:space="preserve">Халат </t>
  </si>
  <si>
    <t>Сивушное масло с массовой концентрацией -4 mg, уксусный альдегид с массовой концентрацией -4 mg в 1 dm3 б/с</t>
  </si>
  <si>
    <t xml:space="preserve">Метиловый спирт 0,13 % в 1 dm3 в б/с </t>
  </si>
  <si>
    <t>Этилацетат "чда"</t>
  </si>
  <si>
    <t>ООО "FTF-LEA-AUDIT"</t>
  </si>
  <si>
    <t>№21-063</t>
  </si>
  <si>
    <t>Аудиторские услуги</t>
  </si>
  <si>
    <t>ООО "KORNELIYA"</t>
  </si>
  <si>
    <t>№16-Т/1</t>
  </si>
  <si>
    <t>Техническое обслуживание автоматической пожарной сигнализации</t>
  </si>
  <si>
    <t>ООО "AZIZBEK TEMIRYO`L TA`MIR QURILISH"</t>
  </si>
  <si>
    <t>№1</t>
  </si>
  <si>
    <t>Разработка рабочей документации</t>
  </si>
  <si>
    <t>ЧП "KONSAUD-UNIVERSAL"</t>
  </si>
  <si>
    <t>№3/21</t>
  </si>
  <si>
    <t>ГП" Центральный депозитарий ценных бумаг"</t>
  </si>
  <si>
    <t>№154/ОЦ</t>
  </si>
  <si>
    <t>№ 21-062</t>
  </si>
  <si>
    <t>№2/21</t>
  </si>
  <si>
    <t>Консалтинговые услуги</t>
  </si>
  <si>
    <t>OOO RB ASIA</t>
  </si>
  <si>
    <t>№ RBI-01</t>
  </si>
  <si>
    <t>ЧП "PIRANIYA BUSINESS"</t>
  </si>
  <si>
    <t>№20</t>
  </si>
  <si>
    <t>Услуги за брокерское вознаграждение</t>
  </si>
  <si>
    <t>OOO "LIDER KONSALT SERVIS"</t>
  </si>
  <si>
    <t>№ 146</t>
  </si>
  <si>
    <t>Оценка бизнеса</t>
  </si>
  <si>
    <t>OOO ONLINE SERVICE GROUP</t>
  </si>
  <si>
    <t>№ OSG_W_21</t>
  </si>
  <si>
    <t>Разработка сайта</t>
  </si>
  <si>
    <t>ЧП AL-MUAXXIR-SERVIS</t>
  </si>
  <si>
    <t>№ 35</t>
  </si>
  <si>
    <t>Перезарядка огнетушителей</t>
  </si>
  <si>
    <t>ИНН победителя</t>
  </si>
  <si>
    <t>Дата договора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</si>
</sst>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;[Red]\-#,##0.00"/>
    <numFmt numFmtId="166" formatCode="#,##0.00_ ;[Red]\-#,##0.00\ "/>
  </numFmts>
  <fonts count="2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color rgb="FF000000"/>
      <name val="Tahoma"/>
      <family val="2"/>
      <charset val="204"/>
    </font>
    <font>
      <b/>
      <sz val="15"/>
      <color rgb="FF000000"/>
      <name val="Tahoma"/>
      <family val="2"/>
      <charset val="204"/>
    </font>
    <font>
      <b/>
      <sz val="11"/>
      <color rgb="FF212529"/>
      <name val="Tahoma"/>
      <family val="2"/>
      <charset val="204"/>
    </font>
    <font>
      <sz val="11"/>
      <color rgb="FF212529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b/>
      <i/>
      <sz val="9"/>
      <color rgb="FF0000FF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0" fontId="17" fillId="0" borderId="0"/>
  </cellStyleXfs>
  <cellXfs count="218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/>
    <xf numFmtId="4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2" fillId="0" borderId="1" xfId="0" applyFont="1" applyBorder="1" applyAlignment="1"/>
    <xf numFmtId="4" fontId="2" fillId="0" borderId="1" xfId="0" applyNumberFormat="1" applyFont="1" applyBorder="1" applyAlignment="1"/>
    <xf numFmtId="0" fontId="3" fillId="0" borderId="1" xfId="0" applyFont="1" applyBorder="1" applyAlignment="1"/>
    <xf numFmtId="4" fontId="3" fillId="0" borderId="1" xfId="0" applyNumberFormat="1" applyFont="1" applyBorder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/>
    </xf>
    <xf numFmtId="0" fontId="5" fillId="0" borderId="0" xfId="0" applyFont="1" applyAlignment="1">
      <alignment horizontal="centerContinuous"/>
    </xf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4" fontId="6" fillId="0" borderId="1" xfId="0" applyNumberFormat="1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  <xf numFmtId="4" fontId="6" fillId="0" borderId="0" xfId="0" applyNumberFormat="1" applyFont="1" applyAlignment="1"/>
    <xf numFmtId="4" fontId="3" fillId="0" borderId="0" xfId="0" applyNumberFormat="1" applyFont="1" applyAlignment="1"/>
    <xf numFmtId="0" fontId="8" fillId="0" borderId="0" xfId="0" applyFont="1" applyAlignment="1"/>
    <xf numFmtId="0" fontId="2" fillId="2" borderId="1" xfId="0" applyFont="1" applyFill="1" applyBorder="1" applyAlignment="1">
      <alignment horizontal="centerContinuous" vertical="top"/>
    </xf>
    <xf numFmtId="0" fontId="5" fillId="2" borderId="1" xfId="0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2" fillId="0" borderId="0" xfId="0" applyFont="1" applyFill="1" applyAlignment="1">
      <alignment horizontal="centerContinuous" vertical="top" wrapText="1"/>
    </xf>
    <xf numFmtId="0" fontId="5" fillId="0" borderId="0" xfId="0" applyFont="1" applyFill="1" applyAlignment="1"/>
    <xf numFmtId="0" fontId="2" fillId="0" borderId="0" xfId="0" applyFont="1" applyFill="1" applyAlignment="1">
      <alignment horizontal="centerContinuous" vertical="top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0" fontId="6" fillId="0" borderId="1" xfId="0" applyFont="1" applyFill="1" applyBorder="1" applyAlignment="1">
      <alignment vertical="top"/>
    </xf>
    <xf numFmtId="4" fontId="6" fillId="0" borderId="1" xfId="0" applyNumberFormat="1" applyFont="1" applyFill="1" applyBorder="1" applyAlignment="1"/>
    <xf numFmtId="0" fontId="2" fillId="0" borderId="1" xfId="0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vertical="top" wrapText="1"/>
    </xf>
    <xf numFmtId="0" fontId="2" fillId="0" borderId="0" xfId="0" applyFont="1" applyFill="1" applyAlignment="1"/>
    <xf numFmtId="0" fontId="10" fillId="0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1" applyNumberFormat="1" applyFont="1"/>
    <xf numFmtId="4" fontId="0" fillId="0" borderId="0" xfId="0" applyNumberFormat="1"/>
    <xf numFmtId="0" fontId="6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 vertical="top"/>
    </xf>
    <xf numFmtId="0" fontId="15" fillId="0" borderId="0" xfId="0" applyFont="1" applyAlignment="1"/>
    <xf numFmtId="0" fontId="3" fillId="0" borderId="0" xfId="0" applyFont="1" applyAlignment="1">
      <alignment horizontal="centerContinuous" vertical="top"/>
    </xf>
    <xf numFmtId="0" fontId="4" fillId="0" borderId="0" xfId="0" applyFont="1" applyAlignment="1">
      <alignment vertical="top"/>
    </xf>
    <xf numFmtId="4" fontId="0" fillId="0" borderId="1" xfId="0" applyNumberFormat="1" applyFont="1" applyBorder="1" applyAlignment="1"/>
    <xf numFmtId="0" fontId="4" fillId="0" borderId="1" xfId="0" applyFont="1" applyBorder="1" applyAlignment="1">
      <alignment vertical="top"/>
    </xf>
    <xf numFmtId="4" fontId="4" fillId="0" borderId="1" xfId="0" applyNumberFormat="1" applyFont="1" applyBorder="1" applyAlignment="1"/>
    <xf numFmtId="0" fontId="0" fillId="0" borderId="0" xfId="0" applyFont="1" applyAlignment="1">
      <alignment vertical="top" wrapText="1"/>
    </xf>
    <xf numFmtId="0" fontId="14" fillId="0" borderId="0" xfId="0" applyFont="1" applyAlignment="1">
      <alignment horizontal="centerContinuous" vertical="top" wrapText="1"/>
    </xf>
    <xf numFmtId="0" fontId="14" fillId="2" borderId="1" xfId="0" applyFont="1" applyFill="1" applyBorder="1" applyAlignment="1">
      <alignment horizontal="centerContinuous" vertical="top" wrapText="1"/>
    </xf>
    <xf numFmtId="0" fontId="4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vertical="top"/>
    </xf>
    <xf numFmtId="4" fontId="5" fillId="0" borderId="0" xfId="0" applyNumberFormat="1" applyFont="1" applyBorder="1" applyAlignment="1"/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0" fillId="0" borderId="0" xfId="0" applyNumberFormat="1" applyFont="1" applyAlignment="1"/>
    <xf numFmtId="4" fontId="9" fillId="0" borderId="0" xfId="0" applyNumberFormat="1" applyFont="1"/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/>
    <xf numFmtId="3" fontId="0" fillId="0" borderId="1" xfId="1" applyNumberFormat="1" applyFont="1" applyBorder="1"/>
    <xf numFmtId="4" fontId="8" fillId="0" borderId="0" xfId="0" applyNumberFormat="1" applyFont="1" applyAlignment="1"/>
    <xf numFmtId="4" fontId="15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4" fontId="0" fillId="2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14" fontId="13" fillId="0" borderId="1" xfId="0" applyNumberFormat="1" applyFont="1" applyBorder="1" applyAlignment="1">
      <alignment wrapText="1"/>
    </xf>
    <xf numFmtId="22" fontId="13" fillId="0" borderId="1" xfId="0" applyNumberFormat="1" applyFont="1" applyBorder="1" applyAlignment="1">
      <alignment wrapText="1"/>
    </xf>
    <xf numFmtId="3" fontId="13" fillId="0" borderId="1" xfId="0" applyNumberFormat="1" applyFont="1" applyBorder="1" applyAlignment="1">
      <alignment wrapText="1"/>
    </xf>
    <xf numFmtId="0" fontId="0" fillId="0" borderId="0" xfId="0" applyAlignment="1">
      <alignment vertical="top" wrapText="1"/>
    </xf>
    <xf numFmtId="4" fontId="4" fillId="2" borderId="1" xfId="0" applyNumberFormat="1" applyFont="1" applyFill="1" applyBorder="1"/>
    <xf numFmtId="0" fontId="16" fillId="0" borderId="0" xfId="0" applyFont="1"/>
    <xf numFmtId="0" fontId="17" fillId="0" borderId="0" xfId="2"/>
    <xf numFmtId="4" fontId="17" fillId="0" borderId="0" xfId="2" applyNumberFormat="1"/>
    <xf numFmtId="4" fontId="0" fillId="3" borderId="1" xfId="0" applyNumberFormat="1" applyFill="1" applyBorder="1"/>
    <xf numFmtId="0" fontId="17" fillId="0" borderId="0" xfId="2" applyAlignment="1">
      <alignment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Continuous"/>
    </xf>
    <xf numFmtId="166" fontId="6" fillId="0" borderId="1" xfId="0" applyNumberFormat="1" applyFont="1" applyBorder="1" applyAlignment="1"/>
    <xf numFmtId="4" fontId="22" fillId="0" borderId="0" xfId="0" applyNumberFormat="1" applyFont="1" applyAlignment="1"/>
    <xf numFmtId="0" fontId="17" fillId="2" borderId="1" xfId="2" applyFill="1" applyBorder="1" applyAlignment="1">
      <alignment wrapText="1"/>
    </xf>
    <xf numFmtId="0" fontId="17" fillId="2" borderId="1" xfId="2" applyFill="1" applyBorder="1"/>
    <xf numFmtId="4" fontId="17" fillId="2" borderId="1" xfId="2" applyNumberFormat="1" applyFill="1" applyBorder="1"/>
    <xf numFmtId="0" fontId="23" fillId="2" borderId="1" xfId="2" applyFont="1" applyFill="1" applyBorder="1"/>
    <xf numFmtId="0" fontId="23" fillId="2" borderId="1" xfId="2" applyFont="1" applyFill="1" applyBorder="1" applyAlignment="1">
      <alignment wrapText="1"/>
    </xf>
    <xf numFmtId="4" fontId="23" fillId="2" borderId="1" xfId="2" applyNumberFormat="1" applyFont="1" applyFill="1" applyBorder="1"/>
    <xf numFmtId="0" fontId="4" fillId="0" borderId="0" xfId="0" applyFont="1"/>
    <xf numFmtId="4" fontId="0" fillId="0" borderId="1" xfId="0" applyNumberFormat="1" applyBorder="1" applyAlignment="1">
      <alignment wrapText="1"/>
    </xf>
    <xf numFmtId="0" fontId="16" fillId="0" borderId="0" xfId="0" applyFont="1" applyAlignment="1">
      <alignment horizontal="right" vertical="top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/>
    <xf numFmtId="4" fontId="4" fillId="5" borderId="1" xfId="0" applyNumberFormat="1" applyFont="1" applyFill="1" applyBorder="1" applyAlignment="1"/>
    <xf numFmtId="0" fontId="4" fillId="5" borderId="1" xfId="0" applyFont="1" applyFill="1" applyBorder="1" applyAlignment="1">
      <alignment vertical="top"/>
    </xf>
    <xf numFmtId="4" fontId="24" fillId="0" borderId="0" xfId="2" applyNumberFormat="1" applyFont="1"/>
    <xf numFmtId="4" fontId="24" fillId="0" borderId="0" xfId="2" applyNumberFormat="1" applyFont="1" applyAlignment="1">
      <alignment vertical="top"/>
    </xf>
    <xf numFmtId="3" fontId="16" fillId="0" borderId="1" xfId="0" applyNumberFormat="1" applyFont="1" applyBorder="1"/>
    <xf numFmtId="3" fontId="23" fillId="2" borderId="1" xfId="2" applyNumberFormat="1" applyFont="1" applyFill="1" applyBorder="1"/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4" fontId="6" fillId="0" borderId="1" xfId="1" applyNumberFormat="1" applyFont="1" applyBorder="1" applyAlignment="1"/>
    <xf numFmtId="3" fontId="4" fillId="2" borderId="1" xfId="0" applyNumberFormat="1" applyFont="1" applyFill="1" applyBorder="1"/>
    <xf numFmtId="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4" fontId="13" fillId="0" borderId="1" xfId="0" applyNumberFormat="1" applyFont="1" applyBorder="1" applyAlignment="1">
      <alignment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16" fillId="0" borderId="1" xfId="0" applyNumberFormat="1" applyFont="1" applyBorder="1" applyAlignment="1">
      <alignment vertical="top"/>
    </xf>
    <xf numFmtId="0" fontId="17" fillId="4" borderId="3" xfId="2" applyFill="1" applyBorder="1"/>
    <xf numFmtId="0" fontId="17" fillId="4" borderId="3" xfId="2" applyFill="1" applyBorder="1" applyAlignment="1">
      <alignment wrapText="1"/>
    </xf>
    <xf numFmtId="4" fontId="17" fillId="4" borderId="3" xfId="2" applyNumberForma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/>
    <xf numFmtId="4" fontId="25" fillId="0" borderId="1" xfId="0" applyNumberFormat="1" applyFont="1" applyBorder="1" applyAlignment="1">
      <alignment horizontal="center" vertical="center"/>
    </xf>
    <xf numFmtId="4" fontId="25" fillId="0" borderId="1" xfId="1" applyNumberFormat="1" applyFont="1" applyBorder="1"/>
    <xf numFmtId="4" fontId="25" fillId="0" borderId="0" xfId="0" applyNumberFormat="1" applyFont="1"/>
    <xf numFmtId="14" fontId="0" fillId="0" borderId="0" xfId="0" applyNumberFormat="1" applyAlignment="1">
      <alignment vertical="top"/>
    </xf>
    <xf numFmtId="0" fontId="26" fillId="0" borderId="0" xfId="0" applyFont="1" applyAlignment="1"/>
    <xf numFmtId="4" fontId="2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0" fontId="27" fillId="0" borderId="0" xfId="0" applyFont="1" applyFill="1" applyAlignment="1"/>
    <xf numFmtId="0" fontId="2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6" fillId="0" borderId="0" xfId="0" applyNumberFormat="1" applyFont="1" applyFill="1" applyAlignment="1"/>
    <xf numFmtId="164" fontId="6" fillId="0" borderId="1" xfId="1" applyFont="1" applyFill="1" applyBorder="1" applyAlignment="1">
      <alignment horizontal="right"/>
    </xf>
    <xf numFmtId="165" fontId="6" fillId="0" borderId="1" xfId="0" applyNumberFormat="1" applyFont="1" applyFill="1" applyBorder="1" applyAlignment="1"/>
    <xf numFmtId="165" fontId="6" fillId="0" borderId="0" xfId="0" applyNumberFormat="1" applyFont="1" applyFill="1" applyAlignment="1"/>
    <xf numFmtId="0" fontId="0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/>
    <xf numFmtId="0" fontId="13" fillId="0" borderId="1" xfId="0" applyFont="1" applyBorder="1" applyAlignment="1">
      <alignment horizontal="center" vertical="top" wrapText="1"/>
    </xf>
    <xf numFmtId="3" fontId="13" fillId="0" borderId="1" xfId="0" applyNumberFormat="1" applyFont="1" applyBorder="1" applyAlignment="1">
      <alignment horizontal="center" vertical="top" wrapText="1"/>
    </xf>
    <xf numFmtId="4" fontId="13" fillId="0" borderId="1" xfId="0" applyNumberFormat="1" applyFont="1" applyBorder="1" applyAlignment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" fontId="0" fillId="0" borderId="1" xfId="0" applyNumberFormat="1" applyFill="1" applyBorder="1" applyAlignment="1">
      <alignment vertical="top"/>
    </xf>
    <xf numFmtId="4" fontId="0" fillId="0" borderId="1" xfId="0" applyNumberFormat="1" applyBorder="1" applyAlignment="1">
      <alignment vertical="top"/>
    </xf>
    <xf numFmtId="22" fontId="13" fillId="0" borderId="2" xfId="0" applyNumberFormat="1" applyFont="1" applyBorder="1" applyAlignment="1">
      <alignment wrapText="1"/>
    </xf>
    <xf numFmtId="4" fontId="0" fillId="0" borderId="1" xfId="0" applyNumberFormat="1" applyFont="1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" fontId="4" fillId="5" borderId="1" xfId="0" applyNumberFormat="1" applyFont="1" applyFill="1" applyBorder="1" applyAlignment="1">
      <alignment vertical="top"/>
    </xf>
    <xf numFmtId="4" fontId="0" fillId="0" borderId="0" xfId="0" applyNumberFormat="1" applyAlignment="1">
      <alignment vertical="top"/>
    </xf>
    <xf numFmtId="0" fontId="13" fillId="0" borderId="2" xfId="0" applyFont="1" applyBorder="1" applyAlignment="1">
      <alignment wrapText="1"/>
    </xf>
    <xf numFmtId="14" fontId="13" fillId="0" borderId="2" xfId="0" applyNumberFormat="1" applyFont="1" applyBorder="1" applyAlignment="1">
      <alignment wrapText="1"/>
    </xf>
    <xf numFmtId="3" fontId="13" fillId="0" borderId="2" xfId="0" applyNumberFormat="1" applyFont="1" applyBorder="1" applyAlignment="1">
      <alignment wrapText="1"/>
    </xf>
    <xf numFmtId="4" fontId="13" fillId="0" borderId="2" xfId="0" applyNumberFormat="1" applyFont="1" applyBorder="1" applyAlignment="1">
      <alignment wrapText="1"/>
    </xf>
    <xf numFmtId="0" fontId="16" fillId="0" borderId="1" xfId="0" applyFont="1" applyBorder="1"/>
    <xf numFmtId="4" fontId="16" fillId="0" borderId="1" xfId="0" applyNumberFormat="1" applyFont="1" applyBorder="1"/>
    <xf numFmtId="0" fontId="16" fillId="0" borderId="1" xfId="0" applyFont="1" applyBorder="1" applyAlignment="1">
      <alignment horizontal="center" vertical="center"/>
    </xf>
    <xf numFmtId="4" fontId="23" fillId="0" borderId="0" xfId="2" applyNumberFormat="1" applyFont="1"/>
    <xf numFmtId="4" fontId="17" fillId="0" borderId="1" xfId="2" applyNumberFormat="1" applyFont="1" applyFill="1" applyBorder="1"/>
    <xf numFmtId="0" fontId="17" fillId="0" borderId="1" xfId="2" applyFont="1" applyFill="1" applyBorder="1"/>
    <xf numFmtId="0" fontId="17" fillId="0" borderId="1" xfId="2" applyFont="1" applyFill="1" applyBorder="1" applyAlignment="1">
      <alignment wrapText="1"/>
    </xf>
    <xf numFmtId="0" fontId="17" fillId="0" borderId="0" xfId="2" applyFont="1" applyFill="1"/>
    <xf numFmtId="3" fontId="17" fillId="0" borderId="1" xfId="2" applyNumberFormat="1" applyFont="1" applyFill="1" applyBorder="1"/>
    <xf numFmtId="0" fontId="17" fillId="0" borderId="1" xfId="2" applyBorder="1"/>
    <xf numFmtId="0" fontId="17" fillId="0" borderId="1" xfId="2" applyBorder="1" applyAlignment="1">
      <alignment wrapText="1"/>
    </xf>
    <xf numFmtId="4" fontId="17" fillId="0" borderId="1" xfId="2" applyNumberFormat="1" applyBorder="1"/>
    <xf numFmtId="4" fontId="16" fillId="0" borderId="0" xfId="0" applyNumberFormat="1" applyFont="1" applyAlignment="1">
      <alignment vertical="top"/>
    </xf>
    <xf numFmtId="3" fontId="0" fillId="0" borderId="1" xfId="0" quotePrefix="1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2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2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22" fontId="0" fillId="5" borderId="1" xfId="0" applyNumberForma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57150</xdr:rowOff>
    </xdr:from>
    <xdr:to>
      <xdr:col>10</xdr:col>
      <xdr:colOff>1297725</xdr:colOff>
      <xdr:row>68</xdr:row>
      <xdr:rowOff>72150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6915150"/>
          <a:ext cx="11880000" cy="668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388</xdr:colOff>
      <xdr:row>3</xdr:row>
      <xdr:rowOff>142972</xdr:rowOff>
    </xdr:to>
    <xdr:pic>
      <xdr:nvPicPr>
        <xdr:cNvPr id="3" name="Рисунок 2" descr="Снимок cooper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"/>
          <a:ext cx="2781688" cy="695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09"/>
  <sheetViews>
    <sheetView workbookViewId="0">
      <pane ySplit="5" topLeftCell="A96" activePane="bottomLeft" state="frozen"/>
      <selection pane="bottomLeft" activeCell="B116" sqref="B116"/>
    </sheetView>
  </sheetViews>
  <sheetFormatPr defaultRowHeight="12"/>
  <cols>
    <col min="1" max="1" width="63.5703125" style="35" customWidth="1"/>
    <col min="2" max="2" width="24.28515625" style="36" customWidth="1"/>
    <col min="3" max="5" width="9.140625" style="36"/>
    <col min="6" max="6" width="13.42578125" style="36" bestFit="1" customWidth="1"/>
    <col min="7" max="16384" width="9.140625" style="36"/>
  </cols>
  <sheetData>
    <row r="1" spans="1:2">
      <c r="A1" s="104"/>
      <c r="B1" s="159" t="s">
        <v>81</v>
      </c>
    </row>
    <row r="2" spans="1:2">
      <c r="A2" s="37" t="s">
        <v>0</v>
      </c>
      <c r="B2" s="105"/>
    </row>
    <row r="3" spans="1:2">
      <c r="A3" s="39" t="s">
        <v>1040</v>
      </c>
      <c r="B3" s="105"/>
    </row>
    <row r="4" spans="1:2">
      <c r="A4" s="56"/>
      <c r="B4" s="55"/>
    </row>
    <row r="5" spans="1:2">
      <c r="A5" s="33" t="s">
        <v>1</v>
      </c>
      <c r="B5" s="34" t="s">
        <v>2</v>
      </c>
    </row>
    <row r="6" spans="1:2">
      <c r="A6" s="45" t="s">
        <v>221</v>
      </c>
      <c r="B6" s="46">
        <v>19067600</v>
      </c>
    </row>
    <row r="7" spans="1:2">
      <c r="A7" s="40" t="s">
        <v>671</v>
      </c>
      <c r="B7" s="41">
        <v>3359600</v>
      </c>
    </row>
    <row r="8" spans="1:2" s="42" customFormat="1">
      <c r="A8" s="40" t="s">
        <v>672</v>
      </c>
      <c r="B8" s="41">
        <v>4065600</v>
      </c>
    </row>
    <row r="9" spans="1:2">
      <c r="A9" s="40" t="s">
        <v>1041</v>
      </c>
      <c r="B9" s="41">
        <v>4065600</v>
      </c>
    </row>
    <row r="10" spans="1:2" s="42" customFormat="1">
      <c r="A10" s="40" t="s">
        <v>1042</v>
      </c>
      <c r="B10" s="41">
        <v>4065600</v>
      </c>
    </row>
    <row r="11" spans="1:2">
      <c r="A11" s="40" t="s">
        <v>1043</v>
      </c>
      <c r="B11" s="41">
        <v>3511200</v>
      </c>
    </row>
    <row r="12" spans="1:2" s="42" customFormat="1">
      <c r="A12" s="45" t="s">
        <v>673</v>
      </c>
      <c r="B12" s="46">
        <v>56587403.810000002</v>
      </c>
    </row>
    <row r="13" spans="1:2">
      <c r="A13" s="40" t="s">
        <v>674</v>
      </c>
      <c r="B13" s="41">
        <v>56587403.810000002</v>
      </c>
    </row>
    <row r="14" spans="1:2" s="42" customFormat="1">
      <c r="A14" s="45" t="s">
        <v>675</v>
      </c>
      <c r="B14" s="46">
        <v>32390000</v>
      </c>
    </row>
    <row r="15" spans="1:2">
      <c r="A15" s="40" t="s">
        <v>676</v>
      </c>
      <c r="B15" s="41">
        <v>23700000</v>
      </c>
    </row>
    <row r="16" spans="1:2">
      <c r="A16" s="40" t="s">
        <v>677</v>
      </c>
      <c r="B16" s="41">
        <v>8690000</v>
      </c>
    </row>
    <row r="17" spans="1:2">
      <c r="A17" s="45" t="s">
        <v>1044</v>
      </c>
      <c r="B17" s="46">
        <v>17340004</v>
      </c>
    </row>
    <row r="18" spans="1:2">
      <c r="A18" s="40" t="s">
        <v>1045</v>
      </c>
      <c r="B18" s="41">
        <v>17340004</v>
      </c>
    </row>
    <row r="19" spans="1:2">
      <c r="A19" s="45" t="s">
        <v>1046</v>
      </c>
      <c r="B19" s="46">
        <v>4713000</v>
      </c>
    </row>
    <row r="20" spans="1:2" s="42" customFormat="1">
      <c r="A20" s="40" t="s">
        <v>1047</v>
      </c>
      <c r="B20" s="41">
        <v>3684000</v>
      </c>
    </row>
    <row r="21" spans="1:2">
      <c r="A21" s="40" t="s">
        <v>1048</v>
      </c>
      <c r="B21" s="41">
        <v>1029000</v>
      </c>
    </row>
    <row r="22" spans="1:2" s="42" customFormat="1">
      <c r="A22" s="45" t="s">
        <v>1049</v>
      </c>
      <c r="B22" s="46">
        <v>65463586.560000002</v>
      </c>
    </row>
    <row r="23" spans="1:2">
      <c r="A23" s="40" t="s">
        <v>1050</v>
      </c>
      <c r="B23" s="41">
        <v>65463586.560000002</v>
      </c>
    </row>
    <row r="24" spans="1:2" s="42" customFormat="1">
      <c r="A24" s="45" t="s">
        <v>1051</v>
      </c>
      <c r="B24" s="46">
        <v>1610000</v>
      </c>
    </row>
    <row r="25" spans="1:2">
      <c r="A25" s="40" t="s">
        <v>1052</v>
      </c>
      <c r="B25" s="41">
        <v>1610000</v>
      </c>
    </row>
    <row r="26" spans="1:2" s="42" customFormat="1">
      <c r="A26" s="45" t="s">
        <v>1053</v>
      </c>
      <c r="B26" s="46">
        <v>2475000</v>
      </c>
    </row>
    <row r="27" spans="1:2">
      <c r="A27" s="40" t="s">
        <v>1054</v>
      </c>
      <c r="B27" s="41">
        <v>2475000</v>
      </c>
    </row>
    <row r="28" spans="1:2" s="42" customFormat="1">
      <c r="A28" s="45" t="s">
        <v>678</v>
      </c>
      <c r="B28" s="46">
        <v>504000</v>
      </c>
    </row>
    <row r="29" spans="1:2">
      <c r="A29" s="40" t="s">
        <v>679</v>
      </c>
      <c r="B29" s="41">
        <v>504000</v>
      </c>
    </row>
    <row r="30" spans="1:2">
      <c r="A30" s="45" t="s">
        <v>1055</v>
      </c>
      <c r="B30" s="46">
        <v>2005700</v>
      </c>
    </row>
    <row r="31" spans="1:2" s="42" customFormat="1">
      <c r="A31" s="40" t="s">
        <v>1056</v>
      </c>
      <c r="B31" s="41">
        <v>2005700</v>
      </c>
    </row>
    <row r="32" spans="1:2" ht="24">
      <c r="A32" s="45" t="s">
        <v>1057</v>
      </c>
      <c r="B32" s="46">
        <v>25599000</v>
      </c>
    </row>
    <row r="33" spans="1:2" s="42" customFormat="1">
      <c r="A33" s="40" t="s">
        <v>1058</v>
      </c>
      <c r="B33" s="41">
        <v>10350000</v>
      </c>
    </row>
    <row r="34" spans="1:2">
      <c r="A34" s="40" t="s">
        <v>1059</v>
      </c>
      <c r="B34" s="41">
        <v>15249000</v>
      </c>
    </row>
    <row r="35" spans="1:2">
      <c r="A35" s="45" t="s">
        <v>1060</v>
      </c>
      <c r="B35" s="46">
        <v>4800000</v>
      </c>
    </row>
    <row r="36" spans="1:2" s="42" customFormat="1">
      <c r="A36" s="40" t="s">
        <v>1061</v>
      </c>
      <c r="B36" s="41">
        <v>4800000</v>
      </c>
    </row>
    <row r="37" spans="1:2">
      <c r="A37" s="45" t="s">
        <v>680</v>
      </c>
      <c r="B37" s="46">
        <v>26680000</v>
      </c>
    </row>
    <row r="38" spans="1:2" ht="16.5" customHeight="1">
      <c r="A38" s="40" t="s">
        <v>681</v>
      </c>
      <c r="B38" s="41">
        <v>26680000</v>
      </c>
    </row>
    <row r="39" spans="1:2" s="42" customFormat="1">
      <c r="A39" s="45" t="s">
        <v>1062</v>
      </c>
      <c r="B39" s="46">
        <v>2935500</v>
      </c>
    </row>
    <row r="40" spans="1:2">
      <c r="A40" s="40" t="s">
        <v>1063</v>
      </c>
      <c r="B40" s="41">
        <v>2935500</v>
      </c>
    </row>
    <row r="41" spans="1:2" s="42" customFormat="1">
      <c r="A41" s="45" t="s">
        <v>1064</v>
      </c>
      <c r="B41" s="46">
        <v>1299960</v>
      </c>
    </row>
    <row r="42" spans="1:2">
      <c r="A42" s="40" t="s">
        <v>1065</v>
      </c>
      <c r="B42" s="41">
        <v>1299960</v>
      </c>
    </row>
    <row r="43" spans="1:2" s="42" customFormat="1">
      <c r="A43" s="45" t="s">
        <v>682</v>
      </c>
      <c r="B43" s="46">
        <v>4715000</v>
      </c>
    </row>
    <row r="44" spans="1:2">
      <c r="A44" s="40" t="s">
        <v>683</v>
      </c>
      <c r="B44" s="41">
        <v>4715000</v>
      </c>
    </row>
    <row r="45" spans="1:2" s="42" customFormat="1">
      <c r="A45" s="45" t="s">
        <v>1066</v>
      </c>
      <c r="B45" s="46">
        <v>2838080</v>
      </c>
    </row>
    <row r="46" spans="1:2">
      <c r="A46" s="40" t="s">
        <v>1067</v>
      </c>
      <c r="B46" s="41">
        <v>2838080</v>
      </c>
    </row>
    <row r="47" spans="1:2" s="42" customFormat="1">
      <c r="A47" s="45" t="s">
        <v>684</v>
      </c>
      <c r="B47" s="46">
        <v>8847490</v>
      </c>
    </row>
    <row r="48" spans="1:2">
      <c r="A48" s="40" t="s">
        <v>685</v>
      </c>
      <c r="B48" s="41">
        <v>973890</v>
      </c>
    </row>
    <row r="49" spans="1:2" s="42" customFormat="1">
      <c r="A49" s="40" t="s">
        <v>686</v>
      </c>
      <c r="B49" s="41">
        <v>5339200</v>
      </c>
    </row>
    <row r="50" spans="1:2">
      <c r="A50" s="40" t="s">
        <v>687</v>
      </c>
      <c r="B50" s="41">
        <v>2534400</v>
      </c>
    </row>
    <row r="51" spans="1:2" s="42" customFormat="1">
      <c r="A51" s="45" t="s">
        <v>1068</v>
      </c>
      <c r="B51" s="46">
        <v>1036200</v>
      </c>
    </row>
    <row r="52" spans="1:2">
      <c r="A52" s="40" t="s">
        <v>1069</v>
      </c>
      <c r="B52" s="41">
        <v>257100</v>
      </c>
    </row>
    <row r="53" spans="1:2" s="42" customFormat="1">
      <c r="A53" s="40" t="s">
        <v>1070</v>
      </c>
      <c r="B53" s="41">
        <v>779100</v>
      </c>
    </row>
    <row r="54" spans="1:2">
      <c r="A54" s="45" t="s">
        <v>1071</v>
      </c>
      <c r="B54" s="46">
        <v>2940000</v>
      </c>
    </row>
    <row r="55" spans="1:2" s="42" customFormat="1">
      <c r="A55" s="40" t="s">
        <v>1072</v>
      </c>
      <c r="B55" s="41">
        <v>2940000</v>
      </c>
    </row>
    <row r="56" spans="1:2">
      <c r="A56" s="45" t="s">
        <v>688</v>
      </c>
      <c r="B56" s="46">
        <v>2989000</v>
      </c>
    </row>
    <row r="57" spans="1:2" s="42" customFormat="1">
      <c r="A57" s="40" t="s">
        <v>689</v>
      </c>
      <c r="B57" s="41">
        <v>2989000</v>
      </c>
    </row>
    <row r="58" spans="1:2">
      <c r="A58" s="45" t="s">
        <v>690</v>
      </c>
      <c r="B58" s="46">
        <v>120000</v>
      </c>
    </row>
    <row r="59" spans="1:2">
      <c r="A59" s="40" t="s">
        <v>691</v>
      </c>
      <c r="B59" s="41">
        <v>120000</v>
      </c>
    </row>
    <row r="60" spans="1:2">
      <c r="A60" s="45" t="s">
        <v>1073</v>
      </c>
      <c r="B60" s="46">
        <v>1657500</v>
      </c>
    </row>
    <row r="61" spans="1:2">
      <c r="A61" s="40" t="s">
        <v>1074</v>
      </c>
      <c r="B61" s="41">
        <v>1657500</v>
      </c>
    </row>
    <row r="62" spans="1:2">
      <c r="A62" s="45" t="s">
        <v>1075</v>
      </c>
      <c r="B62" s="46">
        <v>8173200</v>
      </c>
    </row>
    <row r="63" spans="1:2">
      <c r="A63" s="40" t="s">
        <v>1076</v>
      </c>
      <c r="B63" s="41">
        <v>8173200</v>
      </c>
    </row>
    <row r="64" spans="1:2">
      <c r="A64" s="45" t="s">
        <v>1077</v>
      </c>
      <c r="B64" s="46">
        <v>110000</v>
      </c>
    </row>
    <row r="65" spans="1:2">
      <c r="A65" s="40" t="s">
        <v>1078</v>
      </c>
      <c r="B65" s="41">
        <v>110000</v>
      </c>
    </row>
    <row r="66" spans="1:2">
      <c r="A66" s="45" t="s">
        <v>1079</v>
      </c>
      <c r="B66" s="46">
        <v>565570</v>
      </c>
    </row>
    <row r="67" spans="1:2">
      <c r="A67" s="40" t="s">
        <v>1080</v>
      </c>
      <c r="B67" s="41">
        <v>565570</v>
      </c>
    </row>
    <row r="68" spans="1:2">
      <c r="A68" s="45" t="s">
        <v>692</v>
      </c>
      <c r="B68" s="46">
        <v>1197000</v>
      </c>
    </row>
    <row r="69" spans="1:2" s="42" customFormat="1">
      <c r="A69" s="40" t="s">
        <v>693</v>
      </c>
      <c r="B69" s="41">
        <v>612000</v>
      </c>
    </row>
    <row r="70" spans="1:2">
      <c r="A70" s="40" t="s">
        <v>694</v>
      </c>
      <c r="B70" s="41">
        <v>585000</v>
      </c>
    </row>
    <row r="71" spans="1:2" s="42" customFormat="1">
      <c r="A71" s="45" t="s">
        <v>1081</v>
      </c>
      <c r="B71" s="46">
        <v>10750000</v>
      </c>
    </row>
    <row r="72" spans="1:2">
      <c r="A72" s="40" t="s">
        <v>1082</v>
      </c>
      <c r="B72" s="41">
        <v>10750000</v>
      </c>
    </row>
    <row r="73" spans="1:2" s="42" customFormat="1">
      <c r="A73" s="45" t="s">
        <v>1083</v>
      </c>
      <c r="B73" s="46">
        <v>9253467.7200000007</v>
      </c>
    </row>
    <row r="74" spans="1:2">
      <c r="A74" s="40" t="s">
        <v>1084</v>
      </c>
      <c r="B74" s="41">
        <v>9253467.7200000007</v>
      </c>
    </row>
    <row r="75" spans="1:2">
      <c r="A75" s="45" t="s">
        <v>1085</v>
      </c>
      <c r="B75" s="46">
        <v>2396000</v>
      </c>
    </row>
    <row r="76" spans="1:2">
      <c r="A76" s="40" t="s">
        <v>1086</v>
      </c>
      <c r="B76" s="41">
        <v>2396000</v>
      </c>
    </row>
    <row r="77" spans="1:2" s="42" customFormat="1">
      <c r="A77" s="45" t="s">
        <v>695</v>
      </c>
      <c r="B77" s="46">
        <v>327791</v>
      </c>
    </row>
    <row r="78" spans="1:2">
      <c r="A78" s="40" t="s">
        <v>696</v>
      </c>
      <c r="B78" s="41">
        <v>327791</v>
      </c>
    </row>
    <row r="79" spans="1:2" s="42" customFormat="1">
      <c r="A79" s="45" t="s">
        <v>1087</v>
      </c>
      <c r="B79" s="46">
        <v>1459920.8</v>
      </c>
    </row>
    <row r="80" spans="1:2">
      <c r="A80" s="40" t="s">
        <v>1088</v>
      </c>
      <c r="B80" s="41">
        <v>1305820.8</v>
      </c>
    </row>
    <row r="81" spans="1:2" s="42" customFormat="1">
      <c r="A81" s="40" t="s">
        <v>1089</v>
      </c>
      <c r="B81" s="41">
        <v>64100</v>
      </c>
    </row>
    <row r="82" spans="1:2">
      <c r="A82" s="40" t="s">
        <v>1090</v>
      </c>
      <c r="B82" s="41">
        <v>90000</v>
      </c>
    </row>
    <row r="83" spans="1:2" s="42" customFormat="1">
      <c r="A83" s="45" t="s">
        <v>697</v>
      </c>
      <c r="B83" s="46">
        <v>27000896</v>
      </c>
    </row>
    <row r="84" spans="1:2">
      <c r="A84" s="40" t="s">
        <v>698</v>
      </c>
      <c r="B84" s="41">
        <v>27000896</v>
      </c>
    </row>
    <row r="85" spans="1:2">
      <c r="A85" s="45" t="s">
        <v>699</v>
      </c>
      <c r="B85" s="46">
        <v>1657505</v>
      </c>
    </row>
    <row r="86" spans="1:2" s="42" customFormat="1">
      <c r="A86" s="40" t="s">
        <v>700</v>
      </c>
      <c r="B86" s="41">
        <v>1657505</v>
      </c>
    </row>
    <row r="87" spans="1:2">
      <c r="A87" s="45" t="s">
        <v>1091</v>
      </c>
      <c r="B87" s="46">
        <v>5053152</v>
      </c>
    </row>
    <row r="88" spans="1:2" s="42" customFormat="1">
      <c r="A88" s="40" t="s">
        <v>1092</v>
      </c>
      <c r="B88" s="41">
        <v>5053152</v>
      </c>
    </row>
    <row r="89" spans="1:2">
      <c r="A89" s="45" t="s">
        <v>1093</v>
      </c>
      <c r="B89" s="46">
        <v>28800000</v>
      </c>
    </row>
    <row r="90" spans="1:2">
      <c r="A90" s="40" t="s">
        <v>1094</v>
      </c>
      <c r="B90" s="41">
        <v>28800000</v>
      </c>
    </row>
    <row r="91" spans="1:2" s="42" customFormat="1">
      <c r="A91" s="45" t="s">
        <v>701</v>
      </c>
      <c r="B91" s="46">
        <v>24000000</v>
      </c>
    </row>
    <row r="92" spans="1:2">
      <c r="A92" s="40" t="s">
        <v>702</v>
      </c>
      <c r="B92" s="41">
        <v>7500000</v>
      </c>
    </row>
    <row r="93" spans="1:2" s="42" customFormat="1">
      <c r="A93" s="40" t="s">
        <v>1095</v>
      </c>
      <c r="B93" s="41">
        <v>16500000</v>
      </c>
    </row>
    <row r="94" spans="1:2">
      <c r="A94" s="45" t="s">
        <v>1096</v>
      </c>
      <c r="B94" s="46">
        <v>10070000</v>
      </c>
    </row>
    <row r="95" spans="1:2">
      <c r="A95" s="40" t="s">
        <v>1097</v>
      </c>
      <c r="B95" s="41">
        <v>10070000</v>
      </c>
    </row>
    <row r="96" spans="1:2">
      <c r="A96" s="45" t="s">
        <v>703</v>
      </c>
      <c r="B96" s="46">
        <v>17088000</v>
      </c>
    </row>
    <row r="97" spans="1:2" s="42" customFormat="1" ht="24">
      <c r="A97" s="40" t="s">
        <v>704</v>
      </c>
      <c r="B97" s="41">
        <v>17088000</v>
      </c>
    </row>
    <row r="98" spans="1:2">
      <c r="A98" s="45" t="s">
        <v>705</v>
      </c>
      <c r="B98" s="46">
        <v>18208920</v>
      </c>
    </row>
    <row r="99" spans="1:2" s="42" customFormat="1">
      <c r="A99" s="40" t="s">
        <v>706</v>
      </c>
      <c r="B99" s="41">
        <v>18208920</v>
      </c>
    </row>
    <row r="100" spans="1:2">
      <c r="A100" s="45" t="s">
        <v>707</v>
      </c>
      <c r="B100" s="46">
        <v>1950000</v>
      </c>
    </row>
    <row r="101" spans="1:2" s="42" customFormat="1">
      <c r="A101" s="40" t="s">
        <v>708</v>
      </c>
      <c r="B101" s="41">
        <v>1950000</v>
      </c>
    </row>
    <row r="102" spans="1:2">
      <c r="A102" s="45" t="s">
        <v>1098</v>
      </c>
      <c r="B102" s="46">
        <v>1398360</v>
      </c>
    </row>
    <row r="103" spans="1:2">
      <c r="A103" s="40" t="s">
        <v>1099</v>
      </c>
      <c r="B103" s="41">
        <v>1398360</v>
      </c>
    </row>
    <row r="104" spans="1:2" s="42" customFormat="1">
      <c r="A104" s="45" t="s">
        <v>1100</v>
      </c>
      <c r="B104" s="46">
        <v>5291264</v>
      </c>
    </row>
    <row r="105" spans="1:2">
      <c r="A105" s="40" t="s">
        <v>1101</v>
      </c>
      <c r="B105" s="41">
        <v>5291264</v>
      </c>
    </row>
    <row r="106" spans="1:2" s="42" customFormat="1">
      <c r="A106" s="45" t="s">
        <v>1102</v>
      </c>
      <c r="B106" s="46">
        <v>1861000</v>
      </c>
    </row>
    <row r="107" spans="1:2">
      <c r="A107" s="40" t="s">
        <v>1103</v>
      </c>
      <c r="B107" s="41">
        <v>1861000</v>
      </c>
    </row>
    <row r="108" spans="1:2">
      <c r="A108" s="45" t="s">
        <v>709</v>
      </c>
      <c r="B108" s="46">
        <v>111891977.2</v>
      </c>
    </row>
    <row r="109" spans="1:2" s="42" customFormat="1">
      <c r="A109" s="40" t="s">
        <v>710</v>
      </c>
      <c r="B109" s="41">
        <v>26563916.399999999</v>
      </c>
    </row>
    <row r="110" spans="1:2">
      <c r="A110" s="40" t="s">
        <v>1104</v>
      </c>
      <c r="B110" s="41">
        <v>7538800</v>
      </c>
    </row>
    <row r="111" spans="1:2">
      <c r="A111" s="40" t="s">
        <v>1105</v>
      </c>
      <c r="B111" s="41">
        <v>15545625.6</v>
      </c>
    </row>
    <row r="112" spans="1:2">
      <c r="A112" s="40" t="s">
        <v>1106</v>
      </c>
      <c r="B112" s="41">
        <v>56960832</v>
      </c>
    </row>
    <row r="113" spans="1:2">
      <c r="A113" s="40" t="s">
        <v>1107</v>
      </c>
      <c r="B113" s="41">
        <v>5282803.2</v>
      </c>
    </row>
    <row r="114" spans="1:2" s="42" customFormat="1">
      <c r="A114" s="45" t="s">
        <v>1108</v>
      </c>
      <c r="B114" s="46">
        <v>2599980</v>
      </c>
    </row>
    <row r="115" spans="1:2">
      <c r="A115" s="40" t="s">
        <v>1109</v>
      </c>
      <c r="B115" s="41">
        <v>2599980</v>
      </c>
    </row>
    <row r="116" spans="1:2">
      <c r="A116" s="45" t="s">
        <v>159</v>
      </c>
      <c r="B116" s="46">
        <v>705946308.25</v>
      </c>
    </row>
    <row r="117" spans="1:2" s="42" customFormat="1">
      <c r="A117" s="40" t="s">
        <v>1110</v>
      </c>
      <c r="B117" s="41">
        <v>234059557.5</v>
      </c>
    </row>
    <row r="118" spans="1:2">
      <c r="A118" s="40" t="s">
        <v>711</v>
      </c>
      <c r="B118" s="41">
        <v>471886750.75</v>
      </c>
    </row>
    <row r="119" spans="1:2">
      <c r="A119" s="45" t="s">
        <v>92</v>
      </c>
      <c r="B119" s="46">
        <v>20658450050.200001</v>
      </c>
    </row>
    <row r="120" spans="1:2" s="42" customFormat="1">
      <c r="A120" s="40" t="s">
        <v>416</v>
      </c>
      <c r="B120" s="41">
        <v>48475729.200000003</v>
      </c>
    </row>
    <row r="121" spans="1:2">
      <c r="A121" s="40" t="s">
        <v>712</v>
      </c>
      <c r="B121" s="41">
        <v>61384620</v>
      </c>
    </row>
    <row r="122" spans="1:2">
      <c r="A122" s="40" t="s">
        <v>713</v>
      </c>
      <c r="B122" s="41">
        <v>139040505</v>
      </c>
    </row>
    <row r="123" spans="1:2">
      <c r="A123" s="40" t="s">
        <v>714</v>
      </c>
      <c r="B123" s="41">
        <v>75969700</v>
      </c>
    </row>
    <row r="124" spans="1:2" s="42" customFormat="1">
      <c r="A124" s="40" t="s">
        <v>715</v>
      </c>
      <c r="B124" s="41">
        <v>73674912</v>
      </c>
    </row>
    <row r="125" spans="1:2">
      <c r="A125" s="40" t="s">
        <v>716</v>
      </c>
      <c r="B125" s="41">
        <v>231235768</v>
      </c>
    </row>
    <row r="126" spans="1:2">
      <c r="A126" s="40" t="s">
        <v>717</v>
      </c>
      <c r="B126" s="41">
        <v>264843648</v>
      </c>
    </row>
    <row r="127" spans="1:2" s="42" customFormat="1">
      <c r="A127" s="40" t="s">
        <v>718</v>
      </c>
      <c r="B127" s="41">
        <v>199787888</v>
      </c>
    </row>
    <row r="128" spans="1:2">
      <c r="A128" s="40" t="s">
        <v>719</v>
      </c>
      <c r="B128" s="41">
        <v>274443648</v>
      </c>
    </row>
    <row r="129" spans="1:2">
      <c r="A129" s="40" t="s">
        <v>720</v>
      </c>
      <c r="B129" s="41">
        <v>260950176</v>
      </c>
    </row>
    <row r="130" spans="1:2">
      <c r="A130" s="40" t="s">
        <v>721</v>
      </c>
      <c r="B130" s="41">
        <v>263158176</v>
      </c>
    </row>
    <row r="131" spans="1:2" s="42" customFormat="1">
      <c r="A131" s="40" t="s">
        <v>722</v>
      </c>
      <c r="B131" s="41">
        <v>235384635</v>
      </c>
    </row>
    <row r="132" spans="1:2">
      <c r="A132" s="40" t="s">
        <v>723</v>
      </c>
      <c r="B132" s="41">
        <v>268829860</v>
      </c>
    </row>
    <row r="133" spans="1:2" s="42" customFormat="1">
      <c r="A133" s="40" t="s">
        <v>724</v>
      </c>
      <c r="B133" s="41">
        <v>245205866</v>
      </c>
    </row>
    <row r="134" spans="1:2">
      <c r="A134" s="40" t="s">
        <v>725</v>
      </c>
      <c r="B134" s="41">
        <v>28482310</v>
      </c>
    </row>
    <row r="135" spans="1:2" s="42" customFormat="1">
      <c r="A135" s="40" t="s">
        <v>726</v>
      </c>
      <c r="B135" s="41">
        <v>175693860</v>
      </c>
    </row>
    <row r="136" spans="1:2">
      <c r="A136" s="40" t="s">
        <v>727</v>
      </c>
      <c r="B136" s="41">
        <v>353067720</v>
      </c>
    </row>
    <row r="137" spans="1:2">
      <c r="A137" s="40" t="s">
        <v>728</v>
      </c>
      <c r="B137" s="41">
        <v>357387720</v>
      </c>
    </row>
    <row r="138" spans="1:2" s="42" customFormat="1">
      <c r="A138" s="40" t="s">
        <v>729</v>
      </c>
      <c r="B138" s="41">
        <v>344307720</v>
      </c>
    </row>
    <row r="139" spans="1:2">
      <c r="A139" s="40" t="s">
        <v>730</v>
      </c>
      <c r="B139" s="41">
        <v>352707720</v>
      </c>
    </row>
    <row r="140" spans="1:2" s="42" customFormat="1">
      <c r="A140" s="40" t="s">
        <v>731</v>
      </c>
      <c r="B140" s="41">
        <v>279623100</v>
      </c>
    </row>
    <row r="141" spans="1:2">
      <c r="A141" s="40" t="s">
        <v>732</v>
      </c>
      <c r="B141" s="41">
        <v>344187720</v>
      </c>
    </row>
    <row r="142" spans="1:2">
      <c r="A142" s="40" t="s">
        <v>733</v>
      </c>
      <c r="B142" s="41">
        <v>325849489</v>
      </c>
    </row>
    <row r="143" spans="1:2" s="42" customFormat="1">
      <c r="A143" s="40" t="s">
        <v>734</v>
      </c>
      <c r="B143" s="41">
        <v>320018489</v>
      </c>
    </row>
    <row r="144" spans="1:2">
      <c r="A144" s="40" t="s">
        <v>735</v>
      </c>
      <c r="B144" s="41">
        <v>327279720</v>
      </c>
    </row>
    <row r="145" spans="1:2" s="42" customFormat="1">
      <c r="A145" s="40" t="s">
        <v>736</v>
      </c>
      <c r="B145" s="41">
        <v>335845489</v>
      </c>
    </row>
    <row r="146" spans="1:2">
      <c r="A146" s="40" t="s">
        <v>737</v>
      </c>
      <c r="B146" s="41">
        <v>344307720</v>
      </c>
    </row>
    <row r="147" spans="1:2">
      <c r="A147" s="40" t="s">
        <v>738</v>
      </c>
      <c r="B147" s="41">
        <v>346947720</v>
      </c>
    </row>
    <row r="148" spans="1:2">
      <c r="A148" s="40" t="s">
        <v>739</v>
      </c>
      <c r="B148" s="41">
        <v>320991565</v>
      </c>
    </row>
    <row r="149" spans="1:2">
      <c r="A149" s="40" t="s">
        <v>740</v>
      </c>
      <c r="B149" s="41">
        <v>324556565</v>
      </c>
    </row>
    <row r="150" spans="1:2" s="42" customFormat="1">
      <c r="A150" s="40" t="s">
        <v>741</v>
      </c>
      <c r="B150" s="41">
        <v>329961565</v>
      </c>
    </row>
    <row r="151" spans="1:2">
      <c r="A151" s="40" t="s">
        <v>1111</v>
      </c>
      <c r="B151" s="41">
        <v>275141945</v>
      </c>
    </row>
    <row r="152" spans="1:2">
      <c r="A152" s="40" t="s">
        <v>742</v>
      </c>
      <c r="B152" s="41">
        <v>341346565</v>
      </c>
    </row>
    <row r="153" spans="1:2">
      <c r="A153" s="40" t="s">
        <v>743</v>
      </c>
      <c r="B153" s="41">
        <v>314604255</v>
      </c>
    </row>
    <row r="154" spans="1:2">
      <c r="A154" s="40" t="s">
        <v>1112</v>
      </c>
      <c r="B154" s="41">
        <v>121015395</v>
      </c>
    </row>
    <row r="155" spans="1:2">
      <c r="A155" s="40" t="s">
        <v>744</v>
      </c>
      <c r="B155" s="41">
        <v>348246565</v>
      </c>
    </row>
    <row r="156" spans="1:2">
      <c r="A156" s="40" t="s">
        <v>1113</v>
      </c>
      <c r="B156" s="41">
        <v>338514796</v>
      </c>
    </row>
    <row r="157" spans="1:2" s="42" customFormat="1">
      <c r="A157" s="40" t="s">
        <v>1114</v>
      </c>
      <c r="B157" s="41">
        <v>248106173</v>
      </c>
    </row>
    <row r="158" spans="1:2">
      <c r="A158" s="40" t="s">
        <v>1115</v>
      </c>
      <c r="B158" s="41">
        <v>97951623</v>
      </c>
    </row>
    <row r="159" spans="1:2" s="42" customFormat="1">
      <c r="A159" s="40" t="s">
        <v>1116</v>
      </c>
      <c r="B159" s="41">
        <v>336310796</v>
      </c>
    </row>
    <row r="160" spans="1:2">
      <c r="A160" s="40" t="s">
        <v>1117</v>
      </c>
      <c r="B160" s="41">
        <v>339674796</v>
      </c>
    </row>
    <row r="161" spans="1:2" s="42" customFormat="1">
      <c r="A161" s="40" t="s">
        <v>1118</v>
      </c>
      <c r="B161" s="41">
        <v>222617325</v>
      </c>
    </row>
    <row r="162" spans="1:2">
      <c r="A162" s="40" t="s">
        <v>1119</v>
      </c>
      <c r="B162" s="41">
        <v>336631565</v>
      </c>
    </row>
    <row r="163" spans="1:2" s="42" customFormat="1">
      <c r="A163" s="40" t="s">
        <v>1120</v>
      </c>
      <c r="B163" s="41">
        <v>341346565</v>
      </c>
    </row>
    <row r="164" spans="1:2">
      <c r="A164" s="40" t="s">
        <v>1121</v>
      </c>
      <c r="B164" s="41">
        <v>344796565</v>
      </c>
    </row>
    <row r="165" spans="1:2" s="42" customFormat="1">
      <c r="A165" s="40" t="s">
        <v>1122</v>
      </c>
      <c r="B165" s="41">
        <v>322164255</v>
      </c>
    </row>
    <row r="166" spans="1:2">
      <c r="A166" s="40" t="s">
        <v>1123</v>
      </c>
      <c r="B166" s="41">
        <v>359861565</v>
      </c>
    </row>
    <row r="167" spans="1:2" s="42" customFormat="1">
      <c r="A167" s="40" t="s">
        <v>1124</v>
      </c>
      <c r="B167" s="41">
        <v>300791945</v>
      </c>
    </row>
    <row r="168" spans="1:2">
      <c r="A168" s="40" t="s">
        <v>1125</v>
      </c>
      <c r="B168" s="41">
        <v>318069255</v>
      </c>
    </row>
    <row r="169" spans="1:2" s="42" customFormat="1">
      <c r="A169" s="40" t="s">
        <v>1126</v>
      </c>
      <c r="B169" s="41">
        <v>318766486</v>
      </c>
    </row>
    <row r="170" spans="1:2">
      <c r="A170" s="40" t="s">
        <v>1127</v>
      </c>
      <c r="B170" s="41">
        <v>30337880</v>
      </c>
    </row>
    <row r="171" spans="1:2" s="42" customFormat="1">
      <c r="A171" s="40" t="s">
        <v>1128</v>
      </c>
      <c r="B171" s="41">
        <v>355102796</v>
      </c>
    </row>
    <row r="172" spans="1:2">
      <c r="A172" s="40" t="s">
        <v>1129</v>
      </c>
      <c r="B172" s="41">
        <v>328200486</v>
      </c>
    </row>
    <row r="173" spans="1:2">
      <c r="A173" s="40" t="s">
        <v>1130</v>
      </c>
      <c r="B173" s="41">
        <v>336998486</v>
      </c>
    </row>
    <row r="174" spans="1:2">
      <c r="A174" s="40" t="s">
        <v>1131</v>
      </c>
      <c r="B174" s="41">
        <v>374474796</v>
      </c>
    </row>
    <row r="175" spans="1:2">
      <c r="A175" s="40" t="s">
        <v>1132</v>
      </c>
      <c r="B175" s="41">
        <v>331476948</v>
      </c>
    </row>
    <row r="176" spans="1:2">
      <c r="A176" s="40" t="s">
        <v>1133</v>
      </c>
      <c r="B176" s="41">
        <v>334608948</v>
      </c>
    </row>
    <row r="177" spans="1:2" s="42" customFormat="1">
      <c r="A177" s="40" t="s">
        <v>1134</v>
      </c>
      <c r="B177" s="41">
        <v>327588948</v>
      </c>
    </row>
    <row r="178" spans="1:2" s="42" customFormat="1">
      <c r="A178" s="40" t="s">
        <v>1135</v>
      </c>
      <c r="B178" s="41">
        <v>29662310</v>
      </c>
    </row>
    <row r="179" spans="1:2">
      <c r="A179" s="43" t="s">
        <v>1136</v>
      </c>
      <c r="B179" s="44">
        <v>316248948</v>
      </c>
    </row>
    <row r="180" spans="1:2">
      <c r="A180" s="43" t="s">
        <v>1137</v>
      </c>
      <c r="B180" s="44">
        <v>320568948</v>
      </c>
    </row>
    <row r="181" spans="1:2">
      <c r="A181" s="43" t="s">
        <v>1138</v>
      </c>
      <c r="B181" s="44">
        <v>323916948</v>
      </c>
    </row>
    <row r="182" spans="1:2">
      <c r="A182" s="43" t="s">
        <v>1139</v>
      </c>
      <c r="B182" s="44">
        <v>317328948</v>
      </c>
    </row>
    <row r="183" spans="1:2">
      <c r="A183" s="43" t="s">
        <v>1140</v>
      </c>
      <c r="B183" s="44">
        <v>320568948</v>
      </c>
    </row>
    <row r="184" spans="1:2">
      <c r="A184" s="43" t="s">
        <v>1141</v>
      </c>
      <c r="B184" s="44">
        <v>156018474</v>
      </c>
    </row>
    <row r="185" spans="1:2">
      <c r="A185" s="43" t="s">
        <v>1142</v>
      </c>
      <c r="B185" s="44">
        <v>321540948</v>
      </c>
    </row>
    <row r="186" spans="1:2">
      <c r="A186" s="43" t="s">
        <v>1143</v>
      </c>
      <c r="B186" s="44">
        <v>150780474</v>
      </c>
    </row>
    <row r="187" spans="1:2">
      <c r="A187" s="43" t="s">
        <v>1144</v>
      </c>
      <c r="B187" s="44">
        <v>302727717</v>
      </c>
    </row>
    <row r="188" spans="1:2">
      <c r="A188" s="43" t="s">
        <v>1145</v>
      </c>
      <c r="B188" s="44">
        <v>306900717</v>
      </c>
    </row>
    <row r="189" spans="1:2">
      <c r="A189" s="43" t="s">
        <v>1146</v>
      </c>
      <c r="B189" s="44">
        <v>254938407</v>
      </c>
    </row>
    <row r="190" spans="1:2">
      <c r="A190" s="43" t="s">
        <v>1147</v>
      </c>
      <c r="B190" s="44">
        <v>285500717</v>
      </c>
    </row>
    <row r="191" spans="1:2">
      <c r="A191" s="43" t="s">
        <v>1148</v>
      </c>
      <c r="B191" s="44">
        <v>287747717</v>
      </c>
    </row>
    <row r="192" spans="1:2">
      <c r="A192" s="43" t="s">
        <v>1149</v>
      </c>
      <c r="B192" s="44">
        <v>292027717</v>
      </c>
    </row>
    <row r="193" spans="1:2">
      <c r="A193" s="43" t="s">
        <v>1150</v>
      </c>
      <c r="B193" s="44">
        <v>277047717</v>
      </c>
    </row>
    <row r="194" spans="1:2">
      <c r="A194" s="43" t="s">
        <v>1151</v>
      </c>
      <c r="B194" s="44">
        <v>17977617</v>
      </c>
    </row>
    <row r="195" spans="1:2">
      <c r="A195" s="43" t="s">
        <v>1152</v>
      </c>
      <c r="B195" s="44">
        <v>303797717</v>
      </c>
    </row>
    <row r="196" spans="1:2">
      <c r="A196" s="43" t="s">
        <v>1153</v>
      </c>
      <c r="B196" s="44">
        <v>174800015</v>
      </c>
    </row>
    <row r="197" spans="1:2">
      <c r="A197" s="117" t="s">
        <v>76</v>
      </c>
      <c r="B197" s="118">
        <v>15289306364.700001</v>
      </c>
    </row>
    <row r="198" spans="1:2">
      <c r="A198" s="43" t="s">
        <v>417</v>
      </c>
      <c r="B198" s="44">
        <v>91671095.700000003</v>
      </c>
    </row>
    <row r="199" spans="1:2">
      <c r="A199" s="43" t="s">
        <v>745</v>
      </c>
      <c r="B199" s="44">
        <v>99950004</v>
      </c>
    </row>
    <row r="200" spans="1:2">
      <c r="A200" s="43" t="s">
        <v>746</v>
      </c>
      <c r="B200" s="44">
        <v>210037464</v>
      </c>
    </row>
    <row r="201" spans="1:2">
      <c r="A201" s="43" t="s">
        <v>747</v>
      </c>
      <c r="B201" s="44">
        <v>187597584</v>
      </c>
    </row>
    <row r="202" spans="1:2">
      <c r="A202" s="43" t="s">
        <v>748</v>
      </c>
      <c r="B202" s="44">
        <v>227860616</v>
      </c>
    </row>
    <row r="203" spans="1:2">
      <c r="A203" s="43" t="s">
        <v>749</v>
      </c>
      <c r="B203" s="44">
        <v>254301344</v>
      </c>
    </row>
    <row r="204" spans="1:2">
      <c r="A204" s="43" t="s">
        <v>750</v>
      </c>
      <c r="B204" s="44">
        <v>254583912</v>
      </c>
    </row>
    <row r="205" spans="1:2">
      <c r="A205" s="43" t="s">
        <v>751</v>
      </c>
      <c r="B205" s="44">
        <v>246332328</v>
      </c>
    </row>
    <row r="206" spans="1:2">
      <c r="A206" s="43" t="s">
        <v>752</v>
      </c>
      <c r="B206" s="44">
        <v>252404328</v>
      </c>
    </row>
    <row r="207" spans="1:2">
      <c r="A207" s="43" t="s">
        <v>753</v>
      </c>
      <c r="B207" s="44">
        <v>251450097</v>
      </c>
    </row>
    <row r="208" spans="1:2">
      <c r="A208" s="43" t="s">
        <v>754</v>
      </c>
      <c r="B208" s="44">
        <v>245452328</v>
      </c>
    </row>
    <row r="209" spans="1:2">
      <c r="A209" s="43" t="s">
        <v>755</v>
      </c>
      <c r="B209" s="44">
        <v>248141344</v>
      </c>
    </row>
    <row r="210" spans="1:2">
      <c r="A210" s="43" t="s">
        <v>756</v>
      </c>
      <c r="B210" s="44">
        <v>250908328</v>
      </c>
    </row>
    <row r="211" spans="1:2">
      <c r="A211" s="43" t="s">
        <v>757</v>
      </c>
      <c r="B211" s="44">
        <v>204346170</v>
      </c>
    </row>
    <row r="212" spans="1:2">
      <c r="A212" s="43" t="s">
        <v>758</v>
      </c>
      <c r="B212" s="44">
        <v>276310176</v>
      </c>
    </row>
    <row r="213" spans="1:2">
      <c r="A213" s="43" t="s">
        <v>759</v>
      </c>
      <c r="B213" s="44">
        <v>246753866</v>
      </c>
    </row>
    <row r="214" spans="1:2">
      <c r="A214" s="43" t="s">
        <v>760</v>
      </c>
      <c r="B214" s="44">
        <v>251913866</v>
      </c>
    </row>
    <row r="215" spans="1:2">
      <c r="A215" s="43" t="s">
        <v>761</v>
      </c>
      <c r="B215" s="44">
        <v>197751246</v>
      </c>
    </row>
    <row r="216" spans="1:2">
      <c r="A216" s="43" t="s">
        <v>762</v>
      </c>
      <c r="B216" s="44">
        <v>291481945</v>
      </c>
    </row>
    <row r="217" spans="1:2">
      <c r="A217" s="43" t="s">
        <v>763</v>
      </c>
      <c r="B217" s="44">
        <v>293476945</v>
      </c>
    </row>
    <row r="218" spans="1:2">
      <c r="A218" s="43" t="s">
        <v>764</v>
      </c>
      <c r="B218" s="44">
        <v>239615866</v>
      </c>
    </row>
    <row r="219" spans="1:2">
      <c r="A219" s="43" t="s">
        <v>765</v>
      </c>
      <c r="B219" s="44">
        <v>257551021</v>
      </c>
    </row>
    <row r="220" spans="1:2">
      <c r="A220" s="43" t="s">
        <v>766</v>
      </c>
      <c r="B220" s="44">
        <v>285046176</v>
      </c>
    </row>
    <row r="221" spans="1:2">
      <c r="A221" s="43" t="s">
        <v>767</v>
      </c>
      <c r="B221" s="44">
        <v>271606176</v>
      </c>
    </row>
    <row r="222" spans="1:2">
      <c r="A222" s="43" t="s">
        <v>768</v>
      </c>
      <c r="B222" s="44">
        <v>143911550</v>
      </c>
    </row>
    <row r="223" spans="1:2">
      <c r="A223" s="43" t="s">
        <v>769</v>
      </c>
      <c r="B223" s="44">
        <v>231755173</v>
      </c>
    </row>
    <row r="224" spans="1:2">
      <c r="A224" s="43" t="s">
        <v>770</v>
      </c>
      <c r="B224" s="44">
        <v>230593173</v>
      </c>
    </row>
    <row r="225" spans="1:2">
      <c r="A225" s="43" t="s">
        <v>771</v>
      </c>
      <c r="B225" s="44">
        <v>199452863</v>
      </c>
    </row>
    <row r="226" spans="1:2">
      <c r="A226" s="43" t="s">
        <v>772</v>
      </c>
      <c r="B226" s="44">
        <v>147829243</v>
      </c>
    </row>
    <row r="227" spans="1:2">
      <c r="A227" s="43" t="s">
        <v>773</v>
      </c>
      <c r="B227" s="44">
        <v>238063173</v>
      </c>
    </row>
    <row r="228" spans="1:2">
      <c r="A228" s="43" t="s">
        <v>774</v>
      </c>
      <c r="B228" s="44">
        <v>248853173</v>
      </c>
    </row>
    <row r="229" spans="1:2">
      <c r="A229" s="43" t="s">
        <v>775</v>
      </c>
      <c r="B229" s="44">
        <v>238063173</v>
      </c>
    </row>
    <row r="230" spans="1:2">
      <c r="A230" s="43" t="s">
        <v>776</v>
      </c>
      <c r="B230" s="44">
        <v>245131404</v>
      </c>
    </row>
    <row r="231" spans="1:2">
      <c r="A231" s="43" t="s">
        <v>777</v>
      </c>
      <c r="B231" s="44">
        <v>246446173</v>
      </c>
    </row>
    <row r="232" spans="1:2">
      <c r="A232" s="43" t="s">
        <v>778</v>
      </c>
      <c r="B232" s="44">
        <v>247193173</v>
      </c>
    </row>
    <row r="233" spans="1:2">
      <c r="A233" s="43" t="s">
        <v>779</v>
      </c>
      <c r="B233" s="44">
        <v>237565173</v>
      </c>
    </row>
    <row r="234" spans="1:2">
      <c r="A234" s="43" t="s">
        <v>780</v>
      </c>
      <c r="B234" s="44">
        <v>240387173</v>
      </c>
    </row>
    <row r="235" spans="1:2">
      <c r="A235" s="43" t="s">
        <v>781</v>
      </c>
      <c r="B235" s="44">
        <v>146411550</v>
      </c>
    </row>
    <row r="236" spans="1:2">
      <c r="A236" s="43" t="s">
        <v>1154</v>
      </c>
      <c r="B236" s="44">
        <v>248106173</v>
      </c>
    </row>
    <row r="237" spans="1:2">
      <c r="A237" s="43" t="s">
        <v>1155</v>
      </c>
      <c r="B237" s="44">
        <v>230593173</v>
      </c>
    </row>
    <row r="238" spans="1:2">
      <c r="A238" s="43" t="s">
        <v>1156</v>
      </c>
      <c r="B238" s="44">
        <v>210913863</v>
      </c>
    </row>
    <row r="239" spans="1:2">
      <c r="A239" s="43" t="s">
        <v>1157</v>
      </c>
      <c r="B239" s="44">
        <v>106856316</v>
      </c>
    </row>
    <row r="240" spans="1:2">
      <c r="A240" s="43" t="s">
        <v>1158</v>
      </c>
      <c r="B240" s="44">
        <v>256406173</v>
      </c>
    </row>
    <row r="241" spans="1:2">
      <c r="A241" s="43" t="s">
        <v>1159</v>
      </c>
      <c r="B241" s="44">
        <v>259726173</v>
      </c>
    </row>
    <row r="242" spans="1:2">
      <c r="A242" s="43" t="s">
        <v>1160</v>
      </c>
      <c r="B242" s="44">
        <v>262797173</v>
      </c>
    </row>
    <row r="243" spans="1:2">
      <c r="A243" s="43" t="s">
        <v>1161</v>
      </c>
      <c r="B243" s="44">
        <v>228603094</v>
      </c>
    </row>
    <row r="244" spans="1:2">
      <c r="A244" s="43" t="s">
        <v>1162</v>
      </c>
      <c r="B244" s="164">
        <v>260556173</v>
      </c>
    </row>
    <row r="245" spans="1:2">
      <c r="A245" s="43" t="s">
        <v>1163</v>
      </c>
      <c r="B245" s="44">
        <v>263046173</v>
      </c>
    </row>
    <row r="246" spans="1:2">
      <c r="A246" s="43" t="s">
        <v>1164</v>
      </c>
      <c r="B246" s="44">
        <v>264706173</v>
      </c>
    </row>
    <row r="247" spans="1:2">
      <c r="A247" s="43" t="s">
        <v>1165</v>
      </c>
      <c r="B247" s="44">
        <v>267943173</v>
      </c>
    </row>
    <row r="248" spans="1:2">
      <c r="A248" s="43" t="s">
        <v>1166</v>
      </c>
      <c r="B248" s="44">
        <v>31922310</v>
      </c>
    </row>
    <row r="249" spans="1:2">
      <c r="A249" s="43" t="s">
        <v>1167</v>
      </c>
      <c r="B249" s="44">
        <v>195493860</v>
      </c>
    </row>
    <row r="250" spans="1:2">
      <c r="A250" s="43" t="s">
        <v>1168</v>
      </c>
      <c r="B250" s="44">
        <v>140815395</v>
      </c>
    </row>
    <row r="251" spans="1:2">
      <c r="A251" s="43" t="s">
        <v>1169</v>
      </c>
      <c r="B251" s="44">
        <v>206650015</v>
      </c>
    </row>
    <row r="252" spans="1:2">
      <c r="A252" s="43" t="s">
        <v>1170</v>
      </c>
      <c r="B252" s="44">
        <v>200800015</v>
      </c>
    </row>
    <row r="253" spans="1:2">
      <c r="A253" s="43" t="s">
        <v>1171</v>
      </c>
      <c r="B253" s="44">
        <v>181993860</v>
      </c>
    </row>
    <row r="254" spans="1:2">
      <c r="A254" s="43" t="s">
        <v>1172</v>
      </c>
      <c r="B254" s="44">
        <v>200270784</v>
      </c>
    </row>
    <row r="255" spans="1:2">
      <c r="A255" s="43" t="s">
        <v>1173</v>
      </c>
      <c r="B255" s="44">
        <v>182264629</v>
      </c>
    </row>
    <row r="256" spans="1:2">
      <c r="A256" s="43" t="s">
        <v>1174</v>
      </c>
      <c r="B256" s="44">
        <v>186045015</v>
      </c>
    </row>
    <row r="257" spans="1:2">
      <c r="A257" s="43" t="s">
        <v>1175</v>
      </c>
      <c r="B257" s="44">
        <v>191180015</v>
      </c>
    </row>
    <row r="258" spans="1:2">
      <c r="A258" s="43" t="s">
        <v>1176</v>
      </c>
      <c r="B258" s="44">
        <v>193520015</v>
      </c>
    </row>
    <row r="259" spans="1:2">
      <c r="A259" s="43" t="s">
        <v>1177</v>
      </c>
      <c r="B259" s="44">
        <v>178702784</v>
      </c>
    </row>
    <row r="260" spans="1:2">
      <c r="A260" s="43" t="s">
        <v>1178</v>
      </c>
      <c r="B260" s="44">
        <v>92143623</v>
      </c>
    </row>
    <row r="261" spans="1:2">
      <c r="A261" s="43" t="s">
        <v>1179</v>
      </c>
      <c r="B261" s="44">
        <v>184485015</v>
      </c>
    </row>
    <row r="262" spans="1:2">
      <c r="A262" s="43" t="s">
        <v>1180</v>
      </c>
      <c r="B262" s="44">
        <v>103538085</v>
      </c>
    </row>
    <row r="263" spans="1:2">
      <c r="A263" s="43" t="s">
        <v>1181</v>
      </c>
      <c r="B263" s="44">
        <v>174670784</v>
      </c>
    </row>
    <row r="264" spans="1:2">
      <c r="A264" s="43" t="s">
        <v>1182</v>
      </c>
      <c r="B264" s="44">
        <v>177166784</v>
      </c>
    </row>
    <row r="265" spans="1:2">
      <c r="A265" s="43" t="s">
        <v>1183</v>
      </c>
      <c r="B265" s="44">
        <v>178510784</v>
      </c>
    </row>
    <row r="266" spans="1:2">
      <c r="A266" s="43" t="s">
        <v>1184</v>
      </c>
      <c r="B266" s="44">
        <v>179150784</v>
      </c>
    </row>
    <row r="267" spans="1:2">
      <c r="A267" s="43" t="s">
        <v>1185</v>
      </c>
      <c r="B267" s="44">
        <v>177166784</v>
      </c>
    </row>
    <row r="268" spans="1:2">
      <c r="A268" s="43" t="s">
        <v>1186</v>
      </c>
      <c r="B268" s="44">
        <v>158469398</v>
      </c>
    </row>
    <row r="269" spans="1:2">
      <c r="A269" s="43" t="s">
        <v>1187</v>
      </c>
      <c r="B269" s="44">
        <v>181326784</v>
      </c>
    </row>
    <row r="270" spans="1:2">
      <c r="A270" s="43" t="s">
        <v>1188</v>
      </c>
      <c r="B270" s="44">
        <v>54564620</v>
      </c>
    </row>
    <row r="271" spans="1:2">
      <c r="A271" s="117" t="s">
        <v>24</v>
      </c>
      <c r="B271" s="118">
        <v>86069997</v>
      </c>
    </row>
    <row r="272" spans="1:2">
      <c r="A272" s="43" t="s">
        <v>782</v>
      </c>
      <c r="B272" s="44">
        <v>86069997</v>
      </c>
    </row>
    <row r="273" spans="1:2">
      <c r="A273" s="117" t="s">
        <v>259</v>
      </c>
      <c r="B273" s="118">
        <v>5008135</v>
      </c>
    </row>
    <row r="274" spans="1:2">
      <c r="A274" s="43" t="s">
        <v>783</v>
      </c>
      <c r="B274" s="44">
        <v>5008135</v>
      </c>
    </row>
    <row r="275" spans="1:2">
      <c r="A275" s="117" t="s">
        <v>260</v>
      </c>
      <c r="B275" s="118">
        <v>8232021444</v>
      </c>
    </row>
    <row r="276" spans="1:2">
      <c r="A276" s="43" t="s">
        <v>784</v>
      </c>
      <c r="B276" s="44">
        <v>153438340</v>
      </c>
    </row>
    <row r="277" spans="1:2">
      <c r="A277" s="43" t="s">
        <v>785</v>
      </c>
      <c r="B277" s="44">
        <v>154703340</v>
      </c>
    </row>
    <row r="278" spans="1:2">
      <c r="A278" s="43" t="s">
        <v>786</v>
      </c>
      <c r="B278" s="44">
        <v>150083340</v>
      </c>
    </row>
    <row r="279" spans="1:2">
      <c r="A279" s="43" t="s">
        <v>787</v>
      </c>
      <c r="B279" s="44">
        <v>150688340</v>
      </c>
    </row>
    <row r="280" spans="1:2">
      <c r="A280" s="43" t="s">
        <v>788</v>
      </c>
      <c r="B280" s="44">
        <v>149525946</v>
      </c>
    </row>
    <row r="281" spans="1:2">
      <c r="A281" s="43" t="s">
        <v>789</v>
      </c>
      <c r="B281" s="44">
        <v>150618474</v>
      </c>
    </row>
    <row r="282" spans="1:2">
      <c r="A282" s="43" t="s">
        <v>790</v>
      </c>
      <c r="B282" s="44">
        <v>153264474</v>
      </c>
    </row>
    <row r="283" spans="1:2">
      <c r="A283" s="43" t="s">
        <v>791</v>
      </c>
      <c r="B283" s="44">
        <v>154398474</v>
      </c>
    </row>
    <row r="284" spans="1:2">
      <c r="A284" s="43" t="s">
        <v>792</v>
      </c>
      <c r="B284" s="44">
        <v>136672319</v>
      </c>
    </row>
    <row r="285" spans="1:2">
      <c r="A285" s="43" t="s">
        <v>793</v>
      </c>
      <c r="B285" s="44">
        <v>159488340</v>
      </c>
    </row>
    <row r="286" spans="1:2">
      <c r="A286" s="43" t="s">
        <v>794</v>
      </c>
      <c r="B286" s="44">
        <v>23449848</v>
      </c>
    </row>
    <row r="287" spans="1:2">
      <c r="A287" s="43" t="s">
        <v>795</v>
      </c>
      <c r="B287" s="44">
        <v>163252705</v>
      </c>
    </row>
    <row r="288" spans="1:2">
      <c r="A288" s="43" t="s">
        <v>796</v>
      </c>
      <c r="B288" s="44">
        <v>166002705</v>
      </c>
    </row>
    <row r="289" spans="1:2">
      <c r="A289" s="43" t="s">
        <v>797</v>
      </c>
      <c r="B289" s="44">
        <v>138155088</v>
      </c>
    </row>
    <row r="290" spans="1:2">
      <c r="A290" s="43" t="s">
        <v>798</v>
      </c>
      <c r="B290" s="44">
        <v>140555088</v>
      </c>
    </row>
    <row r="291" spans="1:2">
      <c r="A291" s="43" t="s">
        <v>799</v>
      </c>
      <c r="B291" s="44">
        <v>137723088</v>
      </c>
    </row>
    <row r="292" spans="1:2">
      <c r="A292" s="43" t="s">
        <v>800</v>
      </c>
      <c r="B292" s="44">
        <v>135803088</v>
      </c>
    </row>
    <row r="293" spans="1:2">
      <c r="A293" s="43" t="s">
        <v>801</v>
      </c>
      <c r="B293" s="44">
        <v>133883088</v>
      </c>
    </row>
    <row r="294" spans="1:2">
      <c r="A294" s="43" t="s">
        <v>802</v>
      </c>
      <c r="B294" s="44">
        <v>136139088</v>
      </c>
    </row>
    <row r="295" spans="1:2">
      <c r="A295" s="43" t="s">
        <v>803</v>
      </c>
      <c r="B295" s="44">
        <v>137339088</v>
      </c>
    </row>
    <row r="296" spans="1:2">
      <c r="A296" s="43" t="s">
        <v>804</v>
      </c>
      <c r="B296" s="44">
        <v>124279933</v>
      </c>
    </row>
    <row r="297" spans="1:2">
      <c r="A297" s="43" t="s">
        <v>805</v>
      </c>
      <c r="B297" s="44">
        <v>137720857</v>
      </c>
    </row>
    <row r="298" spans="1:2">
      <c r="A298" s="43" t="s">
        <v>806</v>
      </c>
      <c r="B298" s="44">
        <v>142475088</v>
      </c>
    </row>
    <row r="299" spans="1:2">
      <c r="A299" s="43" t="s">
        <v>807</v>
      </c>
      <c r="B299" s="44">
        <v>143963088</v>
      </c>
    </row>
    <row r="300" spans="1:2">
      <c r="A300" s="43" t="s">
        <v>808</v>
      </c>
      <c r="B300" s="44">
        <v>60444620</v>
      </c>
    </row>
    <row r="301" spans="1:2">
      <c r="A301" s="43" t="s">
        <v>809</v>
      </c>
      <c r="B301" s="44">
        <v>127430626</v>
      </c>
    </row>
    <row r="302" spans="1:2">
      <c r="A302" s="43" t="s">
        <v>810</v>
      </c>
      <c r="B302" s="44">
        <v>108351009</v>
      </c>
    </row>
    <row r="303" spans="1:2">
      <c r="A303" s="43" t="s">
        <v>811</v>
      </c>
      <c r="B303" s="44">
        <v>128396626</v>
      </c>
    </row>
    <row r="304" spans="1:2">
      <c r="A304" s="43" t="s">
        <v>812</v>
      </c>
      <c r="B304" s="44">
        <v>125498626</v>
      </c>
    </row>
    <row r="305" spans="1:2">
      <c r="A305" s="43" t="s">
        <v>813</v>
      </c>
      <c r="B305" s="44">
        <v>44131696</v>
      </c>
    </row>
    <row r="306" spans="1:2">
      <c r="A306" s="43" t="s">
        <v>814</v>
      </c>
      <c r="B306" s="44">
        <v>131018626</v>
      </c>
    </row>
    <row r="307" spans="1:2">
      <c r="A307" s="43" t="s">
        <v>815</v>
      </c>
      <c r="B307" s="44">
        <v>103580316</v>
      </c>
    </row>
    <row r="308" spans="1:2">
      <c r="A308" s="43" t="s">
        <v>816</v>
      </c>
      <c r="B308" s="44">
        <v>137504626</v>
      </c>
    </row>
    <row r="309" spans="1:2">
      <c r="A309" s="43" t="s">
        <v>817</v>
      </c>
      <c r="B309" s="44">
        <v>109772316</v>
      </c>
    </row>
    <row r="310" spans="1:2">
      <c r="A310" s="43" t="s">
        <v>818</v>
      </c>
      <c r="B310" s="44">
        <v>144404626</v>
      </c>
    </row>
    <row r="311" spans="1:2">
      <c r="A311" s="43" t="s">
        <v>819</v>
      </c>
      <c r="B311" s="44">
        <v>136584626</v>
      </c>
    </row>
    <row r="312" spans="1:2">
      <c r="A312" s="43" t="s">
        <v>820</v>
      </c>
      <c r="B312" s="44">
        <v>145193857</v>
      </c>
    </row>
    <row r="313" spans="1:2">
      <c r="A313" s="43" t="s">
        <v>821</v>
      </c>
      <c r="B313" s="44">
        <v>146227857</v>
      </c>
    </row>
    <row r="314" spans="1:2">
      <c r="A314" s="43" t="s">
        <v>1189</v>
      </c>
      <c r="B314" s="44">
        <v>136538626</v>
      </c>
    </row>
    <row r="315" spans="1:2">
      <c r="A315" s="43" t="s">
        <v>1190</v>
      </c>
      <c r="B315" s="44">
        <v>103256316</v>
      </c>
    </row>
    <row r="316" spans="1:2">
      <c r="A316" s="43" t="s">
        <v>1191</v>
      </c>
      <c r="B316" s="44">
        <v>105776316</v>
      </c>
    </row>
    <row r="317" spans="1:2">
      <c r="A317" s="43" t="s">
        <v>1192</v>
      </c>
      <c r="B317" s="44">
        <v>139528626</v>
      </c>
    </row>
    <row r="318" spans="1:2">
      <c r="A318" s="43" t="s">
        <v>1193</v>
      </c>
      <c r="B318" s="44">
        <v>141184626</v>
      </c>
    </row>
    <row r="319" spans="1:2">
      <c r="A319" s="43" t="s">
        <v>1194</v>
      </c>
      <c r="B319" s="44">
        <v>137918626</v>
      </c>
    </row>
    <row r="320" spans="1:2">
      <c r="A320" s="43" t="s">
        <v>1195</v>
      </c>
      <c r="B320" s="44">
        <v>141046626</v>
      </c>
    </row>
    <row r="321" spans="1:2">
      <c r="A321" s="43" t="s">
        <v>1196</v>
      </c>
      <c r="B321" s="44">
        <v>143898626</v>
      </c>
    </row>
    <row r="322" spans="1:2">
      <c r="A322" s="43" t="s">
        <v>1197</v>
      </c>
      <c r="B322" s="44">
        <v>122769240</v>
      </c>
    </row>
    <row r="323" spans="1:2">
      <c r="A323" s="43" t="s">
        <v>1198</v>
      </c>
      <c r="B323" s="44">
        <v>142196626</v>
      </c>
    </row>
    <row r="324" spans="1:2">
      <c r="A324" s="43" t="s">
        <v>1199</v>
      </c>
      <c r="B324" s="44">
        <v>47827696</v>
      </c>
    </row>
    <row r="325" spans="1:2">
      <c r="A325" s="43" t="s">
        <v>1200</v>
      </c>
      <c r="B325" s="44">
        <v>149423857</v>
      </c>
    </row>
    <row r="326" spans="1:2">
      <c r="A326" s="43" t="s">
        <v>1201</v>
      </c>
      <c r="B326" s="44">
        <v>151303857</v>
      </c>
    </row>
    <row r="327" spans="1:2">
      <c r="A327" s="43" t="s">
        <v>1202</v>
      </c>
      <c r="B327" s="44">
        <v>71261544</v>
      </c>
    </row>
    <row r="328" spans="1:2">
      <c r="A328" s="43" t="s">
        <v>1203</v>
      </c>
      <c r="B328" s="44">
        <v>105441854</v>
      </c>
    </row>
    <row r="329" spans="1:2">
      <c r="A329" s="43" t="s">
        <v>1204</v>
      </c>
      <c r="B329" s="44">
        <v>105244623</v>
      </c>
    </row>
    <row r="330" spans="1:2">
      <c r="A330" s="43" t="s">
        <v>1205</v>
      </c>
      <c r="B330" s="44">
        <v>130428933</v>
      </c>
    </row>
    <row r="331" spans="1:2">
      <c r="A331" s="43" t="s">
        <v>1206</v>
      </c>
      <c r="B331" s="44">
        <v>113561547</v>
      </c>
    </row>
    <row r="332" spans="1:2">
      <c r="A332" s="43" t="s">
        <v>1207</v>
      </c>
      <c r="B332" s="44">
        <v>102934623</v>
      </c>
    </row>
    <row r="333" spans="1:2">
      <c r="A333" s="43" t="s">
        <v>1208</v>
      </c>
      <c r="B333" s="44">
        <v>140576933</v>
      </c>
    </row>
    <row r="334" spans="1:2">
      <c r="A334" s="43" t="s">
        <v>1209</v>
      </c>
      <c r="B334" s="44">
        <v>143156933</v>
      </c>
    </row>
    <row r="335" spans="1:2">
      <c r="A335" s="43" t="s">
        <v>1210</v>
      </c>
      <c r="B335" s="44">
        <v>132793933</v>
      </c>
    </row>
    <row r="336" spans="1:2">
      <c r="A336" s="43" t="s">
        <v>1211</v>
      </c>
      <c r="B336" s="44">
        <v>134126933</v>
      </c>
    </row>
    <row r="337" spans="1:2">
      <c r="A337" s="43" t="s">
        <v>1212</v>
      </c>
      <c r="B337" s="44">
        <v>128020933</v>
      </c>
    </row>
    <row r="338" spans="1:2">
      <c r="A338" s="43" t="s">
        <v>1213</v>
      </c>
      <c r="B338" s="44">
        <v>93364623</v>
      </c>
    </row>
    <row r="339" spans="1:2">
      <c r="A339" s="43" t="s">
        <v>1214</v>
      </c>
      <c r="B339" s="44">
        <v>14341155</v>
      </c>
    </row>
    <row r="340" spans="1:2">
      <c r="A340" s="43" t="s">
        <v>1215</v>
      </c>
      <c r="B340" s="44">
        <v>131933933</v>
      </c>
    </row>
    <row r="341" spans="1:2">
      <c r="A341" s="117" t="s">
        <v>332</v>
      </c>
      <c r="B341" s="118">
        <v>229774225.09999999</v>
      </c>
    </row>
    <row r="342" spans="1:2">
      <c r="A342" s="43" t="s">
        <v>822</v>
      </c>
      <c r="B342" s="44">
        <v>229774225.09999999</v>
      </c>
    </row>
    <row r="343" spans="1:2">
      <c r="A343" s="117" t="s">
        <v>823</v>
      </c>
      <c r="B343" s="118">
        <v>4227200</v>
      </c>
    </row>
    <row r="344" spans="1:2">
      <c r="A344" s="43" t="s">
        <v>824</v>
      </c>
      <c r="B344" s="44">
        <v>840000</v>
      </c>
    </row>
    <row r="345" spans="1:2">
      <c r="A345" s="43" t="s">
        <v>825</v>
      </c>
      <c r="B345" s="44">
        <v>3387200</v>
      </c>
    </row>
    <row r="346" spans="1:2">
      <c r="A346" s="117" t="s">
        <v>333</v>
      </c>
      <c r="B346" s="118">
        <v>8278169530</v>
      </c>
    </row>
    <row r="347" spans="1:2">
      <c r="A347" s="43" t="s">
        <v>826</v>
      </c>
      <c r="B347" s="44">
        <v>620487660</v>
      </c>
    </row>
    <row r="348" spans="1:2">
      <c r="A348" s="43" t="s">
        <v>827</v>
      </c>
      <c r="B348" s="44">
        <v>358827720</v>
      </c>
    </row>
    <row r="349" spans="1:2">
      <c r="A349" s="43" t="s">
        <v>828</v>
      </c>
      <c r="B349" s="44">
        <v>1090875800</v>
      </c>
    </row>
    <row r="350" spans="1:2">
      <c r="A350" s="43" t="s">
        <v>829</v>
      </c>
      <c r="B350" s="44">
        <v>987792000</v>
      </c>
    </row>
    <row r="351" spans="1:2">
      <c r="A351" s="43" t="s">
        <v>830</v>
      </c>
      <c r="B351" s="44">
        <v>953100000</v>
      </c>
    </row>
    <row r="352" spans="1:2">
      <c r="A352" s="43" t="s">
        <v>1216</v>
      </c>
      <c r="B352" s="44">
        <v>319877700</v>
      </c>
    </row>
    <row r="353" spans="1:2">
      <c r="A353" s="43" t="s">
        <v>1217</v>
      </c>
      <c r="B353" s="44">
        <v>640446200</v>
      </c>
    </row>
    <row r="354" spans="1:2">
      <c r="A354" s="43" t="s">
        <v>1218</v>
      </c>
      <c r="B354" s="44">
        <v>642201400</v>
      </c>
    </row>
    <row r="355" spans="1:2">
      <c r="A355" s="43" t="s">
        <v>1219</v>
      </c>
      <c r="B355" s="44">
        <v>644200000</v>
      </c>
    </row>
    <row r="356" spans="1:2">
      <c r="A356" s="43" t="s">
        <v>1220</v>
      </c>
      <c r="B356" s="44">
        <v>581860000</v>
      </c>
    </row>
    <row r="357" spans="1:2">
      <c r="A357" s="43" t="s">
        <v>1221</v>
      </c>
      <c r="B357" s="44">
        <v>958800000</v>
      </c>
    </row>
    <row r="358" spans="1:2">
      <c r="A358" s="43" t="s">
        <v>1222</v>
      </c>
      <c r="B358" s="44">
        <v>479701050</v>
      </c>
    </row>
    <row r="359" spans="1:2">
      <c r="A359" s="117" t="s">
        <v>261</v>
      </c>
      <c r="B359" s="118">
        <v>2274791</v>
      </c>
    </row>
    <row r="360" spans="1:2">
      <c r="A360" s="43" t="s">
        <v>831</v>
      </c>
      <c r="B360" s="44">
        <v>1444698</v>
      </c>
    </row>
    <row r="361" spans="1:2">
      <c r="A361" s="43" t="s">
        <v>832</v>
      </c>
      <c r="B361" s="44">
        <v>830093</v>
      </c>
    </row>
    <row r="362" spans="1:2">
      <c r="A362" s="117" t="s">
        <v>833</v>
      </c>
      <c r="B362" s="118">
        <v>10560400</v>
      </c>
    </row>
    <row r="363" spans="1:2">
      <c r="A363" s="43" t="s">
        <v>834</v>
      </c>
      <c r="B363" s="44">
        <v>980000</v>
      </c>
    </row>
    <row r="364" spans="1:2">
      <c r="A364" s="43" t="s">
        <v>835</v>
      </c>
      <c r="B364" s="44">
        <v>1960400</v>
      </c>
    </row>
    <row r="365" spans="1:2">
      <c r="A365" s="43" t="s">
        <v>836</v>
      </c>
      <c r="B365" s="44">
        <v>6000000</v>
      </c>
    </row>
    <row r="366" spans="1:2">
      <c r="A366" s="43" t="s">
        <v>837</v>
      </c>
      <c r="B366" s="44">
        <v>1620000</v>
      </c>
    </row>
    <row r="367" spans="1:2">
      <c r="A367" s="117" t="s">
        <v>838</v>
      </c>
      <c r="B367" s="118">
        <v>2534400</v>
      </c>
    </row>
    <row r="368" spans="1:2">
      <c r="A368" s="43" t="s">
        <v>839</v>
      </c>
      <c r="B368" s="44">
        <v>2534400</v>
      </c>
    </row>
    <row r="369" spans="1:2">
      <c r="A369" s="117" t="s">
        <v>1223</v>
      </c>
      <c r="B369" s="118">
        <v>1155474</v>
      </c>
    </row>
    <row r="370" spans="1:2">
      <c r="A370" s="43" t="s">
        <v>1224</v>
      </c>
      <c r="B370" s="44">
        <v>1155474</v>
      </c>
    </row>
    <row r="371" spans="1:2">
      <c r="A371" s="117" t="s">
        <v>334</v>
      </c>
      <c r="B371" s="118">
        <v>24783570</v>
      </c>
    </row>
    <row r="372" spans="1:2">
      <c r="A372" s="43" t="s">
        <v>840</v>
      </c>
      <c r="B372" s="44">
        <v>459400</v>
      </c>
    </row>
    <row r="373" spans="1:2">
      <c r="A373" s="43" t="s">
        <v>841</v>
      </c>
      <c r="B373" s="165">
        <v>515200</v>
      </c>
    </row>
    <row r="374" spans="1:2">
      <c r="A374" s="43" t="s">
        <v>842</v>
      </c>
      <c r="B374" s="44">
        <v>419160</v>
      </c>
    </row>
    <row r="375" spans="1:2">
      <c r="A375" s="43" t="s">
        <v>843</v>
      </c>
      <c r="B375" s="44">
        <v>598000</v>
      </c>
    </row>
    <row r="376" spans="1:2">
      <c r="A376" s="43" t="s">
        <v>844</v>
      </c>
      <c r="B376" s="44">
        <v>17924220</v>
      </c>
    </row>
    <row r="377" spans="1:2">
      <c r="A377" s="43" t="s">
        <v>845</v>
      </c>
      <c r="B377" s="44">
        <v>4867590</v>
      </c>
    </row>
    <row r="378" spans="1:2">
      <c r="A378" s="117" t="s">
        <v>222</v>
      </c>
      <c r="B378" s="118">
        <v>2532554249</v>
      </c>
    </row>
    <row r="379" spans="1:2">
      <c r="A379" s="43" t="s">
        <v>846</v>
      </c>
      <c r="B379" s="44">
        <v>493863894</v>
      </c>
    </row>
    <row r="380" spans="1:2">
      <c r="A380" s="43" t="s">
        <v>847</v>
      </c>
      <c r="B380" s="44">
        <v>747652940.75</v>
      </c>
    </row>
    <row r="381" spans="1:2">
      <c r="A381" s="43" t="s">
        <v>1225</v>
      </c>
      <c r="B381" s="44">
        <v>87999984</v>
      </c>
    </row>
    <row r="382" spans="1:2">
      <c r="A382" s="43" t="s">
        <v>1226</v>
      </c>
      <c r="B382" s="44">
        <v>934237430.25</v>
      </c>
    </row>
    <row r="383" spans="1:2">
      <c r="A383" s="43" t="s">
        <v>1227</v>
      </c>
      <c r="B383" s="44">
        <v>268800000</v>
      </c>
    </row>
    <row r="384" spans="1:2">
      <c r="A384" s="117" t="s">
        <v>1228</v>
      </c>
      <c r="B384" s="118">
        <v>42100000</v>
      </c>
    </row>
    <row r="385" spans="1:2">
      <c r="A385" s="43" t="s">
        <v>1229</v>
      </c>
      <c r="B385" s="44">
        <v>42100000</v>
      </c>
    </row>
    <row r="386" spans="1:2">
      <c r="A386" s="117" t="s">
        <v>244</v>
      </c>
      <c r="B386" s="118">
        <v>1600000</v>
      </c>
    </row>
    <row r="387" spans="1:2">
      <c r="A387" s="43" t="s">
        <v>848</v>
      </c>
      <c r="B387" s="44">
        <v>800000</v>
      </c>
    </row>
    <row r="388" spans="1:2">
      <c r="A388" s="43" t="s">
        <v>849</v>
      </c>
      <c r="B388" s="44">
        <v>800000</v>
      </c>
    </row>
    <row r="389" spans="1:2">
      <c r="A389" s="117" t="s">
        <v>1230</v>
      </c>
      <c r="B389" s="118">
        <v>13557040</v>
      </c>
    </row>
    <row r="390" spans="1:2">
      <c r="A390" s="43" t="s">
        <v>1231</v>
      </c>
      <c r="B390" s="44">
        <v>13557040</v>
      </c>
    </row>
    <row r="391" spans="1:2">
      <c r="A391" s="117" t="s">
        <v>262</v>
      </c>
      <c r="B391" s="118">
        <v>4390760</v>
      </c>
    </row>
    <row r="392" spans="1:2">
      <c r="A392" s="43" t="s">
        <v>850</v>
      </c>
      <c r="B392" s="44">
        <v>147000</v>
      </c>
    </row>
    <row r="393" spans="1:2">
      <c r="A393" s="43" t="s">
        <v>851</v>
      </c>
      <c r="B393" s="44">
        <v>840000</v>
      </c>
    </row>
    <row r="394" spans="1:2">
      <c r="A394" s="43" t="s">
        <v>852</v>
      </c>
      <c r="B394" s="44">
        <v>656000</v>
      </c>
    </row>
    <row r="395" spans="1:2">
      <c r="A395" s="43" t="s">
        <v>853</v>
      </c>
      <c r="B395" s="44">
        <v>619200</v>
      </c>
    </row>
    <row r="396" spans="1:2">
      <c r="A396" s="43" t="s">
        <v>854</v>
      </c>
      <c r="B396" s="44">
        <v>619360</v>
      </c>
    </row>
    <row r="397" spans="1:2">
      <c r="A397" s="43" t="s">
        <v>855</v>
      </c>
      <c r="B397" s="44">
        <v>744800</v>
      </c>
    </row>
    <row r="398" spans="1:2">
      <c r="A398" s="43" t="s">
        <v>856</v>
      </c>
      <c r="B398" s="44">
        <v>764400</v>
      </c>
    </row>
    <row r="399" spans="1:2">
      <c r="A399" s="117" t="s">
        <v>414</v>
      </c>
      <c r="B399" s="118">
        <v>12541900</v>
      </c>
    </row>
    <row r="400" spans="1:2">
      <c r="A400" s="43" t="s">
        <v>418</v>
      </c>
      <c r="B400" s="44">
        <v>12541900</v>
      </c>
    </row>
    <row r="401" spans="1:2">
      <c r="A401" s="117" t="s">
        <v>857</v>
      </c>
      <c r="B401" s="118">
        <v>17940000</v>
      </c>
    </row>
    <row r="402" spans="1:2">
      <c r="A402" s="43" t="s">
        <v>858</v>
      </c>
      <c r="B402" s="44">
        <v>17940000</v>
      </c>
    </row>
    <row r="403" spans="1:2">
      <c r="A403" s="117" t="s">
        <v>335</v>
      </c>
      <c r="B403" s="118">
        <v>193264000</v>
      </c>
    </row>
    <row r="404" spans="1:2">
      <c r="A404" s="43" t="s">
        <v>859</v>
      </c>
      <c r="B404" s="44">
        <v>193264000</v>
      </c>
    </row>
    <row r="405" spans="1:2">
      <c r="A405" s="117" t="s">
        <v>1232</v>
      </c>
      <c r="B405" s="118">
        <v>633560</v>
      </c>
    </row>
    <row r="406" spans="1:2">
      <c r="A406" s="43" t="s">
        <v>1233</v>
      </c>
      <c r="B406" s="44">
        <v>633560</v>
      </c>
    </row>
    <row r="407" spans="1:2">
      <c r="A407" s="117" t="s">
        <v>1234</v>
      </c>
      <c r="B407" s="118">
        <v>6688599.9900000002</v>
      </c>
    </row>
    <row r="408" spans="1:2">
      <c r="A408" s="43" t="s">
        <v>1235</v>
      </c>
      <c r="B408" s="44">
        <v>3119999.99</v>
      </c>
    </row>
    <row r="409" spans="1:2">
      <c r="A409" s="43" t="s">
        <v>1236</v>
      </c>
      <c r="B409" s="44">
        <v>3568600</v>
      </c>
    </row>
    <row r="410" spans="1:2">
      <c r="A410" s="117" t="s">
        <v>1237</v>
      </c>
      <c r="B410" s="118">
        <v>30705000</v>
      </c>
    </row>
    <row r="411" spans="1:2">
      <c r="A411" s="43" t="s">
        <v>1238</v>
      </c>
      <c r="B411" s="44">
        <v>30705000</v>
      </c>
    </row>
    <row r="412" spans="1:2">
      <c r="A412" s="117" t="s">
        <v>86</v>
      </c>
      <c r="B412" s="118">
        <v>16851000</v>
      </c>
    </row>
    <row r="413" spans="1:2">
      <c r="A413" s="43" t="s">
        <v>860</v>
      </c>
      <c r="B413" s="44">
        <v>3000000</v>
      </c>
    </row>
    <row r="414" spans="1:2">
      <c r="A414" s="43" t="s">
        <v>861</v>
      </c>
      <c r="B414" s="44">
        <v>4050000</v>
      </c>
    </row>
    <row r="415" spans="1:2">
      <c r="A415" s="43" t="s">
        <v>1239</v>
      </c>
      <c r="B415" s="44">
        <v>4050000</v>
      </c>
    </row>
    <row r="416" spans="1:2">
      <c r="A416" s="43" t="s">
        <v>1240</v>
      </c>
      <c r="B416" s="44">
        <v>5751000</v>
      </c>
    </row>
    <row r="417" spans="1:2">
      <c r="A417" s="117" t="s">
        <v>3</v>
      </c>
      <c r="B417" s="118">
        <v>14280000</v>
      </c>
    </row>
    <row r="418" spans="1:2">
      <c r="A418" s="43" t="s">
        <v>862</v>
      </c>
      <c r="B418" s="44">
        <v>14280000</v>
      </c>
    </row>
    <row r="419" spans="1:2">
      <c r="A419" s="117" t="s">
        <v>1241</v>
      </c>
      <c r="B419" s="118">
        <v>7849000</v>
      </c>
    </row>
    <row r="420" spans="1:2">
      <c r="A420" s="43" t="s">
        <v>1242</v>
      </c>
      <c r="B420" s="44">
        <v>7849000</v>
      </c>
    </row>
    <row r="421" spans="1:2">
      <c r="A421" s="117" t="s">
        <v>1243</v>
      </c>
      <c r="B421" s="118">
        <v>55200000</v>
      </c>
    </row>
    <row r="422" spans="1:2">
      <c r="A422" s="43" t="s">
        <v>1244</v>
      </c>
      <c r="B422" s="44">
        <v>55200000</v>
      </c>
    </row>
    <row r="423" spans="1:2">
      <c r="A423" s="117" t="s">
        <v>1245</v>
      </c>
      <c r="B423" s="118">
        <v>5400000</v>
      </c>
    </row>
    <row r="424" spans="1:2">
      <c r="A424" s="43" t="s">
        <v>1246</v>
      </c>
      <c r="B424" s="44">
        <v>5400000</v>
      </c>
    </row>
    <row r="425" spans="1:2">
      <c r="A425" s="117" t="s">
        <v>1247</v>
      </c>
      <c r="B425" s="118">
        <v>1015000</v>
      </c>
    </row>
    <row r="426" spans="1:2">
      <c r="A426" s="43" t="s">
        <v>1248</v>
      </c>
      <c r="B426" s="44">
        <v>1015000</v>
      </c>
    </row>
    <row r="427" spans="1:2">
      <c r="A427" s="117" t="s">
        <v>1249</v>
      </c>
      <c r="B427" s="118">
        <v>1070016000</v>
      </c>
    </row>
    <row r="428" spans="1:2">
      <c r="A428" s="43" t="s">
        <v>1250</v>
      </c>
      <c r="B428" s="44">
        <v>1070016000</v>
      </c>
    </row>
    <row r="429" spans="1:2">
      <c r="A429" s="117" t="s">
        <v>224</v>
      </c>
      <c r="B429" s="118">
        <v>24199790</v>
      </c>
    </row>
    <row r="430" spans="1:2">
      <c r="A430" s="43" t="s">
        <v>863</v>
      </c>
      <c r="B430" s="44">
        <v>4032000</v>
      </c>
    </row>
    <row r="431" spans="1:2">
      <c r="A431" s="43" t="s">
        <v>864</v>
      </c>
      <c r="B431" s="44">
        <v>5040000</v>
      </c>
    </row>
    <row r="432" spans="1:2">
      <c r="A432" s="43" t="s">
        <v>865</v>
      </c>
      <c r="B432" s="44">
        <v>1679000</v>
      </c>
    </row>
    <row r="433" spans="1:2">
      <c r="A433" s="43" t="s">
        <v>866</v>
      </c>
      <c r="B433" s="44">
        <v>5037000</v>
      </c>
    </row>
    <row r="434" spans="1:2">
      <c r="A434" s="43" t="s">
        <v>1251</v>
      </c>
      <c r="B434" s="44">
        <v>5037000</v>
      </c>
    </row>
    <row r="435" spans="1:2">
      <c r="A435" s="43" t="s">
        <v>1252</v>
      </c>
      <c r="B435" s="44">
        <v>3374790</v>
      </c>
    </row>
    <row r="436" spans="1:2">
      <c r="A436" s="117" t="s">
        <v>867</v>
      </c>
      <c r="B436" s="118">
        <v>4271280</v>
      </c>
    </row>
    <row r="437" spans="1:2">
      <c r="A437" s="43" t="s">
        <v>868</v>
      </c>
      <c r="B437" s="44">
        <v>1710000</v>
      </c>
    </row>
    <row r="438" spans="1:2">
      <c r="A438" s="43" t="s">
        <v>1253</v>
      </c>
      <c r="B438" s="44">
        <v>2561280</v>
      </c>
    </row>
    <row r="439" spans="1:2">
      <c r="A439" s="117" t="s">
        <v>1254</v>
      </c>
      <c r="B439" s="118">
        <v>5184000</v>
      </c>
    </row>
    <row r="440" spans="1:2">
      <c r="A440" s="43" t="s">
        <v>1255</v>
      </c>
      <c r="B440" s="44">
        <v>5184000</v>
      </c>
    </row>
    <row r="441" spans="1:2">
      <c r="A441" s="117" t="s">
        <v>144</v>
      </c>
      <c r="B441" s="118">
        <v>5864609682.6999998</v>
      </c>
    </row>
    <row r="442" spans="1:2">
      <c r="A442" s="43" t="s">
        <v>869</v>
      </c>
      <c r="B442" s="44">
        <v>126039540</v>
      </c>
    </row>
    <row r="443" spans="1:2">
      <c r="A443" s="43" t="s">
        <v>870</v>
      </c>
      <c r="B443" s="44">
        <v>85746930</v>
      </c>
    </row>
    <row r="444" spans="1:2">
      <c r="A444" s="43" t="s">
        <v>871</v>
      </c>
      <c r="B444" s="44">
        <v>87623640</v>
      </c>
    </row>
    <row r="445" spans="1:2">
      <c r="A445" s="43" t="s">
        <v>872</v>
      </c>
      <c r="B445" s="44">
        <v>70780775</v>
      </c>
    </row>
    <row r="446" spans="1:2">
      <c r="A446" s="43" t="s">
        <v>873</v>
      </c>
      <c r="B446" s="44">
        <v>157752705</v>
      </c>
    </row>
    <row r="447" spans="1:2">
      <c r="A447" s="43" t="s">
        <v>874</v>
      </c>
      <c r="B447" s="44">
        <v>138683088</v>
      </c>
    </row>
    <row r="448" spans="1:2">
      <c r="A448" s="43" t="s">
        <v>875</v>
      </c>
      <c r="B448" s="44">
        <v>140555088</v>
      </c>
    </row>
    <row r="449" spans="1:2">
      <c r="A449" s="43" t="s">
        <v>876</v>
      </c>
      <c r="B449" s="44">
        <v>141659088</v>
      </c>
    </row>
    <row r="450" spans="1:2">
      <c r="A450" s="43" t="s">
        <v>877</v>
      </c>
      <c r="B450" s="44">
        <v>138683088</v>
      </c>
    </row>
    <row r="451" spans="1:2">
      <c r="A451" s="43" t="s">
        <v>878</v>
      </c>
      <c r="B451" s="44">
        <v>137579088</v>
      </c>
    </row>
    <row r="452" spans="1:2">
      <c r="A452" s="43" t="s">
        <v>879</v>
      </c>
      <c r="B452" s="44">
        <v>135276857</v>
      </c>
    </row>
    <row r="453" spans="1:2">
      <c r="A453" s="43" t="s">
        <v>880</v>
      </c>
      <c r="B453" s="44">
        <v>132443088</v>
      </c>
    </row>
    <row r="454" spans="1:2">
      <c r="A454" s="43" t="s">
        <v>881</v>
      </c>
      <c r="B454" s="44">
        <v>138683088</v>
      </c>
    </row>
    <row r="455" spans="1:2">
      <c r="A455" s="43" t="s">
        <v>882</v>
      </c>
      <c r="B455" s="44">
        <v>140651088</v>
      </c>
    </row>
    <row r="456" spans="1:2">
      <c r="A456" s="43" t="s">
        <v>883</v>
      </c>
      <c r="B456" s="44">
        <v>80954468</v>
      </c>
    </row>
    <row r="457" spans="1:2">
      <c r="A457" s="43" t="s">
        <v>884</v>
      </c>
      <c r="B457" s="44">
        <v>144587088</v>
      </c>
    </row>
    <row r="458" spans="1:2">
      <c r="A458" s="43" t="s">
        <v>885</v>
      </c>
      <c r="B458" s="44">
        <v>139307088</v>
      </c>
    </row>
    <row r="459" spans="1:2">
      <c r="A459" s="43" t="s">
        <v>886</v>
      </c>
      <c r="B459" s="44">
        <v>91239392</v>
      </c>
    </row>
    <row r="460" spans="1:2">
      <c r="A460" s="43" t="s">
        <v>887</v>
      </c>
      <c r="B460" s="44">
        <v>88295392</v>
      </c>
    </row>
    <row r="461" spans="1:2">
      <c r="A461" s="43" t="s">
        <v>771</v>
      </c>
      <c r="B461" s="44">
        <v>33338772</v>
      </c>
    </row>
    <row r="462" spans="1:2">
      <c r="A462" s="43" t="s">
        <v>888</v>
      </c>
      <c r="B462" s="44">
        <v>92103392</v>
      </c>
    </row>
    <row r="463" spans="1:2">
      <c r="A463" s="43" t="s">
        <v>889</v>
      </c>
      <c r="B463" s="44">
        <v>88583392</v>
      </c>
    </row>
    <row r="464" spans="1:2">
      <c r="A464" s="43" t="s">
        <v>890</v>
      </c>
      <c r="B464" s="44">
        <v>89127392</v>
      </c>
    </row>
    <row r="465" spans="1:2">
      <c r="A465" s="43" t="s">
        <v>891</v>
      </c>
      <c r="B465" s="44">
        <v>61561082</v>
      </c>
    </row>
    <row r="466" spans="1:2">
      <c r="A466" s="43" t="s">
        <v>892</v>
      </c>
      <c r="B466" s="44">
        <v>96301623</v>
      </c>
    </row>
    <row r="467" spans="1:2">
      <c r="A467" s="43" t="s">
        <v>893</v>
      </c>
      <c r="B467" s="44">
        <v>98413623</v>
      </c>
    </row>
    <row r="468" spans="1:2">
      <c r="A468" s="43" t="s">
        <v>1256</v>
      </c>
      <c r="B468" s="44">
        <v>98248623</v>
      </c>
    </row>
    <row r="469" spans="1:2">
      <c r="A469" s="43" t="s">
        <v>1257</v>
      </c>
      <c r="B469" s="44">
        <v>97753623</v>
      </c>
    </row>
    <row r="470" spans="1:2">
      <c r="A470" s="43" t="s">
        <v>1258</v>
      </c>
      <c r="B470" s="44">
        <v>95655392</v>
      </c>
    </row>
    <row r="471" spans="1:2">
      <c r="A471" s="43" t="s">
        <v>1259</v>
      </c>
      <c r="B471" s="44">
        <v>70546313</v>
      </c>
    </row>
    <row r="472" spans="1:2">
      <c r="A472" s="43" t="s">
        <v>1260</v>
      </c>
      <c r="B472" s="44">
        <v>91783392</v>
      </c>
    </row>
    <row r="473" spans="1:2">
      <c r="A473" s="43" t="s">
        <v>1261</v>
      </c>
      <c r="B473" s="44">
        <v>63321082</v>
      </c>
    </row>
    <row r="474" spans="1:2">
      <c r="A474" s="43" t="s">
        <v>1262</v>
      </c>
      <c r="B474" s="44">
        <v>96615392</v>
      </c>
    </row>
    <row r="475" spans="1:2">
      <c r="A475" s="43" t="s">
        <v>1263</v>
      </c>
      <c r="B475" s="44">
        <v>95303392</v>
      </c>
    </row>
    <row r="476" spans="1:2">
      <c r="A476" s="43" t="s">
        <v>1264</v>
      </c>
      <c r="B476" s="44">
        <v>92455392</v>
      </c>
    </row>
    <row r="477" spans="1:2">
      <c r="A477" s="43" t="s">
        <v>1265</v>
      </c>
      <c r="B477" s="44">
        <v>64663082</v>
      </c>
    </row>
    <row r="478" spans="1:2">
      <c r="A478" s="43" t="s">
        <v>1266</v>
      </c>
      <c r="B478" s="44">
        <v>98119392</v>
      </c>
    </row>
    <row r="479" spans="1:2">
      <c r="A479" s="43" t="s">
        <v>1267</v>
      </c>
      <c r="B479" s="44">
        <v>58695389</v>
      </c>
    </row>
    <row r="480" spans="1:2">
      <c r="A480" s="43" t="s">
        <v>1268</v>
      </c>
      <c r="B480" s="44">
        <v>106234623</v>
      </c>
    </row>
    <row r="481" spans="1:2">
      <c r="A481" s="43" t="s">
        <v>1269</v>
      </c>
      <c r="B481" s="44">
        <v>106564623</v>
      </c>
    </row>
    <row r="482" spans="1:2">
      <c r="A482" s="43" t="s">
        <v>1270</v>
      </c>
      <c r="B482" s="44">
        <v>106183392</v>
      </c>
    </row>
    <row r="483" spans="1:2">
      <c r="A483" s="43" t="s">
        <v>1271</v>
      </c>
      <c r="B483" s="44">
        <v>93366930</v>
      </c>
    </row>
    <row r="484" spans="1:2">
      <c r="A484" s="43" t="s">
        <v>1272</v>
      </c>
      <c r="B484" s="44">
        <v>94746930</v>
      </c>
    </row>
    <row r="485" spans="1:2">
      <c r="A485" s="43" t="s">
        <v>1273</v>
      </c>
      <c r="B485" s="44">
        <v>95436930</v>
      </c>
    </row>
    <row r="486" spans="1:2">
      <c r="A486" s="43" t="s">
        <v>1274</v>
      </c>
      <c r="B486" s="44">
        <v>94495161</v>
      </c>
    </row>
    <row r="487" spans="1:2">
      <c r="A487" s="43" t="s">
        <v>1275</v>
      </c>
      <c r="B487" s="44">
        <v>92015161</v>
      </c>
    </row>
    <row r="488" spans="1:2">
      <c r="A488" s="43" t="s">
        <v>1276</v>
      </c>
      <c r="B488" s="44">
        <v>85146930</v>
      </c>
    </row>
    <row r="489" spans="1:2">
      <c r="A489" s="43" t="s">
        <v>1277</v>
      </c>
      <c r="B489" s="44">
        <v>28619990</v>
      </c>
    </row>
    <row r="490" spans="1:2">
      <c r="A490" s="43" t="s">
        <v>1278</v>
      </c>
      <c r="B490" s="44">
        <v>95115161</v>
      </c>
    </row>
    <row r="491" spans="1:2">
      <c r="A491" s="43" t="s">
        <v>1279</v>
      </c>
      <c r="B491" s="44">
        <v>101251623</v>
      </c>
    </row>
    <row r="492" spans="1:2">
      <c r="A492" s="43" t="s">
        <v>1280</v>
      </c>
      <c r="B492" s="44">
        <v>89316930</v>
      </c>
    </row>
    <row r="493" spans="1:2">
      <c r="A493" s="43" t="s">
        <v>1281</v>
      </c>
      <c r="B493" s="44">
        <v>86346930</v>
      </c>
    </row>
    <row r="494" spans="1:2">
      <c r="A494" s="43" t="s">
        <v>1282</v>
      </c>
      <c r="B494" s="44">
        <v>73455775</v>
      </c>
    </row>
    <row r="495" spans="1:2">
      <c r="A495" s="43" t="s">
        <v>1283</v>
      </c>
      <c r="B495" s="44">
        <v>30462310</v>
      </c>
    </row>
    <row r="496" spans="1:2">
      <c r="A496" s="43" t="s">
        <v>1284</v>
      </c>
      <c r="B496" s="44">
        <v>82047699</v>
      </c>
    </row>
    <row r="497" spans="1:2">
      <c r="A497" s="43" t="s">
        <v>1285</v>
      </c>
      <c r="B497" s="44">
        <v>83316930</v>
      </c>
    </row>
    <row r="498" spans="1:2">
      <c r="A498" s="43" t="s">
        <v>1286</v>
      </c>
      <c r="B498" s="44">
        <v>81846930</v>
      </c>
    </row>
    <row r="499" spans="1:2">
      <c r="A499" s="43" t="s">
        <v>1287</v>
      </c>
      <c r="B499" s="44">
        <v>80676930</v>
      </c>
    </row>
    <row r="500" spans="1:2">
      <c r="A500" s="43" t="s">
        <v>1288</v>
      </c>
      <c r="B500" s="44">
        <v>81846930</v>
      </c>
    </row>
    <row r="501" spans="1:2">
      <c r="A501" s="43" t="s">
        <v>1289</v>
      </c>
      <c r="B501" s="44">
        <v>53964620</v>
      </c>
    </row>
    <row r="502" spans="1:2">
      <c r="A502" s="43" t="s">
        <v>1290</v>
      </c>
      <c r="B502" s="44">
        <v>82326930</v>
      </c>
    </row>
    <row r="503" spans="1:2">
      <c r="A503" s="43" t="s">
        <v>1291</v>
      </c>
      <c r="B503" s="44">
        <v>40692995.700000003</v>
      </c>
    </row>
    <row r="504" spans="1:2">
      <c r="A504" s="117" t="s">
        <v>1292</v>
      </c>
      <c r="B504" s="118">
        <v>277500</v>
      </c>
    </row>
    <row r="505" spans="1:2">
      <c r="A505" s="43" t="s">
        <v>1293</v>
      </c>
      <c r="B505" s="44">
        <v>277500</v>
      </c>
    </row>
    <row r="506" spans="1:2">
      <c r="A506" s="117" t="s">
        <v>1294</v>
      </c>
      <c r="B506" s="118">
        <v>5000000</v>
      </c>
    </row>
    <row r="507" spans="1:2">
      <c r="A507" s="43" t="s">
        <v>1295</v>
      </c>
      <c r="B507" s="44">
        <v>5000000</v>
      </c>
    </row>
    <row r="508" spans="1:2">
      <c r="A508" s="117" t="s">
        <v>1296</v>
      </c>
      <c r="B508" s="118">
        <v>3255648</v>
      </c>
    </row>
    <row r="509" spans="1:2">
      <c r="A509" s="43" t="s">
        <v>1297</v>
      </c>
      <c r="B509" s="44">
        <v>3255648</v>
      </c>
    </row>
    <row r="510" spans="1:2">
      <c r="A510" s="117" t="s">
        <v>1298</v>
      </c>
      <c r="B510" s="118">
        <v>1380000</v>
      </c>
    </row>
    <row r="511" spans="1:2">
      <c r="A511" s="43" t="s">
        <v>1299</v>
      </c>
      <c r="B511" s="44">
        <v>1380000</v>
      </c>
    </row>
    <row r="512" spans="1:2">
      <c r="A512" s="117" t="s">
        <v>1300</v>
      </c>
      <c r="B512" s="118">
        <v>17556000</v>
      </c>
    </row>
    <row r="513" spans="1:2">
      <c r="A513" s="43" t="s">
        <v>1301</v>
      </c>
      <c r="B513" s="118">
        <v>17556000</v>
      </c>
    </row>
    <row r="514" spans="1:2">
      <c r="A514" s="117" t="s">
        <v>263</v>
      </c>
      <c r="B514" s="118">
        <v>5724500</v>
      </c>
    </row>
    <row r="515" spans="1:2">
      <c r="A515" s="43" t="s">
        <v>894</v>
      </c>
      <c r="B515" s="44">
        <v>395000</v>
      </c>
    </row>
    <row r="516" spans="1:2">
      <c r="A516" s="43" t="s">
        <v>895</v>
      </c>
      <c r="B516" s="44">
        <v>525000</v>
      </c>
    </row>
    <row r="517" spans="1:2">
      <c r="A517" s="43" t="s">
        <v>896</v>
      </c>
      <c r="B517" s="44">
        <v>1422000</v>
      </c>
    </row>
    <row r="518" spans="1:2">
      <c r="A518" s="43" t="s">
        <v>897</v>
      </c>
      <c r="B518" s="44">
        <v>3382500</v>
      </c>
    </row>
    <row r="519" spans="1:2">
      <c r="A519" s="117" t="s">
        <v>145</v>
      </c>
      <c r="B519" s="118">
        <v>4231083823</v>
      </c>
    </row>
    <row r="520" spans="1:2">
      <c r="A520" s="43" t="s">
        <v>898</v>
      </c>
      <c r="B520" s="44">
        <v>70948488</v>
      </c>
    </row>
    <row r="521" spans="1:2">
      <c r="A521" s="43" t="s">
        <v>899</v>
      </c>
      <c r="B521" s="44">
        <v>71728488</v>
      </c>
    </row>
    <row r="522" spans="1:2">
      <c r="A522" s="43" t="s">
        <v>900</v>
      </c>
      <c r="B522" s="44">
        <v>17032728</v>
      </c>
    </row>
    <row r="523" spans="1:2">
      <c r="A523" s="43" t="s">
        <v>901</v>
      </c>
      <c r="B523" s="44">
        <v>52721982</v>
      </c>
    </row>
    <row r="524" spans="1:2">
      <c r="A524" s="43" t="s">
        <v>902</v>
      </c>
      <c r="B524" s="44">
        <v>17935386</v>
      </c>
    </row>
    <row r="525" spans="1:2">
      <c r="A525" s="43" t="s">
        <v>903</v>
      </c>
      <c r="B525" s="44">
        <v>80034006</v>
      </c>
    </row>
    <row r="526" spans="1:2">
      <c r="A526" s="43" t="s">
        <v>904</v>
      </c>
      <c r="B526" s="44">
        <v>83436237</v>
      </c>
    </row>
    <row r="527" spans="1:2">
      <c r="A527" s="43" t="s">
        <v>905</v>
      </c>
      <c r="B527" s="44">
        <v>76148488</v>
      </c>
    </row>
    <row r="528" spans="1:2">
      <c r="A528" s="43" t="s">
        <v>906</v>
      </c>
      <c r="B528" s="44">
        <v>76940006</v>
      </c>
    </row>
    <row r="529" spans="1:2">
      <c r="A529" s="43" t="s">
        <v>907</v>
      </c>
      <c r="B529" s="44">
        <v>69077544</v>
      </c>
    </row>
    <row r="530" spans="1:2">
      <c r="A530" s="43" t="s">
        <v>908</v>
      </c>
      <c r="B530" s="44">
        <v>70037544</v>
      </c>
    </row>
    <row r="531" spans="1:2">
      <c r="A531" s="43" t="s">
        <v>909</v>
      </c>
      <c r="B531" s="44">
        <v>68850648</v>
      </c>
    </row>
    <row r="532" spans="1:2">
      <c r="A532" s="43" t="s">
        <v>910</v>
      </c>
      <c r="B532" s="44">
        <v>67901544</v>
      </c>
    </row>
    <row r="533" spans="1:2">
      <c r="A533" s="43" t="s">
        <v>911</v>
      </c>
      <c r="B533" s="44">
        <v>67877544</v>
      </c>
    </row>
    <row r="534" spans="1:2">
      <c r="A534" s="43" t="s">
        <v>912</v>
      </c>
      <c r="B534" s="44">
        <v>68117544</v>
      </c>
    </row>
    <row r="535" spans="1:2">
      <c r="A535" s="43" t="s">
        <v>913</v>
      </c>
      <c r="B535" s="44">
        <v>65477544</v>
      </c>
    </row>
    <row r="536" spans="1:2">
      <c r="A536" s="43" t="s">
        <v>914</v>
      </c>
      <c r="B536" s="44">
        <v>66437544</v>
      </c>
    </row>
    <row r="537" spans="1:2">
      <c r="A537" s="43" t="s">
        <v>915</v>
      </c>
      <c r="B537" s="44">
        <v>67925544</v>
      </c>
    </row>
    <row r="538" spans="1:2">
      <c r="A538" s="43" t="s">
        <v>916</v>
      </c>
      <c r="B538" s="44">
        <v>69341544</v>
      </c>
    </row>
    <row r="539" spans="1:2">
      <c r="A539" s="43" t="s">
        <v>917</v>
      </c>
      <c r="B539" s="44">
        <v>46419696</v>
      </c>
    </row>
    <row r="540" spans="1:2">
      <c r="A540" s="43" t="s">
        <v>918</v>
      </c>
      <c r="B540" s="44">
        <v>66941544</v>
      </c>
    </row>
    <row r="541" spans="1:2">
      <c r="A541" s="43" t="s">
        <v>919</v>
      </c>
      <c r="B541" s="44">
        <v>67877544</v>
      </c>
    </row>
    <row r="542" spans="1:2">
      <c r="A542" s="43" t="s">
        <v>920</v>
      </c>
      <c r="B542" s="44">
        <v>65509313</v>
      </c>
    </row>
    <row r="543" spans="1:2">
      <c r="A543" s="43" t="s">
        <v>921</v>
      </c>
      <c r="B543" s="44">
        <v>62772313</v>
      </c>
    </row>
    <row r="544" spans="1:2">
      <c r="A544" s="43" t="s">
        <v>922</v>
      </c>
      <c r="B544" s="44">
        <v>63439313</v>
      </c>
    </row>
    <row r="545" spans="1:2">
      <c r="A545" s="43" t="s">
        <v>923</v>
      </c>
      <c r="B545" s="44">
        <v>63991313</v>
      </c>
    </row>
    <row r="546" spans="1:2">
      <c r="A546" s="43" t="s">
        <v>924</v>
      </c>
      <c r="B546" s="44">
        <v>65049313</v>
      </c>
    </row>
    <row r="547" spans="1:2">
      <c r="A547" s="43" t="s">
        <v>925</v>
      </c>
      <c r="B547" s="44">
        <v>37027003</v>
      </c>
    </row>
    <row r="548" spans="1:2">
      <c r="A548" s="43" t="s">
        <v>926</v>
      </c>
      <c r="B548" s="44">
        <v>8694693</v>
      </c>
    </row>
    <row r="549" spans="1:2">
      <c r="A549" s="43" t="s">
        <v>927</v>
      </c>
      <c r="B549" s="44">
        <v>69373313</v>
      </c>
    </row>
    <row r="550" spans="1:2">
      <c r="A550" s="43" t="s">
        <v>928</v>
      </c>
      <c r="B550" s="44">
        <v>55246158</v>
      </c>
    </row>
    <row r="551" spans="1:2">
      <c r="A551" s="43" t="s">
        <v>929</v>
      </c>
      <c r="B551" s="44">
        <v>71719313</v>
      </c>
    </row>
    <row r="552" spans="1:2">
      <c r="A552" s="43" t="s">
        <v>930</v>
      </c>
      <c r="B552" s="44">
        <v>76037544</v>
      </c>
    </row>
    <row r="553" spans="1:2">
      <c r="A553" s="43" t="s">
        <v>931</v>
      </c>
      <c r="B553" s="44">
        <v>73099313</v>
      </c>
    </row>
    <row r="554" spans="1:2">
      <c r="A554" s="43" t="s">
        <v>932</v>
      </c>
      <c r="B554" s="44">
        <v>35081541</v>
      </c>
    </row>
    <row r="555" spans="1:2">
      <c r="A555" s="43" t="s">
        <v>1302</v>
      </c>
      <c r="B555" s="44">
        <v>71052313</v>
      </c>
    </row>
    <row r="556" spans="1:2">
      <c r="A556" s="43" t="s">
        <v>1303</v>
      </c>
      <c r="B556" s="44">
        <v>71052313</v>
      </c>
    </row>
    <row r="557" spans="1:2">
      <c r="A557" s="43" t="s">
        <v>1304</v>
      </c>
      <c r="B557" s="44">
        <v>68913313</v>
      </c>
    </row>
    <row r="558" spans="1:2">
      <c r="A558" s="43" t="s">
        <v>1305</v>
      </c>
      <c r="B558" s="44">
        <v>69879313</v>
      </c>
    </row>
    <row r="559" spans="1:2">
      <c r="A559" s="43" t="s">
        <v>1306</v>
      </c>
      <c r="B559" s="44">
        <v>70569313</v>
      </c>
    </row>
    <row r="560" spans="1:2">
      <c r="A560" s="43" t="s">
        <v>1307</v>
      </c>
      <c r="B560" s="44">
        <v>71052313</v>
      </c>
    </row>
    <row r="561" spans="1:2">
      <c r="A561" s="43" t="s">
        <v>1308</v>
      </c>
      <c r="B561" s="44">
        <v>67349313</v>
      </c>
    </row>
    <row r="562" spans="1:2">
      <c r="A562" s="43" t="s">
        <v>1309</v>
      </c>
      <c r="B562" s="44">
        <v>26444079</v>
      </c>
    </row>
    <row r="563" spans="1:2">
      <c r="A563" s="43" t="s">
        <v>1310</v>
      </c>
      <c r="B563" s="44">
        <v>31887880</v>
      </c>
    </row>
    <row r="564" spans="1:2">
      <c r="A564" s="43" t="s">
        <v>1311</v>
      </c>
      <c r="B564" s="44">
        <v>41837003</v>
      </c>
    </row>
    <row r="565" spans="1:2">
      <c r="A565" s="43" t="s">
        <v>1312</v>
      </c>
      <c r="B565" s="44">
        <v>78437544</v>
      </c>
    </row>
    <row r="566" spans="1:2">
      <c r="A566" s="43" t="s">
        <v>1313</v>
      </c>
      <c r="B566" s="44">
        <v>75652313</v>
      </c>
    </row>
    <row r="567" spans="1:2">
      <c r="A567" s="43" t="s">
        <v>1314</v>
      </c>
      <c r="B567" s="44">
        <v>33192310</v>
      </c>
    </row>
    <row r="568" spans="1:2">
      <c r="A568" s="43" t="s">
        <v>1315</v>
      </c>
      <c r="B568" s="44">
        <v>65323082</v>
      </c>
    </row>
    <row r="569" spans="1:2">
      <c r="A569" s="43" t="s">
        <v>1316</v>
      </c>
      <c r="B569" s="44">
        <v>67457082</v>
      </c>
    </row>
    <row r="570" spans="1:2">
      <c r="A570" s="43" t="s">
        <v>1317</v>
      </c>
      <c r="B570" s="44">
        <v>67963082</v>
      </c>
    </row>
    <row r="571" spans="1:2">
      <c r="A571" s="43" t="s">
        <v>1318</v>
      </c>
      <c r="B571" s="44">
        <v>65257082</v>
      </c>
    </row>
    <row r="572" spans="1:2">
      <c r="A572" s="43" t="s">
        <v>1319</v>
      </c>
      <c r="B572" s="44">
        <v>66841082</v>
      </c>
    </row>
    <row r="573" spans="1:2">
      <c r="A573" s="43" t="s">
        <v>1320</v>
      </c>
      <c r="B573" s="44">
        <v>67523082</v>
      </c>
    </row>
    <row r="574" spans="1:2">
      <c r="A574" s="43" t="s">
        <v>1321</v>
      </c>
      <c r="B574" s="44">
        <v>62332851</v>
      </c>
    </row>
    <row r="575" spans="1:2">
      <c r="A575" s="43" t="s">
        <v>1322</v>
      </c>
      <c r="B575" s="44">
        <v>60820851</v>
      </c>
    </row>
    <row r="576" spans="1:2">
      <c r="A576" s="43" t="s">
        <v>1323</v>
      </c>
      <c r="B576" s="44">
        <v>62080851</v>
      </c>
    </row>
    <row r="577" spans="1:2">
      <c r="A577" s="43" t="s">
        <v>1324</v>
      </c>
      <c r="B577" s="44">
        <v>52042158</v>
      </c>
    </row>
    <row r="578" spans="1:2">
      <c r="A578" s="43" t="s">
        <v>1325</v>
      </c>
      <c r="B578" s="44">
        <v>35870772</v>
      </c>
    </row>
    <row r="579" spans="1:2">
      <c r="A579" s="43" t="s">
        <v>1326</v>
      </c>
      <c r="B579" s="44">
        <v>64432851</v>
      </c>
    </row>
    <row r="580" spans="1:2">
      <c r="A580" s="43" t="s">
        <v>1327</v>
      </c>
      <c r="B580" s="44">
        <v>65503851</v>
      </c>
    </row>
    <row r="581" spans="1:2">
      <c r="A581" s="43" t="s">
        <v>1328</v>
      </c>
      <c r="B581" s="44">
        <v>31192310</v>
      </c>
    </row>
    <row r="582" spans="1:2">
      <c r="A582" s="43" t="s">
        <v>1329</v>
      </c>
      <c r="B582" s="44">
        <v>61781979</v>
      </c>
    </row>
    <row r="583" spans="1:2">
      <c r="A583" s="43" t="s">
        <v>1330</v>
      </c>
      <c r="B583" s="44">
        <v>58132851</v>
      </c>
    </row>
    <row r="584" spans="1:2">
      <c r="A584" s="43" t="s">
        <v>1331</v>
      </c>
      <c r="B584" s="44">
        <v>57292851</v>
      </c>
    </row>
    <row r="585" spans="1:2">
      <c r="A585" s="43" t="s">
        <v>1332</v>
      </c>
      <c r="B585" s="44">
        <v>58342851</v>
      </c>
    </row>
    <row r="586" spans="1:2">
      <c r="A586" s="43" t="s">
        <v>1333</v>
      </c>
      <c r="B586" s="44">
        <v>56473851</v>
      </c>
    </row>
    <row r="587" spans="1:2">
      <c r="A587" s="43" t="s">
        <v>1334</v>
      </c>
      <c r="B587" s="44">
        <v>57292851</v>
      </c>
    </row>
    <row r="588" spans="1:2">
      <c r="A588" s="43" t="s">
        <v>1335</v>
      </c>
      <c r="B588" s="44">
        <v>56473851</v>
      </c>
    </row>
    <row r="589" spans="1:2">
      <c r="A589" s="43" t="s">
        <v>1336</v>
      </c>
      <c r="B589" s="44">
        <v>57082851</v>
      </c>
    </row>
    <row r="590" spans="1:2">
      <c r="A590" s="117" t="s">
        <v>933</v>
      </c>
      <c r="B590" s="118">
        <v>139400000</v>
      </c>
    </row>
    <row r="591" spans="1:2">
      <c r="A591" s="43" t="s">
        <v>934</v>
      </c>
      <c r="B591" s="44">
        <v>139400000</v>
      </c>
    </row>
    <row r="592" spans="1:2">
      <c r="A592" s="117" t="s">
        <v>1337</v>
      </c>
      <c r="B592" s="118">
        <v>138000000</v>
      </c>
    </row>
    <row r="593" spans="1:2">
      <c r="A593" s="43" t="s">
        <v>1338</v>
      </c>
      <c r="B593" s="44">
        <v>138000000</v>
      </c>
    </row>
    <row r="594" spans="1:2">
      <c r="A594" s="117" t="s">
        <v>1339</v>
      </c>
      <c r="B594" s="118">
        <v>18000000</v>
      </c>
    </row>
    <row r="595" spans="1:2">
      <c r="A595" s="43" t="s">
        <v>1340</v>
      </c>
      <c r="B595" s="44">
        <v>18000000</v>
      </c>
    </row>
    <row r="596" spans="1:2">
      <c r="A596" s="117" t="s">
        <v>1341</v>
      </c>
      <c r="B596" s="118">
        <v>9900000</v>
      </c>
    </row>
    <row r="597" spans="1:2">
      <c r="A597" s="43" t="s">
        <v>1342</v>
      </c>
      <c r="B597" s="44">
        <v>1200000</v>
      </c>
    </row>
    <row r="598" spans="1:2">
      <c r="A598" s="43" t="s">
        <v>1343</v>
      </c>
      <c r="B598" s="44">
        <v>3600000</v>
      </c>
    </row>
    <row r="599" spans="1:2">
      <c r="A599" s="43" t="s">
        <v>1344</v>
      </c>
      <c r="B599" s="44">
        <v>5100000</v>
      </c>
    </row>
    <row r="600" spans="1:2">
      <c r="A600" s="117" t="s">
        <v>935</v>
      </c>
      <c r="B600" s="118">
        <v>1063100</v>
      </c>
    </row>
    <row r="601" spans="1:2">
      <c r="A601" s="43" t="s">
        <v>936</v>
      </c>
      <c r="B601" s="44">
        <v>655600</v>
      </c>
    </row>
    <row r="602" spans="1:2">
      <c r="A602" s="43" t="s">
        <v>937</v>
      </c>
      <c r="B602" s="44">
        <v>270000</v>
      </c>
    </row>
    <row r="603" spans="1:2">
      <c r="A603" s="43" t="s">
        <v>938</v>
      </c>
      <c r="B603" s="44">
        <v>137500</v>
      </c>
    </row>
    <row r="604" spans="1:2">
      <c r="A604" s="117" t="s">
        <v>4</v>
      </c>
      <c r="B604" s="118">
        <v>332931141.69</v>
      </c>
    </row>
    <row r="605" spans="1:2">
      <c r="A605" s="43" t="s">
        <v>939</v>
      </c>
      <c r="B605" s="44">
        <v>321948441.69</v>
      </c>
    </row>
    <row r="606" spans="1:2">
      <c r="A606" s="43" t="s">
        <v>940</v>
      </c>
      <c r="B606" s="44">
        <v>2875200</v>
      </c>
    </row>
    <row r="607" spans="1:2">
      <c r="A607" s="43" t="s">
        <v>1345</v>
      </c>
      <c r="B607" s="44">
        <v>8107500</v>
      </c>
    </row>
    <row r="608" spans="1:2">
      <c r="A608" s="117" t="s">
        <v>354</v>
      </c>
      <c r="B608" s="118">
        <v>23750000</v>
      </c>
    </row>
    <row r="609" spans="1:2">
      <c r="A609" s="43" t="s">
        <v>941</v>
      </c>
      <c r="B609" s="44">
        <v>2750000</v>
      </c>
    </row>
    <row r="610" spans="1:2">
      <c r="A610" s="43" t="s">
        <v>942</v>
      </c>
      <c r="B610" s="44">
        <v>5000000</v>
      </c>
    </row>
    <row r="611" spans="1:2">
      <c r="A611" s="43" t="s">
        <v>943</v>
      </c>
      <c r="B611" s="44">
        <v>12000000</v>
      </c>
    </row>
    <row r="612" spans="1:2">
      <c r="A612" s="43" t="s">
        <v>944</v>
      </c>
      <c r="B612" s="44">
        <v>4000000</v>
      </c>
    </row>
    <row r="613" spans="1:2">
      <c r="A613" s="117" t="s">
        <v>945</v>
      </c>
      <c r="B613" s="118">
        <v>6930935</v>
      </c>
    </row>
    <row r="614" spans="1:2">
      <c r="A614" s="43" t="s">
        <v>946</v>
      </c>
      <c r="B614" s="44">
        <v>6325000</v>
      </c>
    </row>
    <row r="615" spans="1:2">
      <c r="A615" s="43" t="s">
        <v>947</v>
      </c>
      <c r="B615" s="44">
        <v>605935</v>
      </c>
    </row>
    <row r="616" spans="1:2">
      <c r="A616" s="117" t="s">
        <v>264</v>
      </c>
      <c r="B616" s="118">
        <v>8649920</v>
      </c>
    </row>
    <row r="617" spans="1:2">
      <c r="A617" s="43" t="s">
        <v>948</v>
      </c>
      <c r="B617" s="44">
        <v>120750</v>
      </c>
    </row>
    <row r="618" spans="1:2">
      <c r="A618" s="43" t="s">
        <v>949</v>
      </c>
      <c r="B618" s="44">
        <v>1200600</v>
      </c>
    </row>
    <row r="619" spans="1:2">
      <c r="A619" s="43" t="s">
        <v>950</v>
      </c>
      <c r="B619" s="44">
        <v>138000</v>
      </c>
    </row>
    <row r="620" spans="1:2">
      <c r="A620" s="43" t="s">
        <v>951</v>
      </c>
      <c r="B620" s="44">
        <v>138000</v>
      </c>
    </row>
    <row r="621" spans="1:2">
      <c r="A621" s="43" t="s">
        <v>952</v>
      </c>
      <c r="B621" s="44">
        <v>161000</v>
      </c>
    </row>
    <row r="622" spans="1:2">
      <c r="A622" s="43" t="s">
        <v>953</v>
      </c>
      <c r="B622" s="44">
        <v>115000</v>
      </c>
    </row>
    <row r="623" spans="1:2">
      <c r="A623" s="43" t="s">
        <v>954</v>
      </c>
      <c r="B623" s="44">
        <v>86250</v>
      </c>
    </row>
    <row r="624" spans="1:2">
      <c r="A624" s="43" t="s">
        <v>955</v>
      </c>
      <c r="B624" s="44">
        <v>103500</v>
      </c>
    </row>
    <row r="625" spans="1:2">
      <c r="A625" s="43" t="s">
        <v>956</v>
      </c>
      <c r="B625" s="44">
        <v>103500</v>
      </c>
    </row>
    <row r="626" spans="1:2">
      <c r="A626" s="43" t="s">
        <v>957</v>
      </c>
      <c r="B626" s="44">
        <v>103500</v>
      </c>
    </row>
    <row r="627" spans="1:2">
      <c r="A627" s="43" t="s">
        <v>958</v>
      </c>
      <c r="B627" s="44">
        <v>103500</v>
      </c>
    </row>
    <row r="628" spans="1:2">
      <c r="A628" s="43" t="s">
        <v>959</v>
      </c>
      <c r="B628" s="44">
        <v>20700</v>
      </c>
    </row>
    <row r="629" spans="1:2">
      <c r="A629" s="43" t="s">
        <v>960</v>
      </c>
      <c r="B629" s="44">
        <v>1012000</v>
      </c>
    </row>
    <row r="630" spans="1:2">
      <c r="A630" s="43" t="s">
        <v>961</v>
      </c>
      <c r="B630" s="44">
        <v>119600</v>
      </c>
    </row>
    <row r="631" spans="1:2">
      <c r="A631" s="43" t="s">
        <v>962</v>
      </c>
      <c r="B631" s="44">
        <v>14720</v>
      </c>
    </row>
    <row r="632" spans="1:2">
      <c r="A632" s="43" t="s">
        <v>963</v>
      </c>
      <c r="B632" s="44">
        <v>414000</v>
      </c>
    </row>
    <row r="633" spans="1:2">
      <c r="A633" s="43" t="s">
        <v>964</v>
      </c>
      <c r="B633" s="44">
        <v>9200</v>
      </c>
    </row>
    <row r="634" spans="1:2">
      <c r="A634" s="43" t="s">
        <v>965</v>
      </c>
      <c r="B634" s="44">
        <v>23000</v>
      </c>
    </row>
    <row r="635" spans="1:2">
      <c r="A635" s="43" t="s">
        <v>966</v>
      </c>
      <c r="B635" s="44">
        <v>34500</v>
      </c>
    </row>
    <row r="636" spans="1:2">
      <c r="A636" s="43" t="s">
        <v>967</v>
      </c>
      <c r="B636" s="44">
        <v>34500</v>
      </c>
    </row>
    <row r="637" spans="1:2">
      <c r="A637" s="43" t="s">
        <v>968</v>
      </c>
      <c r="B637" s="44">
        <v>158700</v>
      </c>
    </row>
    <row r="638" spans="1:2">
      <c r="A638" s="43" t="s">
        <v>969</v>
      </c>
      <c r="B638" s="44">
        <v>230000</v>
      </c>
    </row>
    <row r="639" spans="1:2">
      <c r="A639" s="43" t="s">
        <v>970</v>
      </c>
      <c r="B639" s="44">
        <v>1642200</v>
      </c>
    </row>
    <row r="640" spans="1:2">
      <c r="A640" s="43" t="s">
        <v>971</v>
      </c>
      <c r="B640" s="44">
        <v>143750</v>
      </c>
    </row>
    <row r="641" spans="1:2">
      <c r="A641" s="43" t="s">
        <v>972</v>
      </c>
      <c r="B641" s="44">
        <v>575000</v>
      </c>
    </row>
    <row r="642" spans="1:2">
      <c r="A642" s="43" t="s">
        <v>973</v>
      </c>
      <c r="B642" s="44">
        <v>575000</v>
      </c>
    </row>
    <row r="643" spans="1:2">
      <c r="A643" s="43" t="s">
        <v>974</v>
      </c>
      <c r="B643" s="44">
        <v>143750</v>
      </c>
    </row>
    <row r="644" spans="1:2">
      <c r="A644" s="43" t="s">
        <v>975</v>
      </c>
      <c r="B644" s="44">
        <v>143750</v>
      </c>
    </row>
    <row r="645" spans="1:2">
      <c r="A645" s="43" t="s">
        <v>976</v>
      </c>
      <c r="B645" s="44">
        <v>86250</v>
      </c>
    </row>
    <row r="646" spans="1:2">
      <c r="A646" s="43" t="s">
        <v>977</v>
      </c>
      <c r="B646" s="44">
        <v>14800</v>
      </c>
    </row>
    <row r="647" spans="1:2">
      <c r="A647" s="43" t="s">
        <v>978</v>
      </c>
      <c r="B647" s="44">
        <v>143750</v>
      </c>
    </row>
    <row r="648" spans="1:2">
      <c r="A648" s="43" t="s">
        <v>979</v>
      </c>
      <c r="B648" s="44">
        <v>143750</v>
      </c>
    </row>
    <row r="649" spans="1:2">
      <c r="A649" s="43" t="s">
        <v>980</v>
      </c>
      <c r="B649" s="44">
        <v>4600</v>
      </c>
    </row>
    <row r="650" spans="1:2">
      <c r="A650" s="43" t="s">
        <v>1346</v>
      </c>
      <c r="B650" s="44">
        <v>431250</v>
      </c>
    </row>
    <row r="651" spans="1:2">
      <c r="A651" s="43" t="s">
        <v>1347</v>
      </c>
      <c r="B651" s="44">
        <v>143750</v>
      </c>
    </row>
    <row r="652" spans="1:2">
      <c r="A652" s="43" t="s">
        <v>1348</v>
      </c>
      <c r="B652" s="44">
        <v>13800</v>
      </c>
    </row>
    <row r="653" spans="1:2">
      <c r="A653" s="117" t="s">
        <v>265</v>
      </c>
      <c r="B653" s="118">
        <v>14640220.800000001</v>
      </c>
    </row>
    <row r="654" spans="1:2">
      <c r="A654" s="43" t="s">
        <v>981</v>
      </c>
      <c r="B654" s="44">
        <v>14640220.800000001</v>
      </c>
    </row>
    <row r="655" spans="1:2">
      <c r="A655" s="117" t="s">
        <v>982</v>
      </c>
      <c r="B655" s="118">
        <v>9302002</v>
      </c>
    </row>
    <row r="656" spans="1:2">
      <c r="A656" s="43" t="s">
        <v>983</v>
      </c>
      <c r="B656" s="44">
        <v>9302002</v>
      </c>
    </row>
    <row r="657" spans="1:2">
      <c r="A657" s="117" t="s">
        <v>984</v>
      </c>
      <c r="B657" s="118">
        <v>2052900</v>
      </c>
    </row>
    <row r="658" spans="1:2">
      <c r="A658" s="43" t="s">
        <v>985</v>
      </c>
      <c r="B658" s="44">
        <v>1054000</v>
      </c>
    </row>
    <row r="659" spans="1:2">
      <c r="A659" s="43" t="s">
        <v>986</v>
      </c>
      <c r="B659" s="44">
        <v>44200</v>
      </c>
    </row>
    <row r="660" spans="1:2">
      <c r="A660" s="43" t="s">
        <v>987</v>
      </c>
      <c r="B660" s="44">
        <v>186200</v>
      </c>
    </row>
    <row r="661" spans="1:2">
      <c r="A661" s="43" t="s">
        <v>988</v>
      </c>
      <c r="B661" s="44">
        <v>220000</v>
      </c>
    </row>
    <row r="662" spans="1:2">
      <c r="A662" s="43" t="s">
        <v>989</v>
      </c>
      <c r="B662" s="44">
        <v>276000</v>
      </c>
    </row>
    <row r="663" spans="1:2">
      <c r="A663" s="43" t="s">
        <v>990</v>
      </c>
      <c r="B663" s="44">
        <v>272500</v>
      </c>
    </row>
    <row r="664" spans="1:2">
      <c r="A664" s="117" t="s">
        <v>415</v>
      </c>
      <c r="B664" s="118">
        <v>83574661.920000002</v>
      </c>
    </row>
    <row r="665" spans="1:2">
      <c r="A665" s="43" t="s">
        <v>991</v>
      </c>
      <c r="B665" s="44">
        <v>7864320</v>
      </c>
    </row>
    <row r="666" spans="1:2">
      <c r="A666" s="43" t="s">
        <v>992</v>
      </c>
      <c r="B666" s="44">
        <v>6561600</v>
      </c>
    </row>
    <row r="667" spans="1:2">
      <c r="A667" s="43" t="s">
        <v>993</v>
      </c>
      <c r="B667" s="44">
        <v>44087670.719999999</v>
      </c>
    </row>
    <row r="668" spans="1:2">
      <c r="A668" s="43" t="s">
        <v>1349</v>
      </c>
      <c r="B668" s="44">
        <v>25061071.199999999</v>
      </c>
    </row>
    <row r="669" spans="1:2">
      <c r="A669" s="117" t="s">
        <v>1350</v>
      </c>
      <c r="B669" s="118">
        <v>1888929.85</v>
      </c>
    </row>
    <row r="670" spans="1:2">
      <c r="A670" s="43" t="s">
        <v>1351</v>
      </c>
      <c r="B670" s="44">
        <v>1609329.85</v>
      </c>
    </row>
    <row r="671" spans="1:2">
      <c r="A671" s="43" t="s">
        <v>1352</v>
      </c>
      <c r="B671" s="44">
        <v>279600</v>
      </c>
    </row>
    <row r="672" spans="1:2">
      <c r="A672" s="117" t="s">
        <v>336</v>
      </c>
      <c r="B672" s="118">
        <v>5773000</v>
      </c>
    </row>
    <row r="673" spans="1:2">
      <c r="A673" s="43" t="s">
        <v>994</v>
      </c>
      <c r="B673" s="44">
        <v>2783000</v>
      </c>
    </row>
    <row r="674" spans="1:2">
      <c r="A674" s="43" t="s">
        <v>995</v>
      </c>
      <c r="B674" s="44">
        <v>2990000</v>
      </c>
    </row>
    <row r="675" spans="1:2">
      <c r="A675" s="117" t="s">
        <v>337</v>
      </c>
      <c r="B675" s="118">
        <v>39308474.600000001</v>
      </c>
    </row>
    <row r="676" spans="1:2">
      <c r="A676" s="43" t="s">
        <v>996</v>
      </c>
      <c r="B676" s="44">
        <v>7360000</v>
      </c>
    </row>
    <row r="677" spans="1:2">
      <c r="A677" s="43" t="s">
        <v>997</v>
      </c>
      <c r="B677" s="44">
        <v>3988800</v>
      </c>
    </row>
    <row r="678" spans="1:2">
      <c r="A678" s="43" t="s">
        <v>1353</v>
      </c>
      <c r="B678" s="44">
        <v>17426985.600000001</v>
      </c>
    </row>
    <row r="679" spans="1:2">
      <c r="A679" s="43" t="s">
        <v>998</v>
      </c>
      <c r="B679" s="44">
        <v>750789</v>
      </c>
    </row>
    <row r="680" spans="1:2">
      <c r="A680" s="43" t="s">
        <v>999</v>
      </c>
      <c r="B680" s="44">
        <v>611800</v>
      </c>
    </row>
    <row r="681" spans="1:2">
      <c r="A681" s="43" t="s">
        <v>1354</v>
      </c>
      <c r="B681" s="44">
        <v>4519500</v>
      </c>
    </row>
    <row r="682" spans="1:2">
      <c r="A682" s="43" t="s">
        <v>1355</v>
      </c>
      <c r="B682" s="44">
        <v>4650600</v>
      </c>
    </row>
    <row r="683" spans="1:2">
      <c r="A683" s="117" t="s">
        <v>338</v>
      </c>
      <c r="B683" s="118">
        <v>5232500</v>
      </c>
    </row>
    <row r="684" spans="1:2">
      <c r="A684" s="43" t="s">
        <v>1000</v>
      </c>
      <c r="B684" s="44">
        <v>5232500</v>
      </c>
    </row>
    <row r="685" spans="1:2">
      <c r="A685" s="117" t="s">
        <v>339</v>
      </c>
      <c r="B685" s="118">
        <v>7443000</v>
      </c>
    </row>
    <row r="686" spans="1:2">
      <c r="A686" s="43" t="s">
        <v>1001</v>
      </c>
      <c r="B686" s="44">
        <v>4320000</v>
      </c>
    </row>
    <row r="687" spans="1:2">
      <c r="A687" s="43" t="s">
        <v>1356</v>
      </c>
      <c r="B687" s="44">
        <v>903000</v>
      </c>
    </row>
    <row r="688" spans="1:2">
      <c r="A688" s="43" t="s">
        <v>1357</v>
      </c>
      <c r="B688" s="44">
        <v>760000</v>
      </c>
    </row>
    <row r="689" spans="1:2">
      <c r="A689" s="43" t="s">
        <v>1358</v>
      </c>
      <c r="B689" s="44">
        <v>600000</v>
      </c>
    </row>
    <row r="690" spans="1:2">
      <c r="A690" s="43" t="s">
        <v>1359</v>
      </c>
      <c r="B690" s="44">
        <v>860000</v>
      </c>
    </row>
    <row r="691" spans="1:2">
      <c r="A691" s="117" t="s">
        <v>1360</v>
      </c>
      <c r="B691" s="118">
        <v>7945350</v>
      </c>
    </row>
    <row r="692" spans="1:2">
      <c r="A692" s="43" t="s">
        <v>1361</v>
      </c>
      <c r="B692" s="44">
        <v>3743250</v>
      </c>
    </row>
    <row r="693" spans="1:2">
      <c r="A693" s="43" t="s">
        <v>1362</v>
      </c>
      <c r="B693" s="44">
        <v>2101050</v>
      </c>
    </row>
    <row r="694" spans="1:2">
      <c r="A694" s="43" t="s">
        <v>1363</v>
      </c>
      <c r="B694" s="44">
        <v>2101050</v>
      </c>
    </row>
    <row r="695" spans="1:2">
      <c r="A695" s="117" t="s">
        <v>1364</v>
      </c>
      <c r="B695" s="118">
        <v>690000</v>
      </c>
    </row>
    <row r="696" spans="1:2">
      <c r="A696" s="43" t="s">
        <v>1365</v>
      </c>
      <c r="B696" s="44">
        <v>690000</v>
      </c>
    </row>
    <row r="697" spans="1:2">
      <c r="A697" s="117" t="s">
        <v>146</v>
      </c>
      <c r="B697" s="118">
        <v>1808000</v>
      </c>
    </row>
    <row r="698" spans="1:2">
      <c r="A698" s="43" t="s">
        <v>1002</v>
      </c>
      <c r="B698" s="44">
        <v>776000</v>
      </c>
    </row>
    <row r="699" spans="1:2">
      <c r="A699" s="43" t="s">
        <v>1003</v>
      </c>
      <c r="B699" s="44">
        <v>1032000</v>
      </c>
    </row>
    <row r="700" spans="1:2">
      <c r="A700" s="168" t="s">
        <v>16</v>
      </c>
      <c r="B700" s="169">
        <f>SUM(B6:B699)/2</f>
        <v>69157412385.890015</v>
      </c>
    </row>
    <row r="701" spans="1:2">
      <c r="B701" s="166"/>
    </row>
    <row r="709" spans="2:2">
      <c r="B709" s="163"/>
    </row>
  </sheetData>
  <autoFilter ref="A5:B700"/>
  <pageMargins left="0.70866141732283472" right="0.19" top="0.35433070866141736" bottom="0.47244094488188981" header="0.31496062992125984" footer="0.24"/>
  <pageSetup paperSize="9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M18"/>
  <sheetViews>
    <sheetView view="pageBreakPreview" zoomScaleSheetLayoutView="100" workbookViewId="0">
      <selection activeCell="M8" sqref="M8"/>
    </sheetView>
  </sheetViews>
  <sheetFormatPr defaultRowHeight="15"/>
  <cols>
    <col min="1" max="1" width="3" bestFit="1" customWidth="1"/>
    <col min="2" max="2" width="8" bestFit="1" customWidth="1"/>
    <col min="3" max="3" width="10.5703125" bestFit="1" customWidth="1"/>
    <col min="4" max="4" width="14.85546875" bestFit="1" customWidth="1"/>
    <col min="5" max="5" width="23.140625" customWidth="1"/>
    <col min="6" max="6" width="16.140625" customWidth="1"/>
    <col min="7" max="7" width="14.7109375" bestFit="1" customWidth="1"/>
    <col min="8" max="8" width="22.42578125" customWidth="1"/>
    <col min="9" max="9" width="13.5703125" customWidth="1"/>
    <col min="10" max="10" width="11.85546875" customWidth="1"/>
    <col min="11" max="11" width="9.85546875" bestFit="1" customWidth="1"/>
    <col min="12" max="12" width="23.140625" customWidth="1"/>
    <col min="13" max="13" width="12.85546875" style="54" customWidth="1"/>
  </cols>
  <sheetData>
    <row r="1" spans="1:11">
      <c r="H1" t="s">
        <v>373</v>
      </c>
    </row>
    <row r="2" spans="1:11">
      <c r="A2" s="209" t="s">
        <v>166</v>
      </c>
      <c r="B2" s="209"/>
      <c r="C2" s="209"/>
      <c r="D2" s="209"/>
      <c r="E2" s="209"/>
      <c r="F2" s="209"/>
      <c r="G2" s="209"/>
      <c r="H2" s="209"/>
    </row>
    <row r="3" spans="1:11">
      <c r="A3" s="209" t="s">
        <v>1592</v>
      </c>
      <c r="B3" s="209"/>
      <c r="C3" s="209"/>
      <c r="D3" s="209"/>
      <c r="E3" s="209"/>
      <c r="F3" s="209"/>
      <c r="G3" s="209"/>
      <c r="H3" s="209"/>
    </row>
    <row r="4" spans="1:11">
      <c r="H4" s="99" t="s">
        <v>167</v>
      </c>
    </row>
    <row r="5" spans="1:11" ht="25.5">
      <c r="A5" s="92" t="s">
        <v>121</v>
      </c>
      <c r="B5" s="92" t="s">
        <v>122</v>
      </c>
      <c r="C5" s="92" t="s">
        <v>123</v>
      </c>
      <c r="D5" s="92" t="s">
        <v>124</v>
      </c>
      <c r="E5" s="92" t="s">
        <v>125</v>
      </c>
      <c r="F5" s="92" t="s">
        <v>134</v>
      </c>
      <c r="G5" s="92" t="s">
        <v>130</v>
      </c>
      <c r="H5" s="92" t="s">
        <v>132</v>
      </c>
      <c r="I5" s="92" t="s">
        <v>1923</v>
      </c>
      <c r="J5" s="92" t="s">
        <v>1924</v>
      </c>
      <c r="K5" s="92" t="s">
        <v>137</v>
      </c>
    </row>
    <row r="6" spans="1:11" ht="51.75">
      <c r="A6" s="93">
        <v>1</v>
      </c>
      <c r="B6" s="93">
        <v>9102593</v>
      </c>
      <c r="C6" s="94">
        <v>44187</v>
      </c>
      <c r="D6" s="95">
        <v>44197.37872685185</v>
      </c>
      <c r="E6" s="93" t="s">
        <v>1898</v>
      </c>
      <c r="F6" s="96">
        <v>60000000</v>
      </c>
      <c r="G6" s="96">
        <v>54085404</v>
      </c>
      <c r="H6" s="93" t="s">
        <v>1896</v>
      </c>
      <c r="I6" s="93">
        <v>201864794</v>
      </c>
      <c r="J6" s="94">
        <v>44204</v>
      </c>
      <c r="K6" s="93" t="s">
        <v>1897</v>
      </c>
    </row>
    <row r="7" spans="1:11" ht="26.25">
      <c r="A7" s="93">
        <v>2</v>
      </c>
      <c r="B7" s="93">
        <v>9103323</v>
      </c>
      <c r="C7" s="94">
        <v>44194</v>
      </c>
      <c r="D7" s="95">
        <v>44204.599108796298</v>
      </c>
      <c r="E7" s="93" t="s">
        <v>1901</v>
      </c>
      <c r="F7" s="96">
        <v>20010000</v>
      </c>
      <c r="G7" s="96">
        <v>13000000</v>
      </c>
      <c r="H7" s="93" t="s">
        <v>1899</v>
      </c>
      <c r="I7" s="93">
        <v>302171578</v>
      </c>
      <c r="J7" s="94">
        <v>44221</v>
      </c>
      <c r="K7" s="93" t="s">
        <v>1900</v>
      </c>
    </row>
    <row r="8" spans="1:11">
      <c r="A8" s="93">
        <v>3</v>
      </c>
      <c r="B8" s="93">
        <v>9106724</v>
      </c>
      <c r="C8" s="94">
        <v>44236</v>
      </c>
      <c r="D8" s="95">
        <v>44246.653553240743</v>
      </c>
      <c r="E8" s="93" t="s">
        <v>1895</v>
      </c>
      <c r="F8" s="96">
        <v>40000000</v>
      </c>
      <c r="G8" s="96">
        <v>39100000</v>
      </c>
      <c r="H8" s="93" t="s">
        <v>1893</v>
      </c>
      <c r="I8" s="93">
        <v>203677795</v>
      </c>
      <c r="J8" s="94">
        <v>44264</v>
      </c>
      <c r="K8" s="93" t="s">
        <v>1894</v>
      </c>
    </row>
    <row r="9" spans="1:11">
      <c r="A9" s="93">
        <v>4</v>
      </c>
      <c r="B9" s="93">
        <v>9106735</v>
      </c>
      <c r="C9" s="94">
        <v>44236</v>
      </c>
      <c r="D9" s="95">
        <v>44246.653599537036</v>
      </c>
      <c r="E9" s="93" t="s">
        <v>1895</v>
      </c>
      <c r="F9" s="96">
        <v>25000000</v>
      </c>
      <c r="G9" s="96">
        <v>23000000</v>
      </c>
      <c r="H9" s="93" t="s">
        <v>1902</v>
      </c>
      <c r="I9" s="93">
        <v>300496854</v>
      </c>
      <c r="J9" s="94">
        <v>44264</v>
      </c>
      <c r="K9" s="93" t="s">
        <v>1903</v>
      </c>
    </row>
    <row r="10" spans="1:11" ht="39">
      <c r="A10" s="93">
        <v>5</v>
      </c>
      <c r="B10" s="93">
        <v>9106751</v>
      </c>
      <c r="C10" s="94">
        <v>44236</v>
      </c>
      <c r="D10" s="95">
        <v>44246.653634259259</v>
      </c>
      <c r="E10" s="93" t="s">
        <v>1895</v>
      </c>
      <c r="F10" s="96">
        <v>11500000</v>
      </c>
      <c r="G10" s="96">
        <v>9800000</v>
      </c>
      <c r="H10" s="93" t="s">
        <v>1904</v>
      </c>
      <c r="I10" s="93">
        <v>203021987</v>
      </c>
      <c r="J10" s="94">
        <v>44264</v>
      </c>
      <c r="K10" s="93" t="s">
        <v>1905</v>
      </c>
    </row>
    <row r="11" spans="1:11">
      <c r="A11" s="93">
        <v>6</v>
      </c>
      <c r="B11" s="93">
        <v>9106758</v>
      </c>
      <c r="C11" s="94">
        <v>44236</v>
      </c>
      <c r="D11" s="95">
        <v>44246.654282407406</v>
      </c>
      <c r="E11" s="93" t="s">
        <v>1895</v>
      </c>
      <c r="F11" s="96">
        <v>46000000</v>
      </c>
      <c r="G11" s="96">
        <v>44850000</v>
      </c>
      <c r="H11" s="93" t="s">
        <v>1893</v>
      </c>
      <c r="I11" s="93">
        <v>203677795</v>
      </c>
      <c r="J11" s="94">
        <v>44264</v>
      </c>
      <c r="K11" s="93" t="s">
        <v>1906</v>
      </c>
    </row>
    <row r="12" spans="1:11">
      <c r="A12" s="93">
        <v>7</v>
      </c>
      <c r="B12" s="93">
        <v>9107405</v>
      </c>
      <c r="C12" s="94">
        <v>44242</v>
      </c>
      <c r="D12" s="95">
        <v>44252.563888888886</v>
      </c>
      <c r="E12" s="93" t="s">
        <v>1908</v>
      </c>
      <c r="F12" s="96">
        <v>90000000</v>
      </c>
      <c r="G12" s="96">
        <v>85000000</v>
      </c>
      <c r="H12" s="93" t="s">
        <v>1902</v>
      </c>
      <c r="I12" s="93">
        <v>300496854</v>
      </c>
      <c r="J12" s="94">
        <v>44264</v>
      </c>
      <c r="K12" s="93" t="s">
        <v>1907</v>
      </c>
    </row>
    <row r="13" spans="1:11">
      <c r="A13" s="93">
        <v>8</v>
      </c>
      <c r="B13" s="93">
        <v>9109398</v>
      </c>
      <c r="C13" s="94">
        <v>44257</v>
      </c>
      <c r="D13" s="95">
        <v>44272.730555555558</v>
      </c>
      <c r="E13" s="93" t="s">
        <v>1908</v>
      </c>
      <c r="F13" s="96">
        <v>450000000</v>
      </c>
      <c r="G13" s="96">
        <v>449000000</v>
      </c>
      <c r="H13" s="93" t="s">
        <v>1909</v>
      </c>
      <c r="I13" s="93">
        <v>305049550</v>
      </c>
      <c r="J13" s="94">
        <v>44291</v>
      </c>
      <c r="K13" s="93" t="s">
        <v>1910</v>
      </c>
    </row>
    <row r="14" spans="1:11" ht="26.25">
      <c r="A14" s="93">
        <v>9</v>
      </c>
      <c r="B14" s="93">
        <v>9110415</v>
      </c>
      <c r="C14" s="94">
        <v>44267</v>
      </c>
      <c r="D14" s="95">
        <v>44277.73541666667</v>
      </c>
      <c r="E14" s="93" t="s">
        <v>1913</v>
      </c>
      <c r="F14" s="96">
        <v>166100000</v>
      </c>
      <c r="G14" s="96">
        <v>105700000</v>
      </c>
      <c r="H14" s="93" t="s">
        <v>1911</v>
      </c>
      <c r="I14" s="93">
        <v>206793072</v>
      </c>
      <c r="J14" s="94">
        <v>44287</v>
      </c>
      <c r="K14" s="93" t="s">
        <v>1912</v>
      </c>
    </row>
    <row r="15" spans="1:11" ht="26.25">
      <c r="A15" s="93">
        <v>10</v>
      </c>
      <c r="B15" s="93">
        <v>9110419</v>
      </c>
      <c r="C15" s="94">
        <v>44267</v>
      </c>
      <c r="D15" s="95">
        <v>44287.738888888889</v>
      </c>
      <c r="E15" s="93" t="s">
        <v>1916</v>
      </c>
      <c r="F15" s="96">
        <v>69250000</v>
      </c>
      <c r="G15" s="96">
        <v>62000000</v>
      </c>
      <c r="H15" s="93" t="s">
        <v>1914</v>
      </c>
      <c r="I15" s="93">
        <v>205833308</v>
      </c>
      <c r="J15" s="94">
        <v>44307</v>
      </c>
      <c r="K15" s="93" t="s">
        <v>1915</v>
      </c>
    </row>
    <row r="16" spans="1:11" ht="26.25">
      <c r="A16" s="93">
        <v>11</v>
      </c>
      <c r="B16" s="93">
        <v>9113660</v>
      </c>
      <c r="C16" s="94">
        <v>44299</v>
      </c>
      <c r="D16" s="95">
        <v>44309.426388888889</v>
      </c>
      <c r="E16" s="93" t="s">
        <v>1919</v>
      </c>
      <c r="F16" s="96">
        <v>31765000</v>
      </c>
      <c r="G16" s="96">
        <v>25000000</v>
      </c>
      <c r="H16" s="93" t="s">
        <v>1917</v>
      </c>
      <c r="I16" s="93">
        <v>302731670</v>
      </c>
      <c r="J16" s="94">
        <v>44314</v>
      </c>
      <c r="K16" s="93" t="s">
        <v>1918</v>
      </c>
    </row>
    <row r="17" spans="1:11" ht="26.25">
      <c r="A17" s="93">
        <v>12</v>
      </c>
      <c r="B17" s="93">
        <v>9119482</v>
      </c>
      <c r="C17" s="94">
        <v>44349</v>
      </c>
      <c r="D17" s="95">
        <v>44359.697222222225</v>
      </c>
      <c r="E17" s="93" t="s">
        <v>1922</v>
      </c>
      <c r="F17" s="96">
        <v>18000000</v>
      </c>
      <c r="G17" s="96">
        <v>10800000</v>
      </c>
      <c r="H17" s="93" t="s">
        <v>1920</v>
      </c>
      <c r="I17" s="93">
        <v>205859915</v>
      </c>
      <c r="J17" s="94">
        <v>44362</v>
      </c>
      <c r="K17" s="93" t="s">
        <v>1921</v>
      </c>
    </row>
    <row r="18" spans="1:11">
      <c r="A18" s="83"/>
      <c r="B18" s="83"/>
      <c r="C18" s="83"/>
      <c r="D18" s="61" t="s">
        <v>111</v>
      </c>
      <c r="E18" s="83"/>
      <c r="F18" s="83"/>
      <c r="G18" s="123">
        <f>SUM(G6:G17)</f>
        <v>921335404</v>
      </c>
      <c r="H18" s="83"/>
      <c r="I18" s="83"/>
      <c r="J18" s="83"/>
      <c r="K18" s="83"/>
    </row>
  </sheetData>
  <mergeCells count="2">
    <mergeCell ref="A2:H2"/>
    <mergeCell ref="A3:H3"/>
  </mergeCells>
  <pageMargins left="0.19685039370078741" right="0.19685039370078741" top="0.98425196850393704" bottom="0.98425196850393704" header="0.51181102362204722" footer="0.51181102362204722"/>
  <pageSetup paperSize="9" scale="9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H66"/>
  <sheetViews>
    <sheetView view="pageBreakPreview" zoomScaleNormal="100" zoomScaleSheetLayoutView="100" workbookViewId="0">
      <selection activeCell="Q15" sqref="Q15"/>
    </sheetView>
  </sheetViews>
  <sheetFormatPr defaultRowHeight="15"/>
  <cols>
    <col min="1" max="1" width="5" customWidth="1"/>
    <col min="2" max="2" width="10.7109375" customWidth="1"/>
    <col min="3" max="3" width="18.5703125" style="54" customWidth="1"/>
    <col min="4" max="4" width="13.7109375" customWidth="1"/>
    <col min="5" max="5" width="13.5703125" style="70" customWidth="1"/>
    <col min="6" max="6" width="11.42578125" style="70" customWidth="1"/>
    <col min="7" max="7" width="12.5703125" bestFit="1" customWidth="1"/>
    <col min="8" max="8" width="29.7109375" customWidth="1"/>
  </cols>
  <sheetData>
    <row r="1" spans="1:8">
      <c r="H1" t="s">
        <v>375</v>
      </c>
    </row>
    <row r="2" spans="1:8">
      <c r="A2" s="209" t="s">
        <v>166</v>
      </c>
      <c r="B2" s="209"/>
      <c r="C2" s="209"/>
      <c r="D2" s="209"/>
      <c r="E2" s="209"/>
      <c r="F2" s="209"/>
      <c r="G2" s="209"/>
      <c r="H2" s="209"/>
    </row>
    <row r="3" spans="1:8">
      <c r="A3" s="209" t="s">
        <v>1592</v>
      </c>
      <c r="B3" s="209"/>
      <c r="C3" s="209"/>
      <c r="D3" s="209"/>
      <c r="E3" s="209"/>
      <c r="F3" s="209"/>
      <c r="G3" s="209"/>
      <c r="H3" s="209"/>
    </row>
    <row r="4" spans="1:8">
      <c r="A4" s="210" t="s">
        <v>168</v>
      </c>
      <c r="B4" s="210"/>
      <c r="C4" s="210"/>
      <c r="D4" s="210"/>
      <c r="E4" s="210"/>
      <c r="F4" s="210"/>
      <c r="G4" s="210"/>
      <c r="H4" s="210"/>
    </row>
    <row r="5" spans="1:8" ht="39" thickBot="1">
      <c r="A5" s="92" t="s">
        <v>121</v>
      </c>
      <c r="B5" s="92" t="s">
        <v>122</v>
      </c>
      <c r="C5" s="136" t="s">
        <v>135</v>
      </c>
      <c r="D5" s="92" t="s">
        <v>136</v>
      </c>
      <c r="E5" s="92" t="s">
        <v>137</v>
      </c>
      <c r="F5" s="92" t="s">
        <v>190</v>
      </c>
      <c r="G5" s="92" t="s">
        <v>131</v>
      </c>
      <c r="H5" s="92" t="s">
        <v>132</v>
      </c>
    </row>
    <row r="6" spans="1:8" ht="15.75" thickBot="1">
      <c r="A6" s="137">
        <v>1</v>
      </c>
      <c r="B6" s="185">
        <v>576734</v>
      </c>
      <c r="C6" s="187">
        <v>2000000</v>
      </c>
      <c r="D6" s="186">
        <v>44200</v>
      </c>
      <c r="E6" s="185" t="s">
        <v>133</v>
      </c>
      <c r="F6" s="185">
        <v>200468069</v>
      </c>
      <c r="G6" s="185" t="s">
        <v>132</v>
      </c>
      <c r="H6" s="185" t="s">
        <v>307</v>
      </c>
    </row>
    <row r="7" spans="1:8" ht="15.75" thickBot="1">
      <c r="A7" s="137">
        <v>2</v>
      </c>
      <c r="B7" s="185">
        <v>576736</v>
      </c>
      <c r="C7" s="187">
        <v>44000000</v>
      </c>
      <c r="D7" s="186">
        <v>44200</v>
      </c>
      <c r="E7" s="185" t="s">
        <v>133</v>
      </c>
      <c r="F7" s="185">
        <v>200468069</v>
      </c>
      <c r="G7" s="185" t="s">
        <v>132</v>
      </c>
      <c r="H7" s="185" t="s">
        <v>307</v>
      </c>
    </row>
    <row r="8" spans="1:8" ht="15.75" thickBot="1">
      <c r="A8" s="137">
        <v>3</v>
      </c>
      <c r="B8" s="185">
        <v>577961</v>
      </c>
      <c r="C8" s="187">
        <v>36000000</v>
      </c>
      <c r="D8" s="186">
        <v>44202</v>
      </c>
      <c r="E8" s="185" t="s">
        <v>133</v>
      </c>
      <c r="F8" s="185">
        <v>200468069</v>
      </c>
      <c r="G8" s="185" t="s">
        <v>132</v>
      </c>
      <c r="H8" s="185" t="s">
        <v>307</v>
      </c>
    </row>
    <row r="9" spans="1:8" ht="15.75" thickBot="1">
      <c r="A9" s="137">
        <v>4</v>
      </c>
      <c r="B9" s="185">
        <v>576476</v>
      </c>
      <c r="C9" s="187">
        <v>11505168</v>
      </c>
      <c r="D9" s="186">
        <v>44202</v>
      </c>
      <c r="E9" s="185" t="s">
        <v>133</v>
      </c>
      <c r="F9" s="185">
        <v>200468069</v>
      </c>
      <c r="G9" s="185" t="s">
        <v>132</v>
      </c>
      <c r="H9" s="185" t="s">
        <v>307</v>
      </c>
    </row>
    <row r="10" spans="1:8" ht="15.75" thickBot="1">
      <c r="A10" s="137">
        <v>5</v>
      </c>
      <c r="B10" s="185">
        <v>577215</v>
      </c>
      <c r="C10" s="187">
        <v>29476800</v>
      </c>
      <c r="D10" s="186">
        <v>44203</v>
      </c>
      <c r="E10" s="185" t="s">
        <v>133</v>
      </c>
      <c r="F10" s="185">
        <v>200468069</v>
      </c>
      <c r="G10" s="185" t="s">
        <v>132</v>
      </c>
      <c r="H10" s="185" t="s">
        <v>308</v>
      </c>
    </row>
    <row r="11" spans="1:8" ht="15.75" thickBot="1">
      <c r="A11" s="137">
        <v>6</v>
      </c>
      <c r="B11" s="185">
        <v>578130</v>
      </c>
      <c r="C11" s="187">
        <v>5000000</v>
      </c>
      <c r="D11" s="186">
        <v>44208</v>
      </c>
      <c r="E11" s="185" t="s">
        <v>133</v>
      </c>
      <c r="F11" s="185">
        <v>200468069</v>
      </c>
      <c r="G11" s="185" t="s">
        <v>132</v>
      </c>
      <c r="H11" s="185" t="s">
        <v>307</v>
      </c>
    </row>
    <row r="12" spans="1:8" ht="15.75" thickBot="1">
      <c r="A12" s="137">
        <v>7</v>
      </c>
      <c r="B12" s="185">
        <v>580095</v>
      </c>
      <c r="C12" s="187">
        <v>6555600000</v>
      </c>
      <c r="D12" s="186">
        <v>44209</v>
      </c>
      <c r="E12" s="185" t="s">
        <v>133</v>
      </c>
      <c r="F12" s="185">
        <v>200468069</v>
      </c>
      <c r="G12" s="185" t="s">
        <v>132</v>
      </c>
      <c r="H12" s="185" t="s">
        <v>306</v>
      </c>
    </row>
    <row r="13" spans="1:8" ht="15.75" thickBot="1">
      <c r="A13" s="137">
        <v>8</v>
      </c>
      <c r="B13" s="185">
        <v>578129</v>
      </c>
      <c r="C13" s="187">
        <v>4000000</v>
      </c>
      <c r="D13" s="186">
        <v>44209</v>
      </c>
      <c r="E13" s="185" t="s">
        <v>133</v>
      </c>
      <c r="F13" s="185">
        <v>200468069</v>
      </c>
      <c r="G13" s="185" t="s">
        <v>132</v>
      </c>
      <c r="H13" s="185" t="s">
        <v>307</v>
      </c>
    </row>
    <row r="14" spans="1:8" ht="15.75" thickBot="1">
      <c r="A14" s="137">
        <v>9</v>
      </c>
      <c r="B14" s="185">
        <v>578493</v>
      </c>
      <c r="C14" s="188">
        <v>13668326.77</v>
      </c>
      <c r="D14" s="186">
        <v>44209</v>
      </c>
      <c r="E14" s="185" t="s">
        <v>133</v>
      </c>
      <c r="F14" s="185">
        <v>200468069</v>
      </c>
      <c r="G14" s="185" t="s">
        <v>132</v>
      </c>
      <c r="H14" s="185" t="s">
        <v>307</v>
      </c>
    </row>
    <row r="15" spans="1:8" ht="15.75" thickBot="1">
      <c r="A15" s="137">
        <v>10</v>
      </c>
      <c r="B15" s="185">
        <v>578970</v>
      </c>
      <c r="C15" s="187">
        <v>9151560</v>
      </c>
      <c r="D15" s="186">
        <v>44214</v>
      </c>
      <c r="E15" s="185" t="s">
        <v>133</v>
      </c>
      <c r="F15" s="185">
        <v>200468069</v>
      </c>
      <c r="G15" s="185" t="s">
        <v>132</v>
      </c>
      <c r="H15" s="185" t="s">
        <v>306</v>
      </c>
    </row>
    <row r="16" spans="1:8" ht="15.75" thickBot="1">
      <c r="A16" s="137">
        <v>11</v>
      </c>
      <c r="B16" s="185">
        <v>579040</v>
      </c>
      <c r="C16" s="187">
        <v>7050000</v>
      </c>
      <c r="D16" s="186">
        <v>44214</v>
      </c>
      <c r="E16" s="185" t="s">
        <v>133</v>
      </c>
      <c r="F16" s="185">
        <v>200468069</v>
      </c>
      <c r="G16" s="185" t="s">
        <v>132</v>
      </c>
      <c r="H16" s="185" t="s">
        <v>306</v>
      </c>
    </row>
    <row r="17" spans="1:8" ht="15.75" thickBot="1">
      <c r="A17" s="137">
        <v>12</v>
      </c>
      <c r="B17" s="185">
        <v>580202</v>
      </c>
      <c r="C17" s="187">
        <v>2684392</v>
      </c>
      <c r="D17" s="186">
        <v>44216</v>
      </c>
      <c r="E17" s="185" t="s">
        <v>133</v>
      </c>
      <c r="F17" s="185">
        <v>200468069</v>
      </c>
      <c r="G17" s="185" t="s">
        <v>132</v>
      </c>
      <c r="H17" s="185" t="s">
        <v>307</v>
      </c>
    </row>
    <row r="18" spans="1:8" ht="15.75" thickBot="1">
      <c r="A18" s="137">
        <v>13</v>
      </c>
      <c r="B18" s="185">
        <v>579934</v>
      </c>
      <c r="C18" s="188">
        <v>4218303.5</v>
      </c>
      <c r="D18" s="186">
        <v>44216</v>
      </c>
      <c r="E18" s="185" t="s">
        <v>133</v>
      </c>
      <c r="F18" s="185">
        <v>200468069</v>
      </c>
      <c r="G18" s="185" t="s">
        <v>132</v>
      </c>
      <c r="H18" s="185" t="s">
        <v>306</v>
      </c>
    </row>
    <row r="19" spans="1:8" ht="15.75" thickBot="1">
      <c r="A19" s="137">
        <v>14</v>
      </c>
      <c r="B19" s="185">
        <v>579758</v>
      </c>
      <c r="C19" s="188">
        <v>10393851.6</v>
      </c>
      <c r="D19" s="186">
        <v>44217</v>
      </c>
      <c r="E19" s="185" t="s">
        <v>133</v>
      </c>
      <c r="F19" s="185">
        <v>200468069</v>
      </c>
      <c r="G19" s="185" t="s">
        <v>132</v>
      </c>
      <c r="H19" s="185" t="s">
        <v>306</v>
      </c>
    </row>
    <row r="20" spans="1:8" ht="15.75" thickBot="1">
      <c r="A20" s="137">
        <v>15</v>
      </c>
      <c r="B20" s="185">
        <v>580387</v>
      </c>
      <c r="C20" s="187">
        <v>2000000000</v>
      </c>
      <c r="D20" s="186">
        <v>44218</v>
      </c>
      <c r="E20" s="185" t="s">
        <v>133</v>
      </c>
      <c r="F20" s="185">
        <v>200468069</v>
      </c>
      <c r="G20" s="185" t="s">
        <v>132</v>
      </c>
      <c r="H20" s="185" t="s">
        <v>306</v>
      </c>
    </row>
    <row r="21" spans="1:8" ht="15.75" thickBot="1">
      <c r="A21" s="137">
        <v>16</v>
      </c>
      <c r="B21" s="185">
        <v>580621</v>
      </c>
      <c r="C21" s="187">
        <v>2528620</v>
      </c>
      <c r="D21" s="186">
        <v>44221</v>
      </c>
      <c r="E21" s="185" t="s">
        <v>133</v>
      </c>
      <c r="F21" s="185">
        <v>200468069</v>
      </c>
      <c r="G21" s="185" t="s">
        <v>132</v>
      </c>
      <c r="H21" s="185" t="s">
        <v>1655</v>
      </c>
    </row>
    <row r="22" spans="1:8" ht="15.75" thickBot="1">
      <c r="A22" s="137">
        <v>17</v>
      </c>
      <c r="B22" s="185">
        <v>580532</v>
      </c>
      <c r="C22" s="188">
        <v>4522888.46</v>
      </c>
      <c r="D22" s="186">
        <v>44221</v>
      </c>
      <c r="E22" s="185" t="s">
        <v>133</v>
      </c>
      <c r="F22" s="185">
        <v>200468069</v>
      </c>
      <c r="G22" s="185" t="s">
        <v>132</v>
      </c>
      <c r="H22" s="185" t="s">
        <v>306</v>
      </c>
    </row>
    <row r="23" spans="1:8" ht="15.75" thickBot="1">
      <c r="A23" s="137">
        <v>18</v>
      </c>
      <c r="B23" s="185">
        <v>582605</v>
      </c>
      <c r="C23" s="187">
        <v>2530000</v>
      </c>
      <c r="D23" s="186">
        <v>44223</v>
      </c>
      <c r="E23" s="185" t="s">
        <v>133</v>
      </c>
      <c r="F23" s="185">
        <v>200468069</v>
      </c>
      <c r="G23" s="185" t="s">
        <v>132</v>
      </c>
      <c r="H23" s="185" t="s">
        <v>306</v>
      </c>
    </row>
    <row r="24" spans="1:8" ht="15.75" thickBot="1">
      <c r="A24" s="137">
        <v>19</v>
      </c>
      <c r="B24" s="185">
        <v>582802</v>
      </c>
      <c r="C24" s="187">
        <v>182158</v>
      </c>
      <c r="D24" s="186">
        <v>44229</v>
      </c>
      <c r="E24" s="185" t="s">
        <v>133</v>
      </c>
      <c r="F24" s="185">
        <v>200468069</v>
      </c>
      <c r="G24" s="185" t="s">
        <v>132</v>
      </c>
      <c r="H24" s="185" t="s">
        <v>306</v>
      </c>
    </row>
    <row r="25" spans="1:8" ht="15.75" thickBot="1">
      <c r="A25" s="137">
        <v>20</v>
      </c>
      <c r="B25" s="185">
        <v>583752</v>
      </c>
      <c r="C25" s="187">
        <v>10000000</v>
      </c>
      <c r="D25" s="186">
        <v>44232</v>
      </c>
      <c r="E25" s="185" t="s">
        <v>133</v>
      </c>
      <c r="F25" s="185">
        <v>200468069</v>
      </c>
      <c r="G25" s="185" t="s">
        <v>132</v>
      </c>
      <c r="H25" s="185" t="s">
        <v>307</v>
      </c>
    </row>
    <row r="26" spans="1:8" ht="15.75" thickBot="1">
      <c r="A26" s="137">
        <v>21</v>
      </c>
      <c r="B26" s="185">
        <v>585022</v>
      </c>
      <c r="C26" s="187">
        <v>2651120</v>
      </c>
      <c r="D26" s="186">
        <v>44236</v>
      </c>
      <c r="E26" s="185" t="s">
        <v>133</v>
      </c>
      <c r="F26" s="185">
        <v>200468069</v>
      </c>
      <c r="G26" s="185" t="s">
        <v>132</v>
      </c>
      <c r="H26" s="185" t="s">
        <v>1655</v>
      </c>
    </row>
    <row r="27" spans="1:8" ht="15.75" thickBot="1">
      <c r="A27" s="137">
        <v>22</v>
      </c>
      <c r="B27" s="185">
        <v>587566</v>
      </c>
      <c r="C27" s="188">
        <v>6575399.1600000001</v>
      </c>
      <c r="D27" s="186">
        <v>44245</v>
      </c>
      <c r="E27" s="185" t="s">
        <v>133</v>
      </c>
      <c r="F27" s="185">
        <v>200468069</v>
      </c>
      <c r="G27" s="185" t="s">
        <v>132</v>
      </c>
      <c r="H27" s="185" t="s">
        <v>306</v>
      </c>
    </row>
    <row r="28" spans="1:8" ht="15.75" thickBot="1">
      <c r="A28" s="137">
        <v>23</v>
      </c>
      <c r="B28" s="185">
        <v>587870</v>
      </c>
      <c r="C28" s="187">
        <v>4415400</v>
      </c>
      <c r="D28" s="186">
        <v>44250</v>
      </c>
      <c r="E28" s="185" t="s">
        <v>133</v>
      </c>
      <c r="F28" s="185">
        <v>200468069</v>
      </c>
      <c r="G28" s="185" t="s">
        <v>132</v>
      </c>
      <c r="H28" s="185" t="s">
        <v>306</v>
      </c>
    </row>
    <row r="29" spans="1:8" ht="15.75" thickBot="1">
      <c r="A29" s="137">
        <v>24</v>
      </c>
      <c r="B29" s="185">
        <v>587868</v>
      </c>
      <c r="C29" s="187">
        <v>3215862444</v>
      </c>
      <c r="D29" s="186">
        <v>44251</v>
      </c>
      <c r="E29" s="185" t="s">
        <v>133</v>
      </c>
      <c r="F29" s="185">
        <v>200468069</v>
      </c>
      <c r="G29" s="185" t="s">
        <v>132</v>
      </c>
      <c r="H29" s="185" t="s">
        <v>306</v>
      </c>
    </row>
    <row r="30" spans="1:8" ht="15.75" thickBot="1">
      <c r="A30" s="137">
        <v>25</v>
      </c>
      <c r="B30" s="185">
        <v>588507</v>
      </c>
      <c r="C30" s="187">
        <v>4226250</v>
      </c>
      <c r="D30" s="186">
        <v>44253</v>
      </c>
      <c r="E30" s="185" t="s">
        <v>133</v>
      </c>
      <c r="F30" s="185">
        <v>200468069</v>
      </c>
      <c r="G30" s="185" t="s">
        <v>132</v>
      </c>
      <c r="H30" s="185" t="s">
        <v>306</v>
      </c>
    </row>
    <row r="31" spans="1:8" ht="15.75" thickBot="1">
      <c r="A31" s="137">
        <v>26</v>
      </c>
      <c r="B31" s="185">
        <v>590211</v>
      </c>
      <c r="C31" s="188">
        <v>4139337.36</v>
      </c>
      <c r="D31" s="186">
        <v>44260</v>
      </c>
      <c r="E31" s="185" t="s">
        <v>133</v>
      </c>
      <c r="F31" s="185">
        <v>200468069</v>
      </c>
      <c r="G31" s="185" t="s">
        <v>132</v>
      </c>
      <c r="H31" s="185" t="s">
        <v>306</v>
      </c>
    </row>
    <row r="32" spans="1:8" ht="15.75" thickBot="1">
      <c r="A32" s="137">
        <v>27</v>
      </c>
      <c r="B32" s="185">
        <v>590195</v>
      </c>
      <c r="C32" s="188">
        <v>3957166.97</v>
      </c>
      <c r="D32" s="186">
        <v>44260</v>
      </c>
      <c r="E32" s="185" t="s">
        <v>133</v>
      </c>
      <c r="F32" s="185">
        <v>200468069</v>
      </c>
      <c r="G32" s="185" t="s">
        <v>132</v>
      </c>
      <c r="H32" s="185" t="s">
        <v>306</v>
      </c>
    </row>
    <row r="33" spans="1:8" ht="15.75" thickBot="1">
      <c r="A33" s="137">
        <v>28</v>
      </c>
      <c r="B33" s="185">
        <v>591347</v>
      </c>
      <c r="C33" s="187">
        <v>869093</v>
      </c>
      <c r="D33" s="186">
        <v>44265</v>
      </c>
      <c r="E33" s="185" t="s">
        <v>133</v>
      </c>
      <c r="F33" s="185">
        <v>200468069</v>
      </c>
      <c r="G33" s="185" t="s">
        <v>132</v>
      </c>
      <c r="H33" s="185" t="s">
        <v>308</v>
      </c>
    </row>
    <row r="34" spans="1:8" ht="15.75" thickBot="1">
      <c r="A34" s="137">
        <v>29</v>
      </c>
      <c r="B34" s="185">
        <v>591315</v>
      </c>
      <c r="C34" s="187">
        <v>1444698</v>
      </c>
      <c r="D34" s="186">
        <v>44265</v>
      </c>
      <c r="E34" s="185" t="s">
        <v>133</v>
      </c>
      <c r="F34" s="185">
        <v>200468069</v>
      </c>
      <c r="G34" s="185" t="s">
        <v>132</v>
      </c>
      <c r="H34" s="185" t="s">
        <v>308</v>
      </c>
    </row>
    <row r="35" spans="1:8" ht="15.75" thickBot="1">
      <c r="A35" s="137">
        <v>30</v>
      </c>
      <c r="B35" s="185">
        <v>591707</v>
      </c>
      <c r="C35" s="188">
        <v>3509914.93</v>
      </c>
      <c r="D35" s="186">
        <v>44270</v>
      </c>
      <c r="E35" s="185" t="s">
        <v>133</v>
      </c>
      <c r="F35" s="185">
        <v>200468069</v>
      </c>
      <c r="G35" s="185" t="s">
        <v>132</v>
      </c>
      <c r="H35" s="185" t="s">
        <v>306</v>
      </c>
    </row>
    <row r="36" spans="1:8" ht="15.75" thickBot="1">
      <c r="A36" s="137">
        <v>31</v>
      </c>
      <c r="B36" s="185">
        <v>592923</v>
      </c>
      <c r="C36" s="187">
        <v>12000000</v>
      </c>
      <c r="D36" s="186">
        <v>44273</v>
      </c>
      <c r="E36" s="185" t="s">
        <v>133</v>
      </c>
      <c r="F36" s="185">
        <v>200468069</v>
      </c>
      <c r="G36" s="185" t="s">
        <v>132</v>
      </c>
      <c r="H36" s="185" t="s">
        <v>307</v>
      </c>
    </row>
    <row r="37" spans="1:8" ht="15.75" thickBot="1">
      <c r="A37" s="137">
        <v>32</v>
      </c>
      <c r="B37" s="185">
        <v>592914</v>
      </c>
      <c r="C37" s="188">
        <v>2041090.5</v>
      </c>
      <c r="D37" s="186">
        <v>44273</v>
      </c>
      <c r="E37" s="185" t="s">
        <v>133</v>
      </c>
      <c r="F37" s="185">
        <v>200468069</v>
      </c>
      <c r="G37" s="185" t="s">
        <v>132</v>
      </c>
      <c r="H37" s="185" t="s">
        <v>306</v>
      </c>
    </row>
    <row r="38" spans="1:8" ht="15.75" thickBot="1">
      <c r="A38" s="137">
        <v>33</v>
      </c>
      <c r="B38" s="185">
        <v>593200</v>
      </c>
      <c r="C38" s="187">
        <v>3395700</v>
      </c>
      <c r="D38" s="186">
        <v>44278</v>
      </c>
      <c r="E38" s="185" t="s">
        <v>133</v>
      </c>
      <c r="F38" s="185">
        <v>200468069</v>
      </c>
      <c r="G38" s="185" t="s">
        <v>132</v>
      </c>
      <c r="H38" s="185" t="s">
        <v>307</v>
      </c>
    </row>
    <row r="39" spans="1:8" ht="15.75" thickBot="1">
      <c r="A39" s="137">
        <v>34</v>
      </c>
      <c r="B39" s="185">
        <v>596256</v>
      </c>
      <c r="C39" s="187">
        <v>5000000</v>
      </c>
      <c r="D39" s="186">
        <v>44288</v>
      </c>
      <c r="E39" s="185" t="s">
        <v>133</v>
      </c>
      <c r="F39" s="185">
        <v>200468069</v>
      </c>
      <c r="G39" s="185" t="s">
        <v>132</v>
      </c>
      <c r="H39" s="185" t="s">
        <v>307</v>
      </c>
    </row>
    <row r="40" spans="1:8" ht="15.75" thickBot="1">
      <c r="A40" s="137">
        <v>35</v>
      </c>
      <c r="B40" s="185">
        <v>600635</v>
      </c>
      <c r="C40" s="187">
        <v>16500000</v>
      </c>
      <c r="D40" s="186">
        <v>44298</v>
      </c>
      <c r="E40" s="185" t="s">
        <v>133</v>
      </c>
      <c r="F40" s="185">
        <v>200468069</v>
      </c>
      <c r="G40" s="185" t="s">
        <v>132</v>
      </c>
      <c r="H40" s="185" t="s">
        <v>308</v>
      </c>
    </row>
    <row r="41" spans="1:8" ht="15.75" thickBot="1">
      <c r="A41" s="137">
        <v>36</v>
      </c>
      <c r="B41" s="185">
        <v>604031</v>
      </c>
      <c r="C41" s="188">
        <v>140224.19</v>
      </c>
      <c r="D41" s="186">
        <v>44309</v>
      </c>
      <c r="E41" s="185" t="s">
        <v>133</v>
      </c>
      <c r="F41" s="185">
        <v>200468069</v>
      </c>
      <c r="G41" s="185" t="s">
        <v>132</v>
      </c>
      <c r="H41" s="185" t="s">
        <v>306</v>
      </c>
    </row>
    <row r="42" spans="1:8" ht="15.75" thickBot="1">
      <c r="A42" s="137">
        <v>37</v>
      </c>
      <c r="B42" s="185">
        <v>604723</v>
      </c>
      <c r="C42" s="187">
        <v>8575000</v>
      </c>
      <c r="D42" s="186">
        <v>44314</v>
      </c>
      <c r="E42" s="185" t="s">
        <v>133</v>
      </c>
      <c r="F42" s="185">
        <v>200468069</v>
      </c>
      <c r="G42" s="185" t="s">
        <v>132</v>
      </c>
      <c r="H42" s="185" t="s">
        <v>307</v>
      </c>
    </row>
    <row r="43" spans="1:8" ht="15.75" thickBot="1">
      <c r="A43" s="137">
        <v>38</v>
      </c>
      <c r="B43" s="185">
        <v>610361</v>
      </c>
      <c r="C43" s="187">
        <v>8567040</v>
      </c>
      <c r="D43" s="186">
        <v>44336</v>
      </c>
      <c r="E43" s="185" t="s">
        <v>133</v>
      </c>
      <c r="F43" s="185">
        <v>200468069</v>
      </c>
      <c r="G43" s="185" t="s">
        <v>132</v>
      </c>
      <c r="H43" s="185" t="s">
        <v>306</v>
      </c>
    </row>
    <row r="44" spans="1:8" ht="15.75" thickBot="1">
      <c r="A44" s="137">
        <v>39</v>
      </c>
      <c r="B44" s="185">
        <v>611372</v>
      </c>
      <c r="C44" s="187">
        <v>230000</v>
      </c>
      <c r="D44" s="186">
        <v>44341</v>
      </c>
      <c r="E44" s="185" t="s">
        <v>133</v>
      </c>
      <c r="F44" s="185">
        <v>200468069</v>
      </c>
      <c r="G44" s="185" t="s">
        <v>132</v>
      </c>
      <c r="H44" s="185" t="s">
        <v>306</v>
      </c>
    </row>
    <row r="45" spans="1:8" ht="15.75" thickBot="1">
      <c r="A45" s="137">
        <v>40</v>
      </c>
      <c r="B45" s="185">
        <v>612239</v>
      </c>
      <c r="C45" s="188">
        <v>2505762.6</v>
      </c>
      <c r="D45" s="186">
        <v>44344</v>
      </c>
      <c r="E45" s="185" t="s">
        <v>133</v>
      </c>
      <c r="F45" s="185">
        <v>200468069</v>
      </c>
      <c r="G45" s="185" t="s">
        <v>132</v>
      </c>
      <c r="H45" s="185" t="s">
        <v>306</v>
      </c>
    </row>
    <row r="46" spans="1:8" ht="15.75" thickBot="1">
      <c r="A46" s="137">
        <v>41</v>
      </c>
      <c r="B46" s="185">
        <v>613903</v>
      </c>
      <c r="C46" s="187">
        <v>4400000</v>
      </c>
      <c r="D46" s="186">
        <v>44349</v>
      </c>
      <c r="E46" s="185" t="s">
        <v>133</v>
      </c>
      <c r="F46" s="185">
        <v>200468069</v>
      </c>
      <c r="G46" s="185" t="s">
        <v>132</v>
      </c>
      <c r="H46" s="185" t="s">
        <v>306</v>
      </c>
    </row>
    <row r="47" spans="1:8" ht="15.75" thickBot="1">
      <c r="A47" s="137">
        <v>42</v>
      </c>
      <c r="B47" s="185">
        <v>614702</v>
      </c>
      <c r="C47" s="187">
        <v>10500000</v>
      </c>
      <c r="D47" s="186">
        <v>44354</v>
      </c>
      <c r="E47" s="185" t="s">
        <v>133</v>
      </c>
      <c r="F47" s="185">
        <v>200468069</v>
      </c>
      <c r="G47" s="185" t="s">
        <v>132</v>
      </c>
      <c r="H47" s="185" t="s">
        <v>306</v>
      </c>
    </row>
    <row r="48" spans="1:8" ht="15.75" thickBot="1">
      <c r="A48" s="137">
        <v>43</v>
      </c>
      <c r="B48" s="185">
        <v>615965</v>
      </c>
      <c r="C48" s="187">
        <v>2323230</v>
      </c>
      <c r="D48" s="186">
        <v>44361</v>
      </c>
      <c r="E48" s="185" t="s">
        <v>133</v>
      </c>
      <c r="F48" s="185">
        <v>200468069</v>
      </c>
      <c r="G48" s="185" t="s">
        <v>132</v>
      </c>
      <c r="H48" s="185" t="s">
        <v>1655</v>
      </c>
    </row>
    <row r="49" spans="1:8" ht="15.75" thickBot="1">
      <c r="A49" s="137">
        <v>44</v>
      </c>
      <c r="B49" s="185">
        <v>616661</v>
      </c>
      <c r="C49" s="187">
        <v>2500000</v>
      </c>
      <c r="D49" s="186">
        <v>44362</v>
      </c>
      <c r="E49" s="185" t="s">
        <v>133</v>
      </c>
      <c r="F49" s="185">
        <v>200468069</v>
      </c>
      <c r="G49" s="185" t="s">
        <v>132</v>
      </c>
      <c r="H49" s="185" t="s">
        <v>306</v>
      </c>
    </row>
    <row r="50" spans="1:8" ht="15.75" thickBot="1">
      <c r="A50" s="137">
        <v>45</v>
      </c>
      <c r="B50" s="185">
        <v>620107</v>
      </c>
      <c r="C50" s="187">
        <v>2862695</v>
      </c>
      <c r="D50" s="186">
        <v>44365</v>
      </c>
      <c r="E50" s="185" t="s">
        <v>133</v>
      </c>
      <c r="F50" s="185">
        <v>200468069</v>
      </c>
      <c r="G50" s="185" t="s">
        <v>132</v>
      </c>
      <c r="H50" s="185" t="s">
        <v>306</v>
      </c>
    </row>
    <row r="51" spans="1:8" ht="15.75" thickBot="1">
      <c r="A51" s="137">
        <v>46</v>
      </c>
      <c r="B51" s="185">
        <v>618827</v>
      </c>
      <c r="C51" s="187">
        <v>14522521</v>
      </c>
      <c r="D51" s="186">
        <v>44370</v>
      </c>
      <c r="E51" s="185" t="s">
        <v>133</v>
      </c>
      <c r="F51" s="185">
        <v>200468069</v>
      </c>
      <c r="G51" s="185" t="s">
        <v>132</v>
      </c>
      <c r="H51" s="185" t="s">
        <v>1655</v>
      </c>
    </row>
    <row r="52" spans="1:8" ht="15.75" thickBot="1">
      <c r="A52" s="137">
        <v>47</v>
      </c>
      <c r="B52" s="185">
        <v>619852</v>
      </c>
      <c r="C52" s="187">
        <v>6300000</v>
      </c>
      <c r="D52" s="186">
        <v>44376</v>
      </c>
      <c r="E52" s="185" t="s">
        <v>133</v>
      </c>
      <c r="F52" s="185">
        <v>200468069</v>
      </c>
      <c r="G52" s="185" t="s">
        <v>132</v>
      </c>
      <c r="H52" s="185" t="s">
        <v>306</v>
      </c>
    </row>
    <row r="53" spans="1:8" ht="15.75" thickBot="1">
      <c r="A53" s="137">
        <v>48</v>
      </c>
      <c r="B53" s="185">
        <v>622014</v>
      </c>
      <c r="C53" s="187">
        <v>11980488</v>
      </c>
      <c r="D53" s="186">
        <v>44381</v>
      </c>
      <c r="E53" s="185" t="s">
        <v>133</v>
      </c>
      <c r="F53" s="185">
        <v>200468069</v>
      </c>
      <c r="G53" s="185" t="s">
        <v>132</v>
      </c>
      <c r="H53" s="185" t="s">
        <v>307</v>
      </c>
    </row>
    <row r="54" spans="1:8" ht="15.75" thickBot="1">
      <c r="A54" s="137">
        <v>49</v>
      </c>
      <c r="B54" s="185">
        <v>624033</v>
      </c>
      <c r="C54" s="188">
        <v>4551231.09</v>
      </c>
      <c r="D54" s="186">
        <v>44384</v>
      </c>
      <c r="E54" s="185" t="s">
        <v>133</v>
      </c>
      <c r="F54" s="185">
        <v>200468069</v>
      </c>
      <c r="G54" s="185" t="s">
        <v>132</v>
      </c>
      <c r="H54" s="185" t="s">
        <v>306</v>
      </c>
    </row>
    <row r="55" spans="1:8" ht="15.75" thickBot="1">
      <c r="A55" s="137">
        <v>50</v>
      </c>
      <c r="B55" s="185">
        <v>623616</v>
      </c>
      <c r="C55" s="188">
        <v>3604374.85</v>
      </c>
      <c r="D55" s="186">
        <v>44389</v>
      </c>
      <c r="E55" s="185" t="s">
        <v>133</v>
      </c>
      <c r="F55" s="185">
        <v>200468069</v>
      </c>
      <c r="G55" s="185" t="s">
        <v>132</v>
      </c>
      <c r="H55" s="185" t="s">
        <v>307</v>
      </c>
    </row>
    <row r="56" spans="1:8">
      <c r="A56" s="137">
        <v>51</v>
      </c>
      <c r="B56" s="93">
        <v>591315</v>
      </c>
      <c r="C56" s="96">
        <v>1444698</v>
      </c>
      <c r="D56" s="94">
        <v>44265</v>
      </c>
      <c r="E56" s="93" t="s">
        <v>133</v>
      </c>
      <c r="F56" s="93">
        <v>200468069</v>
      </c>
      <c r="G56" s="93" t="s">
        <v>132</v>
      </c>
      <c r="H56" s="93" t="s">
        <v>308</v>
      </c>
    </row>
    <row r="57" spans="1:8">
      <c r="A57" s="137">
        <v>52</v>
      </c>
      <c r="B57" s="93">
        <v>591347</v>
      </c>
      <c r="C57" s="96">
        <v>869093</v>
      </c>
      <c r="D57" s="94">
        <v>44265</v>
      </c>
      <c r="E57" s="93" t="s">
        <v>133</v>
      </c>
      <c r="F57" s="93">
        <v>200468069</v>
      </c>
      <c r="G57" s="93" t="s">
        <v>132</v>
      </c>
      <c r="H57" s="93" t="s">
        <v>308</v>
      </c>
    </row>
    <row r="58" spans="1:8">
      <c r="A58" s="137">
        <v>53</v>
      </c>
      <c r="B58" s="93">
        <v>591707</v>
      </c>
      <c r="C58" s="138">
        <v>3509914.93</v>
      </c>
      <c r="D58" s="94">
        <v>44270</v>
      </c>
      <c r="E58" s="93" t="s">
        <v>133</v>
      </c>
      <c r="F58" s="93">
        <v>200468069</v>
      </c>
      <c r="G58" s="93" t="s">
        <v>132</v>
      </c>
      <c r="H58" s="93" t="s">
        <v>306</v>
      </c>
    </row>
    <row r="59" spans="1:8">
      <c r="A59" s="137">
        <v>54</v>
      </c>
      <c r="B59" s="93">
        <v>592914</v>
      </c>
      <c r="C59" s="138">
        <v>2041090.5</v>
      </c>
      <c r="D59" s="94">
        <v>44273</v>
      </c>
      <c r="E59" s="93" t="s">
        <v>133</v>
      </c>
      <c r="F59" s="93">
        <v>200468069</v>
      </c>
      <c r="G59" s="93" t="s">
        <v>132</v>
      </c>
      <c r="H59" s="93" t="s">
        <v>306</v>
      </c>
    </row>
    <row r="60" spans="1:8">
      <c r="A60" s="137">
        <v>55</v>
      </c>
      <c r="B60" s="93">
        <v>592923</v>
      </c>
      <c r="C60" s="96">
        <v>12000000</v>
      </c>
      <c r="D60" s="94">
        <v>44273</v>
      </c>
      <c r="E60" s="93" t="s">
        <v>133</v>
      </c>
      <c r="F60" s="93">
        <v>200468069</v>
      </c>
      <c r="G60" s="93" t="s">
        <v>132</v>
      </c>
      <c r="H60" s="93" t="s">
        <v>307</v>
      </c>
    </row>
    <row r="61" spans="1:8">
      <c r="A61" s="137">
        <v>56</v>
      </c>
      <c r="B61" s="93">
        <v>593200</v>
      </c>
      <c r="C61" s="96">
        <v>3395700</v>
      </c>
      <c r="D61" s="94">
        <v>44278</v>
      </c>
      <c r="E61" s="93" t="s">
        <v>133</v>
      </c>
      <c r="F61" s="93">
        <v>200468069</v>
      </c>
      <c r="G61" s="93" t="s">
        <v>132</v>
      </c>
      <c r="H61" s="93" t="s">
        <v>307</v>
      </c>
    </row>
    <row r="62" spans="1:8">
      <c r="A62" s="137">
        <v>57</v>
      </c>
      <c r="B62" s="93">
        <v>596256</v>
      </c>
      <c r="C62" s="96">
        <v>5000000</v>
      </c>
      <c r="D62" s="94">
        <v>44288</v>
      </c>
      <c r="E62" s="93" t="s">
        <v>133</v>
      </c>
      <c r="F62" s="93">
        <v>200468069</v>
      </c>
      <c r="G62" s="93" t="s">
        <v>132</v>
      </c>
      <c r="H62" s="93" t="s">
        <v>307</v>
      </c>
    </row>
    <row r="63" spans="1:8">
      <c r="A63" s="137">
        <v>58</v>
      </c>
      <c r="B63" s="93">
        <v>600635</v>
      </c>
      <c r="C63" s="96">
        <v>16500000</v>
      </c>
      <c r="D63" s="94">
        <v>44298</v>
      </c>
      <c r="E63" s="93" t="s">
        <v>133</v>
      </c>
      <c r="F63" s="93">
        <v>200468069</v>
      </c>
      <c r="G63" s="93" t="s">
        <v>132</v>
      </c>
      <c r="H63" s="93" t="s">
        <v>308</v>
      </c>
    </row>
    <row r="64" spans="1:8">
      <c r="A64" s="137"/>
      <c r="B64" s="93"/>
      <c r="C64" s="96"/>
      <c r="D64" s="94"/>
      <c r="E64" s="93"/>
      <c r="F64" s="93"/>
      <c r="G64" s="93"/>
      <c r="H64" s="93"/>
    </row>
    <row r="65" spans="1:8">
      <c r="A65" s="137"/>
      <c r="B65" s="93"/>
      <c r="C65" s="96"/>
      <c r="D65" s="94"/>
      <c r="E65" s="93"/>
      <c r="F65" s="93"/>
      <c r="G65" s="93"/>
      <c r="H65" s="93"/>
    </row>
    <row r="66" spans="1:8" s="99" customFormat="1">
      <c r="A66" s="189"/>
      <c r="B66" s="140" t="s">
        <v>111</v>
      </c>
      <c r="C66" s="190">
        <f>SUM(C6:C63)</f>
        <v>12169422745.410002</v>
      </c>
      <c r="D66" s="189"/>
      <c r="E66" s="191"/>
      <c r="F66" s="191"/>
      <c r="G66" s="189"/>
      <c r="H66" s="189"/>
    </row>
  </sheetData>
  <sortState ref="A5:H243">
    <sortCondition ref="D5:D243"/>
  </sortState>
  <mergeCells count="3">
    <mergeCell ref="A2:H2"/>
    <mergeCell ref="A3:H3"/>
    <mergeCell ref="A4:H4"/>
  </mergeCells>
  <pageMargins left="0.19685039370078741" right="0.19685039370078741" top="0.31496062992125984" bottom="0.31496062992125984" header="0.23622047244094491" footer="0.23622047244094491"/>
  <pageSetup paperSize="9" scale="8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G83"/>
  <sheetViews>
    <sheetView view="pageBreakPreview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0" sqref="N90"/>
    </sheetView>
  </sheetViews>
  <sheetFormatPr defaultRowHeight="15"/>
  <cols>
    <col min="1" max="1" width="5.28515625" style="80" customWidth="1"/>
    <col min="2" max="2" width="8" style="80" bestFit="1" customWidth="1"/>
    <col min="3" max="3" width="9.140625" style="80" customWidth="1"/>
    <col min="4" max="4" width="10.5703125" style="80" bestFit="1" customWidth="1"/>
    <col min="5" max="5" width="14.85546875" style="80" bestFit="1" customWidth="1"/>
    <col min="6" max="6" width="28.5703125" style="80" customWidth="1"/>
    <col min="7" max="7" width="15" style="80" customWidth="1"/>
    <col min="8" max="16384" width="9.140625" style="80"/>
  </cols>
  <sheetData>
    <row r="1" spans="1:7">
      <c r="G1" s="122" t="s">
        <v>372</v>
      </c>
    </row>
    <row r="2" spans="1:7">
      <c r="A2" s="209" t="s">
        <v>166</v>
      </c>
      <c r="B2" s="209"/>
      <c r="C2" s="209"/>
      <c r="D2" s="209"/>
      <c r="E2" s="209"/>
      <c r="F2" s="209"/>
      <c r="G2" s="209"/>
    </row>
    <row r="3" spans="1:7">
      <c r="A3" s="209" t="s">
        <v>1591</v>
      </c>
      <c r="B3" s="209"/>
      <c r="C3" s="209"/>
      <c r="D3" s="209"/>
      <c r="E3" s="209"/>
      <c r="F3" s="209"/>
      <c r="G3" s="209"/>
    </row>
    <row r="4" spans="1:7">
      <c r="A4" s="81"/>
      <c r="B4" s="81"/>
      <c r="C4" s="81"/>
      <c r="D4" s="81"/>
      <c r="E4" s="81"/>
      <c r="F4" s="81"/>
      <c r="G4" s="139" t="s">
        <v>169</v>
      </c>
    </row>
    <row r="5" spans="1:7">
      <c r="A5" s="82" t="s">
        <v>121</v>
      </c>
      <c r="B5" s="82" t="s">
        <v>122</v>
      </c>
      <c r="C5" s="82" t="s">
        <v>138</v>
      </c>
      <c r="D5" s="82" t="s">
        <v>123</v>
      </c>
      <c r="E5" s="82" t="s">
        <v>124</v>
      </c>
      <c r="F5" s="82" t="s">
        <v>125</v>
      </c>
      <c r="G5" s="82" t="s">
        <v>139</v>
      </c>
    </row>
    <row r="6" spans="1:7">
      <c r="A6" s="137">
        <v>1</v>
      </c>
      <c r="B6" s="93">
        <v>1302884</v>
      </c>
      <c r="C6" s="93">
        <v>173964</v>
      </c>
      <c r="D6" s="94">
        <v>44202</v>
      </c>
      <c r="E6" s="95">
        <v>44207.528067129628</v>
      </c>
      <c r="F6" s="93" t="s">
        <v>140</v>
      </c>
      <c r="G6" s="138">
        <v>321948441.69</v>
      </c>
    </row>
    <row r="7" spans="1:7" ht="25.5">
      <c r="A7" s="137">
        <v>2</v>
      </c>
      <c r="B7" s="93">
        <v>1302895</v>
      </c>
      <c r="C7" s="93">
        <v>173990</v>
      </c>
      <c r="D7" s="94">
        <v>44202</v>
      </c>
      <c r="E7" s="95">
        <v>44207.535879629628</v>
      </c>
      <c r="F7" s="93" t="s">
        <v>141</v>
      </c>
      <c r="G7" s="138">
        <v>14923284.48</v>
      </c>
    </row>
    <row r="8" spans="1:7" ht="25.5">
      <c r="A8" s="137">
        <v>3</v>
      </c>
      <c r="B8" s="93">
        <v>1303096</v>
      </c>
      <c r="C8" s="93">
        <v>174099</v>
      </c>
      <c r="D8" s="94">
        <v>44203</v>
      </c>
      <c r="E8" s="95">
        <v>44208.444444444445</v>
      </c>
      <c r="F8" s="93" t="s">
        <v>305</v>
      </c>
      <c r="G8" s="96">
        <v>139400000</v>
      </c>
    </row>
    <row r="9" spans="1:7">
      <c r="A9" s="137">
        <v>4</v>
      </c>
      <c r="B9" s="93">
        <v>1303487</v>
      </c>
      <c r="C9" s="93">
        <v>174399</v>
      </c>
      <c r="D9" s="94">
        <v>44204</v>
      </c>
      <c r="E9" s="95">
        <v>44209.497395833336</v>
      </c>
      <c r="F9" s="93" t="s">
        <v>140</v>
      </c>
      <c r="G9" s="96">
        <v>7360000</v>
      </c>
    </row>
    <row r="10" spans="1:7" ht="25.5">
      <c r="A10" s="137">
        <v>5</v>
      </c>
      <c r="B10" s="93">
        <v>1303676</v>
      </c>
      <c r="C10" s="93">
        <v>174407</v>
      </c>
      <c r="D10" s="94">
        <v>44204</v>
      </c>
      <c r="E10" s="95">
        <v>44209.498553240737</v>
      </c>
      <c r="F10" s="93" t="s">
        <v>305</v>
      </c>
      <c r="G10" s="96">
        <v>6561600</v>
      </c>
    </row>
    <row r="11" spans="1:7" ht="25.5">
      <c r="A11" s="137">
        <v>6</v>
      </c>
      <c r="B11" s="93">
        <v>1303905</v>
      </c>
      <c r="C11" s="93">
        <v>174538</v>
      </c>
      <c r="D11" s="94">
        <v>44207</v>
      </c>
      <c r="E11" s="95">
        <v>44214.453125</v>
      </c>
      <c r="F11" s="93" t="s">
        <v>141</v>
      </c>
      <c r="G11" s="96">
        <v>2875200</v>
      </c>
    </row>
    <row r="12" spans="1:7">
      <c r="A12" s="137">
        <v>7</v>
      </c>
      <c r="B12" s="93">
        <v>1304260</v>
      </c>
      <c r="C12" s="93">
        <v>174772</v>
      </c>
      <c r="D12" s="94">
        <v>44208</v>
      </c>
      <c r="E12" s="95">
        <v>44214.531828703701</v>
      </c>
      <c r="F12" s="93" t="s">
        <v>140</v>
      </c>
      <c r="G12" s="96">
        <v>973890</v>
      </c>
    </row>
    <row r="13" spans="1:7">
      <c r="A13" s="137">
        <v>8</v>
      </c>
      <c r="B13" s="93">
        <v>1304362</v>
      </c>
      <c r="C13" s="93">
        <v>174886</v>
      </c>
      <c r="D13" s="94">
        <v>44209</v>
      </c>
      <c r="E13" s="95">
        <v>44214.570601851854</v>
      </c>
      <c r="F13" s="93" t="s">
        <v>140</v>
      </c>
      <c r="G13" s="96">
        <v>5339200</v>
      </c>
    </row>
    <row r="14" spans="1:7">
      <c r="A14" s="137">
        <v>9</v>
      </c>
      <c r="B14" s="93">
        <v>1304671</v>
      </c>
      <c r="C14" s="93">
        <v>175018</v>
      </c>
      <c r="D14" s="94">
        <v>44210</v>
      </c>
      <c r="E14" s="95">
        <v>44215.420138888891</v>
      </c>
      <c r="F14" s="93" t="s">
        <v>140</v>
      </c>
      <c r="G14" s="96">
        <v>2534400</v>
      </c>
    </row>
    <row r="15" spans="1:7">
      <c r="A15" s="137">
        <v>10</v>
      </c>
      <c r="B15" s="93">
        <v>1304793</v>
      </c>
      <c r="C15" s="93">
        <v>175111</v>
      </c>
      <c r="D15" s="94">
        <v>44210</v>
      </c>
      <c r="E15" s="95">
        <v>44215.457465277781</v>
      </c>
      <c r="F15" s="93" t="s">
        <v>140</v>
      </c>
      <c r="G15" s="96">
        <v>12541900</v>
      </c>
    </row>
    <row r="16" spans="1:7">
      <c r="A16" s="137">
        <v>11</v>
      </c>
      <c r="B16" s="93">
        <v>1306421</v>
      </c>
      <c r="C16" s="93">
        <v>176103</v>
      </c>
      <c r="D16" s="94">
        <v>44218</v>
      </c>
      <c r="E16" s="95">
        <v>44223.467013888891</v>
      </c>
      <c r="F16" s="93" t="s">
        <v>140</v>
      </c>
      <c r="G16" s="96">
        <v>1710000</v>
      </c>
    </row>
    <row r="17" spans="1:7">
      <c r="A17" s="137">
        <v>12</v>
      </c>
      <c r="B17" s="93">
        <v>1306429</v>
      </c>
      <c r="C17" s="93">
        <v>176154</v>
      </c>
      <c r="D17" s="94">
        <v>44218</v>
      </c>
      <c r="E17" s="95">
        <v>44223.487268518518</v>
      </c>
      <c r="F17" s="93" t="s">
        <v>140</v>
      </c>
      <c r="G17" s="96">
        <v>2742300</v>
      </c>
    </row>
    <row r="18" spans="1:7">
      <c r="A18" s="137">
        <v>13</v>
      </c>
      <c r="B18" s="93">
        <v>1307690</v>
      </c>
      <c r="C18" s="93">
        <v>176888</v>
      </c>
      <c r="D18" s="94">
        <v>44224</v>
      </c>
      <c r="E18" s="95">
        <v>44229.464409722219</v>
      </c>
      <c r="F18" s="93" t="s">
        <v>377</v>
      </c>
      <c r="G18" s="96">
        <v>655600</v>
      </c>
    </row>
    <row r="19" spans="1:7">
      <c r="A19" s="137">
        <v>14</v>
      </c>
      <c r="B19" s="93">
        <v>1308428</v>
      </c>
      <c r="C19" s="93">
        <v>177351</v>
      </c>
      <c r="D19" s="94">
        <v>44229</v>
      </c>
      <c r="E19" s="95">
        <v>44235.500578703701</v>
      </c>
      <c r="F19" s="93" t="s">
        <v>140</v>
      </c>
      <c r="G19" s="96">
        <v>3988800</v>
      </c>
    </row>
    <row r="20" spans="1:7" ht="51">
      <c r="A20" s="137">
        <v>15</v>
      </c>
      <c r="B20" s="93">
        <v>1309469</v>
      </c>
      <c r="C20" s="93">
        <v>177960</v>
      </c>
      <c r="D20" s="94">
        <v>44232</v>
      </c>
      <c r="E20" s="95">
        <v>44237.455150462964</v>
      </c>
      <c r="F20" s="93" t="s">
        <v>304</v>
      </c>
      <c r="G20" s="138">
        <v>44087670.719999999</v>
      </c>
    </row>
    <row r="21" spans="1:7">
      <c r="A21" s="137">
        <v>16</v>
      </c>
      <c r="B21" s="93">
        <v>1310086</v>
      </c>
      <c r="C21" s="93">
        <v>178310</v>
      </c>
      <c r="D21" s="94">
        <v>44236</v>
      </c>
      <c r="E21" s="95">
        <v>44242.506944444445</v>
      </c>
      <c r="F21" s="93" t="s">
        <v>140</v>
      </c>
      <c r="G21" s="138">
        <v>56587403.810000002</v>
      </c>
    </row>
    <row r="22" spans="1:7">
      <c r="A22" s="137">
        <v>17</v>
      </c>
      <c r="B22" s="93">
        <v>1311051</v>
      </c>
      <c r="C22" s="93">
        <v>178978</v>
      </c>
      <c r="D22" s="94">
        <v>44239</v>
      </c>
      <c r="E22" s="95">
        <v>44244.460648148146</v>
      </c>
      <c r="F22" s="93" t="s">
        <v>140</v>
      </c>
      <c r="G22" s="138">
        <v>26563916.399999999</v>
      </c>
    </row>
    <row r="23" spans="1:7" ht="25.5">
      <c r="A23" s="137">
        <v>18</v>
      </c>
      <c r="B23" s="93">
        <v>1312056</v>
      </c>
      <c r="C23" s="93">
        <v>179577</v>
      </c>
      <c r="D23" s="94">
        <v>44244</v>
      </c>
      <c r="E23" s="95">
        <v>44249.5859375</v>
      </c>
      <c r="F23" s="93" t="s">
        <v>305</v>
      </c>
      <c r="G23" s="96">
        <v>18208920</v>
      </c>
    </row>
    <row r="24" spans="1:7">
      <c r="A24" s="137">
        <v>19</v>
      </c>
      <c r="B24" s="93">
        <v>1313276</v>
      </c>
      <c r="C24" s="93">
        <v>180372</v>
      </c>
      <c r="D24" s="94">
        <v>44249</v>
      </c>
      <c r="E24" s="95">
        <v>44256.454861111109</v>
      </c>
      <c r="F24" s="93" t="s">
        <v>140</v>
      </c>
      <c r="G24" s="138">
        <v>493863894</v>
      </c>
    </row>
    <row r="25" spans="1:7">
      <c r="A25" s="137">
        <v>20</v>
      </c>
      <c r="B25" s="93">
        <v>1313273</v>
      </c>
      <c r="C25" s="93">
        <v>180375</v>
      </c>
      <c r="D25" s="94">
        <v>44249</v>
      </c>
      <c r="E25" s="95">
        <v>44256.455729166664</v>
      </c>
      <c r="F25" s="93" t="s">
        <v>140</v>
      </c>
      <c r="G25" s="96">
        <v>747652940.75</v>
      </c>
    </row>
    <row r="26" spans="1:7">
      <c r="A26" s="137">
        <v>21</v>
      </c>
      <c r="B26" s="93">
        <v>1315628</v>
      </c>
      <c r="C26" s="93">
        <v>181952</v>
      </c>
      <c r="D26" s="94">
        <v>44258</v>
      </c>
      <c r="E26" s="95">
        <v>44264.627314814818</v>
      </c>
      <c r="F26" s="93" t="s">
        <v>140</v>
      </c>
      <c r="G26" s="96">
        <v>10070000</v>
      </c>
    </row>
    <row r="27" spans="1:7">
      <c r="A27" s="137">
        <v>22</v>
      </c>
      <c r="B27" s="93">
        <v>1321322</v>
      </c>
      <c r="C27" s="93">
        <v>185168</v>
      </c>
      <c r="D27" s="94">
        <v>44281</v>
      </c>
      <c r="E27" s="95">
        <v>44286.500289351854</v>
      </c>
      <c r="F27" s="93" t="s">
        <v>473</v>
      </c>
      <c r="G27" s="96">
        <v>10750000</v>
      </c>
    </row>
    <row r="28" spans="1:7">
      <c r="A28" s="137">
        <v>23</v>
      </c>
      <c r="B28" s="93">
        <v>1321600</v>
      </c>
      <c r="C28" s="93">
        <v>185293</v>
      </c>
      <c r="D28" s="94">
        <v>44282</v>
      </c>
      <c r="E28" s="95">
        <v>44287.469039351854</v>
      </c>
      <c r="F28" s="93" t="s">
        <v>140</v>
      </c>
      <c r="G28" s="138">
        <v>1609329.85</v>
      </c>
    </row>
    <row r="29" spans="1:7">
      <c r="A29" s="137">
        <v>24</v>
      </c>
      <c r="B29" s="93">
        <v>1321897</v>
      </c>
      <c r="C29" s="93">
        <v>185477</v>
      </c>
      <c r="D29" s="94">
        <v>44284</v>
      </c>
      <c r="E29" s="95">
        <v>44291.464699074073</v>
      </c>
      <c r="F29" s="93" t="s">
        <v>140</v>
      </c>
      <c r="G29" s="138">
        <v>25061071.199999999</v>
      </c>
    </row>
    <row r="30" spans="1:7">
      <c r="A30" s="137">
        <v>25</v>
      </c>
      <c r="B30" s="93">
        <v>1321977</v>
      </c>
      <c r="C30" s="93">
        <v>185515</v>
      </c>
      <c r="D30" s="94">
        <v>44284</v>
      </c>
      <c r="E30" s="95">
        <v>44291.477141203701</v>
      </c>
      <c r="F30" s="93" t="s">
        <v>140</v>
      </c>
      <c r="G30" s="96">
        <v>633560</v>
      </c>
    </row>
    <row r="31" spans="1:7">
      <c r="A31" s="137">
        <v>26</v>
      </c>
      <c r="B31" s="93">
        <v>1322136</v>
      </c>
      <c r="C31" s="93">
        <v>185581</v>
      </c>
      <c r="D31" s="94">
        <v>44285</v>
      </c>
      <c r="E31" s="95">
        <v>44291.502025462964</v>
      </c>
      <c r="F31" s="93" t="s">
        <v>140</v>
      </c>
      <c r="G31" s="96">
        <v>2561280</v>
      </c>
    </row>
    <row r="32" spans="1:7">
      <c r="A32" s="137">
        <v>27</v>
      </c>
      <c r="B32" s="93">
        <v>1322189</v>
      </c>
      <c r="C32" s="93">
        <v>185610</v>
      </c>
      <c r="D32" s="94">
        <v>44285</v>
      </c>
      <c r="E32" s="95">
        <v>44291.515914351854</v>
      </c>
      <c r="F32" s="93" t="s">
        <v>140</v>
      </c>
      <c r="G32" s="96">
        <v>1326080</v>
      </c>
    </row>
    <row r="33" spans="1:7">
      <c r="A33" s="137">
        <v>28</v>
      </c>
      <c r="B33" s="93">
        <v>1322210</v>
      </c>
      <c r="C33" s="93">
        <v>185643</v>
      </c>
      <c r="D33" s="94">
        <v>44285</v>
      </c>
      <c r="E33" s="95">
        <v>44291.526909722219</v>
      </c>
      <c r="F33" s="93" t="s">
        <v>140</v>
      </c>
      <c r="G33" s="96">
        <v>1015000</v>
      </c>
    </row>
    <row r="34" spans="1:7">
      <c r="A34" s="137">
        <v>29</v>
      </c>
      <c r="B34" s="93">
        <v>1325465</v>
      </c>
      <c r="C34" s="93">
        <v>187633</v>
      </c>
      <c r="D34" s="94">
        <v>44295</v>
      </c>
      <c r="E34" s="95">
        <v>44300.508391203701</v>
      </c>
      <c r="F34" s="93" t="s">
        <v>140</v>
      </c>
      <c r="G34" s="96">
        <v>87999984</v>
      </c>
    </row>
    <row r="35" spans="1:7" ht="25.5">
      <c r="A35" s="137">
        <v>30</v>
      </c>
      <c r="B35" s="93">
        <v>1325499</v>
      </c>
      <c r="C35" s="93">
        <v>187664</v>
      </c>
      <c r="D35" s="94">
        <v>44296</v>
      </c>
      <c r="E35" s="95">
        <v>44301.428819444445</v>
      </c>
      <c r="F35" s="93" t="s">
        <v>141</v>
      </c>
      <c r="G35" s="96">
        <v>5816250</v>
      </c>
    </row>
    <row r="36" spans="1:7">
      <c r="A36" s="137">
        <v>31</v>
      </c>
      <c r="B36" s="93">
        <v>1325664</v>
      </c>
      <c r="C36" s="93">
        <v>187732</v>
      </c>
      <c r="D36" s="94">
        <v>44298</v>
      </c>
      <c r="E36" s="95">
        <v>44305.457465277781</v>
      </c>
      <c r="F36" s="93" t="s">
        <v>140</v>
      </c>
      <c r="G36" s="96">
        <v>13557040</v>
      </c>
    </row>
    <row r="37" spans="1:7">
      <c r="A37" s="137">
        <v>32</v>
      </c>
      <c r="B37" s="93">
        <v>1326101</v>
      </c>
      <c r="C37" s="93">
        <v>188004</v>
      </c>
      <c r="D37" s="94">
        <v>44299</v>
      </c>
      <c r="E37" s="95">
        <v>44305.563078703701</v>
      </c>
      <c r="F37" s="93" t="s">
        <v>140</v>
      </c>
      <c r="G37" s="96">
        <v>2935500</v>
      </c>
    </row>
    <row r="38" spans="1:7">
      <c r="A38" s="137">
        <v>33</v>
      </c>
      <c r="B38" s="93">
        <v>1327020</v>
      </c>
      <c r="C38" s="93">
        <v>188481</v>
      </c>
      <c r="D38" s="94">
        <v>44301</v>
      </c>
      <c r="E38" s="95">
        <v>44306.486111111109</v>
      </c>
      <c r="F38" s="93" t="s">
        <v>140</v>
      </c>
      <c r="G38" s="96">
        <v>7538800</v>
      </c>
    </row>
    <row r="39" spans="1:7">
      <c r="A39" s="137">
        <v>34</v>
      </c>
      <c r="B39" s="93">
        <v>1327113</v>
      </c>
      <c r="C39" s="93">
        <v>188555</v>
      </c>
      <c r="D39" s="94">
        <v>44302</v>
      </c>
      <c r="E39" s="95">
        <v>44307.435474537036</v>
      </c>
      <c r="F39" s="93" t="s">
        <v>140</v>
      </c>
      <c r="G39" s="96">
        <v>1657500</v>
      </c>
    </row>
    <row r="40" spans="1:7">
      <c r="A40" s="137">
        <v>35</v>
      </c>
      <c r="B40" s="93">
        <v>1327138</v>
      </c>
      <c r="C40" s="93">
        <v>188559</v>
      </c>
      <c r="D40" s="94">
        <v>44302</v>
      </c>
      <c r="E40" s="95">
        <v>44307.436921296299</v>
      </c>
      <c r="F40" s="93" t="s">
        <v>140</v>
      </c>
      <c r="G40" s="96">
        <v>2475000</v>
      </c>
    </row>
    <row r="41" spans="1:7">
      <c r="A41" s="137">
        <v>36</v>
      </c>
      <c r="B41" s="93">
        <v>1327367</v>
      </c>
      <c r="C41" s="93">
        <v>188770</v>
      </c>
      <c r="D41" s="94">
        <v>44303</v>
      </c>
      <c r="E41" s="95">
        <v>44308.432581018518</v>
      </c>
      <c r="F41" s="93" t="s">
        <v>140</v>
      </c>
      <c r="G41" s="96">
        <v>11917091.199999999</v>
      </c>
    </row>
    <row r="42" spans="1:7">
      <c r="A42" s="137">
        <v>37</v>
      </c>
      <c r="B42" s="93">
        <v>1327927</v>
      </c>
      <c r="C42" s="93">
        <v>189305</v>
      </c>
      <c r="D42" s="94">
        <v>44306</v>
      </c>
      <c r="E42" s="95">
        <v>44313.4921875</v>
      </c>
      <c r="F42" s="93" t="s">
        <v>140</v>
      </c>
      <c r="G42" s="96">
        <v>9029264</v>
      </c>
    </row>
    <row r="43" spans="1:7">
      <c r="A43" s="137">
        <v>38</v>
      </c>
      <c r="B43" s="93">
        <v>1327978</v>
      </c>
      <c r="C43" s="93">
        <v>189333</v>
      </c>
      <c r="D43" s="94">
        <v>44306</v>
      </c>
      <c r="E43" s="95">
        <v>44313.500868055555</v>
      </c>
      <c r="F43" s="93" t="s">
        <v>140</v>
      </c>
      <c r="G43" s="96">
        <v>3684000</v>
      </c>
    </row>
    <row r="44" spans="1:7" ht="25.5">
      <c r="A44" s="137">
        <v>39</v>
      </c>
      <c r="B44" s="93">
        <v>1328308</v>
      </c>
      <c r="C44" s="93">
        <v>189565</v>
      </c>
      <c r="D44" s="94">
        <v>44307</v>
      </c>
      <c r="E44" s="95">
        <v>44313.582175925927</v>
      </c>
      <c r="F44" s="93" t="s">
        <v>141</v>
      </c>
      <c r="G44" s="96">
        <v>8107500</v>
      </c>
    </row>
    <row r="45" spans="1:7">
      <c r="A45" s="137">
        <v>40</v>
      </c>
      <c r="B45" s="93">
        <v>1329048</v>
      </c>
      <c r="C45" s="93">
        <v>190133</v>
      </c>
      <c r="D45" s="94">
        <v>44309</v>
      </c>
      <c r="E45" s="95">
        <v>44314.462094907409</v>
      </c>
      <c r="F45" s="93" t="s">
        <v>140</v>
      </c>
      <c r="G45" s="96">
        <v>65463586.560000002</v>
      </c>
    </row>
    <row r="46" spans="1:7">
      <c r="A46" s="137">
        <v>41</v>
      </c>
      <c r="B46" s="93">
        <v>1329882</v>
      </c>
      <c r="C46" s="93">
        <v>192028</v>
      </c>
      <c r="D46" s="94">
        <v>44313</v>
      </c>
      <c r="E46" s="95">
        <v>44319.537905092591</v>
      </c>
      <c r="F46" s="93" t="s">
        <v>140</v>
      </c>
      <c r="G46" s="96">
        <v>279600</v>
      </c>
    </row>
    <row r="47" spans="1:7">
      <c r="A47" s="137">
        <v>42</v>
      </c>
      <c r="B47" s="93">
        <v>1330160</v>
      </c>
      <c r="C47" s="93">
        <v>192112</v>
      </c>
      <c r="D47" s="94">
        <v>44314</v>
      </c>
      <c r="E47" s="95">
        <v>44319.567997685182</v>
      </c>
      <c r="F47" s="93" t="s">
        <v>140</v>
      </c>
      <c r="G47" s="96">
        <v>2005700</v>
      </c>
    </row>
    <row r="48" spans="1:7">
      <c r="A48" s="137">
        <v>43</v>
      </c>
      <c r="B48" s="93">
        <v>1330075</v>
      </c>
      <c r="C48" s="93">
        <v>192124</v>
      </c>
      <c r="D48" s="94">
        <v>44314</v>
      </c>
      <c r="E48" s="95">
        <v>44319.572916666664</v>
      </c>
      <c r="F48" s="93" t="s">
        <v>140</v>
      </c>
      <c r="G48" s="96">
        <v>15545625.6</v>
      </c>
    </row>
    <row r="49" spans="1:7">
      <c r="A49" s="137">
        <v>44</v>
      </c>
      <c r="B49" s="93">
        <v>1331411</v>
      </c>
      <c r="C49" s="93">
        <v>194874</v>
      </c>
      <c r="D49" s="94">
        <v>44320</v>
      </c>
      <c r="E49" s="95">
        <v>44326.478587962964</v>
      </c>
      <c r="F49" s="93" t="s">
        <v>140</v>
      </c>
      <c r="G49" s="96">
        <v>934237430.25</v>
      </c>
    </row>
    <row r="50" spans="1:7">
      <c r="A50" s="137">
        <v>45</v>
      </c>
      <c r="B50" s="93">
        <v>1333644</v>
      </c>
      <c r="C50" s="93">
        <v>198095</v>
      </c>
      <c r="D50" s="94">
        <v>44327</v>
      </c>
      <c r="E50" s="95">
        <v>44333.545717592591</v>
      </c>
      <c r="F50" s="93" t="s">
        <v>140</v>
      </c>
      <c r="G50" s="96">
        <v>1029000</v>
      </c>
    </row>
    <row r="51" spans="1:7" ht="89.25">
      <c r="A51" s="137">
        <v>46</v>
      </c>
      <c r="B51" s="93">
        <v>1334096</v>
      </c>
      <c r="C51" s="93">
        <v>198441</v>
      </c>
      <c r="D51" s="94">
        <v>44328</v>
      </c>
      <c r="E51" s="95">
        <v>44333.664351851854</v>
      </c>
      <c r="F51" s="93" t="s">
        <v>1588</v>
      </c>
      <c r="G51" s="96">
        <v>5184000</v>
      </c>
    </row>
    <row r="52" spans="1:7">
      <c r="A52" s="137">
        <v>47</v>
      </c>
      <c r="B52" s="93">
        <v>1332779</v>
      </c>
      <c r="C52" s="93">
        <v>198684</v>
      </c>
      <c r="D52" s="94">
        <v>44325</v>
      </c>
      <c r="E52" s="95">
        <v>44334.416666666664</v>
      </c>
      <c r="F52" s="93" t="s">
        <v>140</v>
      </c>
      <c r="G52" s="96">
        <v>533015712</v>
      </c>
    </row>
    <row r="53" spans="1:7">
      <c r="A53" s="137">
        <v>48</v>
      </c>
      <c r="B53" s="93">
        <v>1334423</v>
      </c>
      <c r="C53" s="93">
        <v>200679</v>
      </c>
      <c r="D53" s="94">
        <v>44333</v>
      </c>
      <c r="E53" s="95">
        <v>44340.485532407409</v>
      </c>
      <c r="F53" s="93" t="s">
        <v>140</v>
      </c>
      <c r="G53" s="96">
        <v>5291264</v>
      </c>
    </row>
    <row r="54" spans="1:7" ht="25.5">
      <c r="A54" s="137">
        <v>49</v>
      </c>
      <c r="B54" s="93">
        <v>1334747</v>
      </c>
      <c r="C54" s="93">
        <v>200870</v>
      </c>
      <c r="D54" s="94">
        <v>44334</v>
      </c>
      <c r="E54" s="95">
        <v>44340.546585648146</v>
      </c>
      <c r="F54" s="93" t="s">
        <v>1589</v>
      </c>
      <c r="G54" s="96">
        <v>268800000</v>
      </c>
    </row>
    <row r="55" spans="1:7">
      <c r="A55" s="137">
        <v>50</v>
      </c>
      <c r="B55" s="93">
        <v>1334749</v>
      </c>
      <c r="C55" s="93">
        <v>200894</v>
      </c>
      <c r="D55" s="94">
        <v>44334</v>
      </c>
      <c r="E55" s="95">
        <v>44340.553819444445</v>
      </c>
      <c r="F55" s="93" t="s">
        <v>140</v>
      </c>
      <c r="G55" s="96">
        <v>1512000</v>
      </c>
    </row>
    <row r="56" spans="1:7" ht="89.25">
      <c r="A56" s="137">
        <v>51</v>
      </c>
      <c r="B56" s="93">
        <v>1335168</v>
      </c>
      <c r="C56" s="93">
        <v>201121</v>
      </c>
      <c r="D56" s="94">
        <v>44335</v>
      </c>
      <c r="E56" s="95">
        <v>44340.629340277781</v>
      </c>
      <c r="F56" s="93" t="s">
        <v>1588</v>
      </c>
      <c r="G56" s="96">
        <v>8757000</v>
      </c>
    </row>
    <row r="57" spans="1:7" ht="38.25">
      <c r="A57" s="137">
        <v>52</v>
      </c>
      <c r="B57" s="93">
        <v>1335174</v>
      </c>
      <c r="C57" s="93">
        <v>201123</v>
      </c>
      <c r="D57" s="94">
        <v>44335</v>
      </c>
      <c r="E57" s="95">
        <v>44340.629629629628</v>
      </c>
      <c r="F57" s="93" t="s">
        <v>1590</v>
      </c>
      <c r="G57" s="96">
        <v>565570</v>
      </c>
    </row>
    <row r="58" spans="1:7">
      <c r="A58" s="137">
        <v>53</v>
      </c>
      <c r="B58" s="93">
        <v>1336295</v>
      </c>
      <c r="C58" s="93">
        <v>203762</v>
      </c>
      <c r="D58" s="94">
        <v>44340</v>
      </c>
      <c r="E58" s="95">
        <v>44347.451967592591</v>
      </c>
      <c r="F58" s="93" t="s">
        <v>473</v>
      </c>
      <c r="G58" s="96">
        <v>1305820.8</v>
      </c>
    </row>
    <row r="59" spans="1:7">
      <c r="A59" s="137">
        <v>54</v>
      </c>
      <c r="B59" s="93">
        <v>1336928</v>
      </c>
      <c r="C59" s="93">
        <v>204129</v>
      </c>
      <c r="D59" s="94">
        <v>44342</v>
      </c>
      <c r="E59" s="95">
        <v>44347.579571759263</v>
      </c>
      <c r="F59" s="93" t="s">
        <v>140</v>
      </c>
      <c r="G59" s="96">
        <v>2599980</v>
      </c>
    </row>
    <row r="60" spans="1:7">
      <c r="A60" s="137">
        <v>55</v>
      </c>
      <c r="B60" s="93">
        <v>1337282</v>
      </c>
      <c r="C60" s="93">
        <v>204636</v>
      </c>
      <c r="D60" s="94">
        <v>44343</v>
      </c>
      <c r="E60" s="95">
        <v>44348.473958333336</v>
      </c>
      <c r="F60" s="93" t="s">
        <v>140</v>
      </c>
      <c r="G60" s="96">
        <v>19346880</v>
      </c>
    </row>
    <row r="61" spans="1:7">
      <c r="A61" s="137">
        <v>56</v>
      </c>
      <c r="B61" s="93">
        <v>1340012</v>
      </c>
      <c r="C61" s="93">
        <v>209775</v>
      </c>
      <c r="D61" s="94">
        <v>44355</v>
      </c>
      <c r="E61" s="95">
        <v>44361.508391203701</v>
      </c>
      <c r="F61" s="93" t="s">
        <v>140</v>
      </c>
      <c r="G61" s="96">
        <v>17426985.600000001</v>
      </c>
    </row>
    <row r="62" spans="1:7">
      <c r="A62" s="137">
        <v>57</v>
      </c>
      <c r="B62" s="93">
        <v>1341223</v>
      </c>
      <c r="C62" s="93">
        <v>210764</v>
      </c>
      <c r="D62" s="94">
        <v>44358</v>
      </c>
      <c r="E62" s="95">
        <v>44363.440682870372</v>
      </c>
      <c r="F62" s="93" t="s">
        <v>140</v>
      </c>
      <c r="G62" s="96">
        <v>3255648</v>
      </c>
    </row>
    <row r="63" spans="1:7" ht="89.25">
      <c r="A63" s="137">
        <v>58</v>
      </c>
      <c r="B63" s="93">
        <v>1341158</v>
      </c>
      <c r="C63" s="93">
        <v>210770</v>
      </c>
      <c r="D63" s="94">
        <v>44358</v>
      </c>
      <c r="E63" s="95">
        <v>44363.441840277781</v>
      </c>
      <c r="F63" s="93" t="s">
        <v>1588</v>
      </c>
      <c r="G63" s="96">
        <v>8173200</v>
      </c>
    </row>
    <row r="64" spans="1:7">
      <c r="A64" s="137">
        <v>59</v>
      </c>
      <c r="B64" s="93">
        <v>1341188</v>
      </c>
      <c r="C64" s="93">
        <v>210795</v>
      </c>
      <c r="D64" s="94">
        <v>44358</v>
      </c>
      <c r="E64" s="95">
        <v>44363.456307870372</v>
      </c>
      <c r="F64" s="93" t="s">
        <v>140</v>
      </c>
      <c r="G64" s="96">
        <v>5053152</v>
      </c>
    </row>
    <row r="65" spans="1:7">
      <c r="A65" s="137">
        <v>60</v>
      </c>
      <c r="B65" s="93">
        <v>1341293</v>
      </c>
      <c r="C65" s="93">
        <v>210799</v>
      </c>
      <c r="D65" s="94">
        <v>44358</v>
      </c>
      <c r="E65" s="95">
        <v>44363.458912037036</v>
      </c>
      <c r="F65" s="93" t="s">
        <v>140</v>
      </c>
      <c r="G65" s="96">
        <v>1842624</v>
      </c>
    </row>
    <row r="66" spans="1:7">
      <c r="A66" s="137">
        <v>61</v>
      </c>
      <c r="B66" s="93">
        <v>1341793</v>
      </c>
      <c r="C66" s="93">
        <v>211065</v>
      </c>
      <c r="D66" s="94">
        <v>44361</v>
      </c>
      <c r="E66" s="95">
        <v>44368.467592592591</v>
      </c>
      <c r="F66" s="93" t="s">
        <v>140</v>
      </c>
      <c r="G66" s="96">
        <v>1398360</v>
      </c>
    </row>
    <row r="67" spans="1:7">
      <c r="A67" s="137">
        <v>62</v>
      </c>
      <c r="B67" s="93">
        <v>1341637</v>
      </c>
      <c r="C67" s="93">
        <v>211068</v>
      </c>
      <c r="D67" s="94">
        <v>44361</v>
      </c>
      <c r="E67" s="95">
        <v>44368.469039351854</v>
      </c>
      <c r="F67" s="93" t="s">
        <v>140</v>
      </c>
      <c r="G67" s="96">
        <v>2940000</v>
      </c>
    </row>
    <row r="68" spans="1:7">
      <c r="A68" s="137">
        <v>63</v>
      </c>
      <c r="B68" s="93">
        <v>1342193</v>
      </c>
      <c r="C68" s="93">
        <v>211314</v>
      </c>
      <c r="D68" s="94">
        <v>44362</v>
      </c>
      <c r="E68" s="95">
        <v>44368.559317129628</v>
      </c>
      <c r="F68" s="93" t="s">
        <v>140</v>
      </c>
      <c r="G68" s="96">
        <v>9253467.7200000007</v>
      </c>
    </row>
    <row r="69" spans="1:7">
      <c r="A69" s="137">
        <v>64</v>
      </c>
      <c r="B69" s="93">
        <v>1342419</v>
      </c>
      <c r="C69" s="93">
        <v>211442</v>
      </c>
      <c r="D69" s="94">
        <v>44363</v>
      </c>
      <c r="E69" s="95">
        <v>44368.604166666664</v>
      </c>
      <c r="F69" s="93" t="s">
        <v>140</v>
      </c>
      <c r="G69" s="96">
        <v>56960832</v>
      </c>
    </row>
    <row r="70" spans="1:7">
      <c r="A70" s="137">
        <v>65</v>
      </c>
      <c r="B70" s="93">
        <v>1342610</v>
      </c>
      <c r="C70" s="93">
        <v>211530</v>
      </c>
      <c r="D70" s="94">
        <v>44363</v>
      </c>
      <c r="E70" s="95">
        <v>44368.642650462964</v>
      </c>
      <c r="F70" s="93" t="s">
        <v>140</v>
      </c>
      <c r="G70" s="96">
        <v>5282803.2</v>
      </c>
    </row>
    <row r="71" spans="1:7">
      <c r="A71" s="137">
        <v>66</v>
      </c>
      <c r="B71" s="93">
        <v>1343379</v>
      </c>
      <c r="C71" s="93">
        <v>211946</v>
      </c>
      <c r="D71" s="94">
        <v>44365</v>
      </c>
      <c r="E71" s="95">
        <v>44370.478009259263</v>
      </c>
      <c r="F71" s="93" t="s">
        <v>140</v>
      </c>
      <c r="G71" s="96">
        <v>3493350</v>
      </c>
    </row>
    <row r="72" spans="1:7">
      <c r="A72" s="140"/>
      <c r="B72" s="141"/>
      <c r="C72" s="141"/>
      <c r="D72" s="61" t="s">
        <v>111</v>
      </c>
      <c r="E72" s="141"/>
      <c r="F72" s="141"/>
      <c r="G72" s="143">
        <f>SUBTOTAL(9,G6:G71)</f>
        <v>4098283203.8299994</v>
      </c>
    </row>
    <row r="83" spans="7:7">
      <c r="G83" s="184">
        <f>G72+'7.1-Магазин'!J129</f>
        <v>4454979483.8199997</v>
      </c>
    </row>
  </sheetData>
  <autoFilter ref="A5:G71">
    <filterColumn colId="4"/>
    <filterColumn colId="5"/>
    <sortState ref="A6:H145">
      <sortCondition ref="B5:B145"/>
    </sortState>
  </autoFilter>
  <sortState ref="A64:J84">
    <sortCondition ref="D64:D84"/>
  </sortState>
  <mergeCells count="2">
    <mergeCell ref="A2:G2"/>
    <mergeCell ref="A3:G3"/>
  </mergeCells>
  <pageMargins left="0.23622047244094491" right="0.19685039370078741" top="0.23622047244094491" bottom="0.31496062992125984" header="0.15748031496062992" footer="0.23622047244094491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L394"/>
  <sheetViews>
    <sheetView view="pageBreakPreview" zoomScaleNormal="100" zoomScaleSheetLayoutView="100" workbookViewId="0">
      <pane xSplit="3" ySplit="4" topLeftCell="D235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F255" sqref="F255"/>
    </sheetView>
  </sheetViews>
  <sheetFormatPr defaultRowHeight="15"/>
  <cols>
    <col min="1" max="1" width="10.5703125" style="100" customWidth="1"/>
    <col min="2" max="2" width="12.7109375" style="100" customWidth="1"/>
    <col min="3" max="3" width="41.28515625" style="103" customWidth="1"/>
    <col min="4" max="4" width="15.140625" style="100" customWidth="1"/>
    <col min="5" max="5" width="13.28515625" style="100" customWidth="1"/>
    <col min="6" max="6" width="40" style="103" customWidth="1"/>
    <col min="7" max="7" width="12" style="101" customWidth="1"/>
    <col min="8" max="8" width="13.85546875" style="101" customWidth="1"/>
    <col min="9" max="9" width="20.140625" style="101" customWidth="1"/>
    <col min="10" max="10" width="9.140625" style="100"/>
    <col min="11" max="11" width="16.28515625" style="100" customWidth="1"/>
    <col min="12" max="12" width="19.42578125" style="100" customWidth="1"/>
    <col min="13" max="16384" width="9.140625" style="100"/>
  </cols>
  <sheetData>
    <row r="1" spans="1:11">
      <c r="I1" s="121" t="s">
        <v>371</v>
      </c>
    </row>
    <row r="2" spans="1:11" s="80" customFormat="1">
      <c r="A2" s="209" t="s">
        <v>318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1" s="80" customFormat="1">
      <c r="A3" s="209" t="s">
        <v>474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1">
      <c r="A4" s="109" t="s">
        <v>138</v>
      </c>
      <c r="B4" s="109" t="s">
        <v>191</v>
      </c>
      <c r="C4" s="108" t="s">
        <v>192</v>
      </c>
      <c r="D4" s="109" t="s">
        <v>193</v>
      </c>
      <c r="E4" s="109" t="s">
        <v>194</v>
      </c>
      <c r="F4" s="108" t="s">
        <v>195</v>
      </c>
      <c r="G4" s="110" t="s">
        <v>196</v>
      </c>
      <c r="H4" s="110" t="s">
        <v>197</v>
      </c>
      <c r="I4" s="110" t="s">
        <v>198</v>
      </c>
    </row>
    <row r="5" spans="1:11">
      <c r="A5" s="83">
        <v>4888977</v>
      </c>
      <c r="B5" s="83" t="s">
        <v>475</v>
      </c>
      <c r="C5" s="83" t="s">
        <v>209</v>
      </c>
      <c r="D5" s="83" t="s">
        <v>210</v>
      </c>
      <c r="E5" s="83">
        <v>26642</v>
      </c>
      <c r="F5" s="83" t="s">
        <v>213</v>
      </c>
      <c r="G5" s="69">
        <v>86</v>
      </c>
      <c r="H5" s="69">
        <v>2688788</v>
      </c>
      <c r="I5" s="69">
        <v>231235768</v>
      </c>
      <c r="K5" s="100" t="str">
        <f>LEFT(F5,4)</f>
        <v>Пшен</v>
      </c>
    </row>
    <row r="6" spans="1:11">
      <c r="A6" s="83">
        <v>4888981</v>
      </c>
      <c r="B6" s="83" t="s">
        <v>475</v>
      </c>
      <c r="C6" s="83" t="s">
        <v>312</v>
      </c>
      <c r="D6" s="83" t="s">
        <v>313</v>
      </c>
      <c r="E6" s="83">
        <v>10708</v>
      </c>
      <c r="F6" s="83" t="s">
        <v>314</v>
      </c>
      <c r="G6" s="69">
        <v>55</v>
      </c>
      <c r="H6" s="69">
        <v>2789788</v>
      </c>
      <c r="I6" s="69">
        <v>153438340</v>
      </c>
      <c r="K6" s="100" t="str">
        <f t="shared" ref="K6:K69" si="0">LEFT(F6,4)</f>
        <v>Пшен</v>
      </c>
    </row>
    <row r="7" spans="1:11">
      <c r="A7" s="83">
        <v>4888984</v>
      </c>
      <c r="B7" s="83" t="s">
        <v>475</v>
      </c>
      <c r="C7" s="83" t="s">
        <v>201</v>
      </c>
      <c r="D7" s="83" t="s">
        <v>202</v>
      </c>
      <c r="E7" s="83">
        <v>16669</v>
      </c>
      <c r="F7" s="83" t="s">
        <v>203</v>
      </c>
      <c r="G7" s="69">
        <v>26</v>
      </c>
      <c r="H7" s="69">
        <v>2728788</v>
      </c>
      <c r="I7" s="69">
        <v>70948488</v>
      </c>
      <c r="K7" s="100" t="str">
        <f t="shared" si="0"/>
        <v>Пшен</v>
      </c>
    </row>
    <row r="8" spans="1:11">
      <c r="A8" s="83">
        <v>4888988</v>
      </c>
      <c r="B8" s="83" t="s">
        <v>475</v>
      </c>
      <c r="C8" s="83" t="s">
        <v>206</v>
      </c>
      <c r="D8" s="83" t="s">
        <v>207</v>
      </c>
      <c r="E8" s="83">
        <v>26645</v>
      </c>
      <c r="F8" s="83" t="s">
        <v>208</v>
      </c>
      <c r="G8" s="69">
        <v>78</v>
      </c>
      <c r="H8" s="69">
        <v>2692788</v>
      </c>
      <c r="I8" s="69">
        <v>210037464</v>
      </c>
      <c r="K8" s="100" t="str">
        <f t="shared" si="0"/>
        <v>Пшен</v>
      </c>
    </row>
    <row r="9" spans="1:11">
      <c r="A9" s="83">
        <v>4891283</v>
      </c>
      <c r="B9" s="83" t="s">
        <v>476</v>
      </c>
      <c r="C9" s="83" t="s">
        <v>209</v>
      </c>
      <c r="D9" s="83" t="s">
        <v>210</v>
      </c>
      <c r="E9" s="83">
        <v>26642</v>
      </c>
      <c r="F9" s="83" t="s">
        <v>213</v>
      </c>
      <c r="G9" s="69">
        <v>96</v>
      </c>
      <c r="H9" s="69">
        <v>2758788</v>
      </c>
      <c r="I9" s="69">
        <v>264843648</v>
      </c>
      <c r="K9" s="100" t="str">
        <f t="shared" si="0"/>
        <v>Пшен</v>
      </c>
    </row>
    <row r="10" spans="1:11">
      <c r="A10" s="83">
        <v>4891308</v>
      </c>
      <c r="B10" s="83" t="s">
        <v>476</v>
      </c>
      <c r="C10" s="83" t="s">
        <v>312</v>
      </c>
      <c r="D10" s="83" t="s">
        <v>313</v>
      </c>
      <c r="E10" s="83">
        <v>10708</v>
      </c>
      <c r="F10" s="83" t="s">
        <v>314</v>
      </c>
      <c r="G10" s="69">
        <v>55</v>
      </c>
      <c r="H10" s="69">
        <v>2812788</v>
      </c>
      <c r="I10" s="69">
        <v>154703340</v>
      </c>
      <c r="K10" s="100" t="str">
        <f t="shared" si="0"/>
        <v>Пшен</v>
      </c>
    </row>
    <row r="11" spans="1:11">
      <c r="A11" s="83">
        <v>4891319</v>
      </c>
      <c r="B11" s="83" t="s">
        <v>476</v>
      </c>
      <c r="C11" s="83" t="s">
        <v>201</v>
      </c>
      <c r="D11" s="83" t="s">
        <v>202</v>
      </c>
      <c r="E11" s="83">
        <v>16669</v>
      </c>
      <c r="F11" s="83" t="s">
        <v>203</v>
      </c>
      <c r="G11" s="69">
        <v>26</v>
      </c>
      <c r="H11" s="69">
        <v>2758788</v>
      </c>
      <c r="I11" s="69">
        <v>71728488</v>
      </c>
      <c r="K11" s="100" t="str">
        <f t="shared" si="0"/>
        <v>Пшен</v>
      </c>
    </row>
    <row r="12" spans="1:11">
      <c r="A12" s="83">
        <v>4891334</v>
      </c>
      <c r="B12" s="83" t="s">
        <v>476</v>
      </c>
      <c r="C12" s="83" t="s">
        <v>206</v>
      </c>
      <c r="D12" s="83" t="s">
        <v>207</v>
      </c>
      <c r="E12" s="83">
        <v>26645</v>
      </c>
      <c r="F12" s="83" t="s">
        <v>208</v>
      </c>
      <c r="G12" s="69">
        <v>68</v>
      </c>
      <c r="H12" s="69">
        <v>2758788</v>
      </c>
      <c r="I12" s="69">
        <v>187597584</v>
      </c>
      <c r="K12" s="100" t="str">
        <f t="shared" si="0"/>
        <v>Пшен</v>
      </c>
    </row>
    <row r="13" spans="1:11">
      <c r="A13" s="83">
        <v>4893380</v>
      </c>
      <c r="B13" s="83" t="s">
        <v>477</v>
      </c>
      <c r="C13" s="83" t="s">
        <v>199</v>
      </c>
      <c r="D13" s="83" t="s">
        <v>200</v>
      </c>
      <c r="E13" s="83">
        <v>37521</v>
      </c>
      <c r="F13" s="83" t="s">
        <v>379</v>
      </c>
      <c r="G13" s="69">
        <v>46</v>
      </c>
      <c r="H13" s="69">
        <v>273999</v>
      </c>
      <c r="I13" s="69">
        <v>126039540</v>
      </c>
      <c r="K13" s="100" t="str">
        <f t="shared" si="0"/>
        <v>Пшен</v>
      </c>
    </row>
    <row r="14" spans="1:11">
      <c r="A14" s="83">
        <v>4893569</v>
      </c>
      <c r="B14" s="83" t="s">
        <v>477</v>
      </c>
      <c r="C14" s="83" t="s">
        <v>209</v>
      </c>
      <c r="D14" s="83" t="s">
        <v>210</v>
      </c>
      <c r="E14" s="83">
        <v>26642</v>
      </c>
      <c r="F14" s="83" t="s">
        <v>213</v>
      </c>
      <c r="G14" s="69">
        <v>76</v>
      </c>
      <c r="H14" s="69">
        <v>2628788</v>
      </c>
      <c r="I14" s="69">
        <v>199787888</v>
      </c>
      <c r="K14" s="100" t="str">
        <f t="shared" si="0"/>
        <v>Пшен</v>
      </c>
    </row>
    <row r="15" spans="1:11">
      <c r="A15" s="83">
        <v>4893596</v>
      </c>
      <c r="B15" s="83" t="s">
        <v>477</v>
      </c>
      <c r="C15" s="83" t="s">
        <v>312</v>
      </c>
      <c r="D15" s="83" t="s">
        <v>313</v>
      </c>
      <c r="E15" s="83">
        <v>10708</v>
      </c>
      <c r="F15" s="83" t="s">
        <v>314</v>
      </c>
      <c r="G15" s="69">
        <v>55</v>
      </c>
      <c r="H15" s="69">
        <v>2728788</v>
      </c>
      <c r="I15" s="69">
        <v>150083340</v>
      </c>
      <c r="K15" s="100" t="str">
        <f t="shared" si="0"/>
        <v>Пшен</v>
      </c>
    </row>
    <row r="16" spans="1:11">
      <c r="A16" s="83">
        <v>4893613</v>
      </c>
      <c r="B16" s="83" t="s">
        <v>477</v>
      </c>
      <c r="C16" s="83" t="s">
        <v>206</v>
      </c>
      <c r="D16" s="83" t="s">
        <v>207</v>
      </c>
      <c r="E16" s="83">
        <v>26645</v>
      </c>
      <c r="F16" s="83" t="s">
        <v>208</v>
      </c>
      <c r="G16" s="69">
        <v>82</v>
      </c>
      <c r="H16" s="69">
        <v>2778788</v>
      </c>
      <c r="I16" s="69">
        <v>227860616</v>
      </c>
      <c r="K16" s="100" t="str">
        <f t="shared" si="0"/>
        <v>Пшен</v>
      </c>
    </row>
    <row r="17" spans="1:11">
      <c r="A17" s="83">
        <v>4894740</v>
      </c>
      <c r="B17" s="83" t="s">
        <v>478</v>
      </c>
      <c r="C17" s="83" t="s">
        <v>209</v>
      </c>
      <c r="D17" s="83" t="s">
        <v>210</v>
      </c>
      <c r="E17" s="83">
        <v>26642</v>
      </c>
      <c r="F17" s="83" t="s">
        <v>213</v>
      </c>
      <c r="G17" s="69">
        <v>96</v>
      </c>
      <c r="H17" s="69">
        <v>2858788</v>
      </c>
      <c r="I17" s="69">
        <v>274443648</v>
      </c>
      <c r="K17" s="100" t="str">
        <f t="shared" si="0"/>
        <v>Пшен</v>
      </c>
    </row>
    <row r="18" spans="1:11">
      <c r="A18" s="83">
        <v>4894759</v>
      </c>
      <c r="B18" s="83" t="s">
        <v>478</v>
      </c>
      <c r="C18" s="83" t="s">
        <v>312</v>
      </c>
      <c r="D18" s="83" t="s">
        <v>313</v>
      </c>
      <c r="E18" s="83">
        <v>10708</v>
      </c>
      <c r="F18" s="83" t="s">
        <v>314</v>
      </c>
      <c r="G18" s="69">
        <v>55</v>
      </c>
      <c r="H18" s="69">
        <v>2739788</v>
      </c>
      <c r="I18" s="69">
        <v>150688340</v>
      </c>
      <c r="K18" s="100" t="str">
        <f t="shared" si="0"/>
        <v>Пшен</v>
      </c>
    </row>
    <row r="19" spans="1:11">
      <c r="A19" s="83">
        <v>4894776</v>
      </c>
      <c r="B19" s="83" t="s">
        <v>478</v>
      </c>
      <c r="C19" s="83" t="s">
        <v>201</v>
      </c>
      <c r="D19" s="83" t="s">
        <v>202</v>
      </c>
      <c r="E19" s="83">
        <v>16669</v>
      </c>
      <c r="F19" s="83" t="s">
        <v>203</v>
      </c>
      <c r="G19" s="69">
        <v>6</v>
      </c>
      <c r="H19" s="69">
        <v>2838788</v>
      </c>
      <c r="I19" s="69">
        <v>17032728</v>
      </c>
      <c r="K19" s="100" t="str">
        <f t="shared" si="0"/>
        <v>Пшен</v>
      </c>
    </row>
    <row r="20" spans="1:11">
      <c r="A20" s="83">
        <v>4894785</v>
      </c>
      <c r="B20" s="83" t="s">
        <v>478</v>
      </c>
      <c r="C20" s="83" t="s">
        <v>206</v>
      </c>
      <c r="D20" s="83" t="s">
        <v>207</v>
      </c>
      <c r="E20" s="83">
        <v>26645</v>
      </c>
      <c r="F20" s="83" t="s">
        <v>208</v>
      </c>
      <c r="G20" s="69">
        <v>88</v>
      </c>
      <c r="H20" s="69">
        <v>2889788</v>
      </c>
      <c r="I20" s="69">
        <v>254301344</v>
      </c>
      <c r="K20" s="100" t="str">
        <f t="shared" si="0"/>
        <v>Пшен</v>
      </c>
    </row>
    <row r="21" spans="1:11">
      <c r="A21" s="83">
        <v>4896060</v>
      </c>
      <c r="B21" s="83" t="s">
        <v>479</v>
      </c>
      <c r="C21" s="83" t="s">
        <v>480</v>
      </c>
      <c r="D21" s="83" t="s">
        <v>481</v>
      </c>
      <c r="E21" s="83">
        <v>32495</v>
      </c>
      <c r="F21" s="83" t="s">
        <v>482</v>
      </c>
      <c r="G21" s="69">
        <v>60</v>
      </c>
      <c r="H21" s="69">
        <v>299000</v>
      </c>
      <c r="I21" s="69">
        <v>17940000</v>
      </c>
      <c r="K21" s="100" t="str">
        <f t="shared" si="0"/>
        <v>Труб</v>
      </c>
    </row>
    <row r="22" spans="1:11">
      <c r="A22" s="83">
        <v>4896649</v>
      </c>
      <c r="B22" s="83" t="s">
        <v>479</v>
      </c>
      <c r="C22" s="83" t="s">
        <v>315</v>
      </c>
      <c r="D22" s="83" t="s">
        <v>316</v>
      </c>
      <c r="E22" s="83">
        <v>33217</v>
      </c>
      <c r="F22" s="83" t="s">
        <v>317</v>
      </c>
      <c r="G22" s="69">
        <v>2200</v>
      </c>
      <c r="H22" s="69">
        <v>677788</v>
      </c>
      <c r="I22" s="69">
        <v>14911336</v>
      </c>
      <c r="K22" s="100" t="str">
        <f t="shared" si="0"/>
        <v>Дизе</v>
      </c>
    </row>
    <row r="23" spans="1:11">
      <c r="A23" s="83">
        <v>4897609</v>
      </c>
      <c r="B23" s="83" t="s">
        <v>483</v>
      </c>
      <c r="C23" s="83" t="s">
        <v>312</v>
      </c>
      <c r="D23" s="83" t="s">
        <v>313</v>
      </c>
      <c r="E23" s="83">
        <v>10708</v>
      </c>
      <c r="F23" s="83" t="s">
        <v>314</v>
      </c>
      <c r="G23" s="69">
        <v>54</v>
      </c>
      <c r="H23" s="69">
        <v>2768999</v>
      </c>
      <c r="I23" s="69">
        <v>149525946</v>
      </c>
      <c r="K23" s="100" t="str">
        <f t="shared" si="0"/>
        <v>Пшен</v>
      </c>
    </row>
    <row r="24" spans="1:11">
      <c r="A24" s="83">
        <v>4897623</v>
      </c>
      <c r="B24" s="83" t="s">
        <v>483</v>
      </c>
      <c r="C24" s="83" t="s">
        <v>201</v>
      </c>
      <c r="D24" s="83" t="s">
        <v>202</v>
      </c>
      <c r="E24" s="83">
        <v>16669</v>
      </c>
      <c r="F24" s="83" t="s">
        <v>203</v>
      </c>
      <c r="G24" s="69">
        <v>18</v>
      </c>
      <c r="H24" s="69">
        <v>2928999</v>
      </c>
      <c r="I24" s="69">
        <v>52721982</v>
      </c>
      <c r="K24" s="100" t="str">
        <f t="shared" si="0"/>
        <v>Пшен</v>
      </c>
    </row>
    <row r="25" spans="1:11">
      <c r="A25" s="83">
        <v>4897632</v>
      </c>
      <c r="B25" s="83" t="s">
        <v>483</v>
      </c>
      <c r="C25" s="83" t="s">
        <v>206</v>
      </c>
      <c r="D25" s="83" t="s">
        <v>207</v>
      </c>
      <c r="E25" s="83">
        <v>26645</v>
      </c>
      <c r="F25" s="83" t="s">
        <v>208</v>
      </c>
      <c r="G25" s="69">
        <v>88</v>
      </c>
      <c r="H25" s="69">
        <v>2892999</v>
      </c>
      <c r="I25" s="69">
        <v>254583912</v>
      </c>
      <c r="K25" s="100" t="str">
        <f t="shared" si="0"/>
        <v>Пшен</v>
      </c>
    </row>
    <row r="26" spans="1:11">
      <c r="A26" s="83">
        <v>4900004</v>
      </c>
      <c r="B26" s="83" t="s">
        <v>484</v>
      </c>
      <c r="C26" s="83" t="s">
        <v>312</v>
      </c>
      <c r="D26" s="83" t="s">
        <v>313</v>
      </c>
      <c r="E26" s="83">
        <v>10708</v>
      </c>
      <c r="F26" s="83" t="s">
        <v>314</v>
      </c>
      <c r="G26" s="69">
        <v>54</v>
      </c>
      <c r="H26" s="69">
        <v>2789231</v>
      </c>
      <c r="I26" s="69">
        <v>150618474</v>
      </c>
      <c r="K26" s="100" t="str">
        <f t="shared" si="0"/>
        <v>Пшен</v>
      </c>
    </row>
    <row r="27" spans="1:11">
      <c r="A27" s="83">
        <v>4900021</v>
      </c>
      <c r="B27" s="83" t="s">
        <v>484</v>
      </c>
      <c r="C27" s="83" t="s">
        <v>201</v>
      </c>
      <c r="D27" s="83" t="s">
        <v>202</v>
      </c>
      <c r="E27" s="83">
        <v>16669</v>
      </c>
      <c r="F27" s="83" t="s">
        <v>203</v>
      </c>
      <c r="G27" s="69">
        <v>6</v>
      </c>
      <c r="H27" s="69">
        <v>2989231</v>
      </c>
      <c r="I27" s="69">
        <v>17935386</v>
      </c>
      <c r="K27" s="100" t="str">
        <f t="shared" si="0"/>
        <v>Пшен</v>
      </c>
    </row>
    <row r="28" spans="1:11">
      <c r="A28" s="83">
        <v>4900026</v>
      </c>
      <c r="B28" s="83" t="s">
        <v>484</v>
      </c>
      <c r="C28" s="83" t="s">
        <v>206</v>
      </c>
      <c r="D28" s="83" t="s">
        <v>207</v>
      </c>
      <c r="E28" s="83">
        <v>26645</v>
      </c>
      <c r="F28" s="83" t="s">
        <v>208</v>
      </c>
      <c r="G28" s="69">
        <v>88</v>
      </c>
      <c r="H28" s="69">
        <v>2799231</v>
      </c>
      <c r="I28" s="69">
        <v>246332328</v>
      </c>
      <c r="K28" s="100" t="str">
        <f t="shared" si="0"/>
        <v>Пшен</v>
      </c>
    </row>
    <row r="29" spans="1:11">
      <c r="A29" s="83">
        <v>4901330</v>
      </c>
      <c r="B29" s="83" t="s">
        <v>485</v>
      </c>
      <c r="C29" s="83" t="s">
        <v>209</v>
      </c>
      <c r="D29" s="83" t="s">
        <v>210</v>
      </c>
      <c r="E29" s="83">
        <v>26642</v>
      </c>
      <c r="F29" s="83" t="s">
        <v>213</v>
      </c>
      <c r="G29" s="69">
        <v>96</v>
      </c>
      <c r="H29" s="69">
        <v>2718231</v>
      </c>
      <c r="I29" s="69">
        <v>260950176</v>
      </c>
      <c r="K29" s="100" t="str">
        <f t="shared" si="0"/>
        <v>Пшен</v>
      </c>
    </row>
    <row r="30" spans="1:11">
      <c r="A30" s="83">
        <v>4901350</v>
      </c>
      <c r="B30" s="83" t="s">
        <v>485</v>
      </c>
      <c r="C30" s="83" t="s">
        <v>312</v>
      </c>
      <c r="D30" s="83" t="s">
        <v>313</v>
      </c>
      <c r="E30" s="83">
        <v>10708</v>
      </c>
      <c r="F30" s="83" t="s">
        <v>314</v>
      </c>
      <c r="G30" s="69">
        <v>54</v>
      </c>
      <c r="H30" s="69">
        <v>2838231</v>
      </c>
      <c r="I30" s="69">
        <v>153264474</v>
      </c>
      <c r="K30" s="100" t="str">
        <f t="shared" si="0"/>
        <v>Пшен</v>
      </c>
    </row>
    <row r="31" spans="1:11">
      <c r="A31" s="83">
        <v>4901366</v>
      </c>
      <c r="B31" s="83" t="s">
        <v>485</v>
      </c>
      <c r="C31" s="83" t="s">
        <v>201</v>
      </c>
      <c r="D31" s="83" t="s">
        <v>202</v>
      </c>
      <c r="E31" s="83">
        <v>16669</v>
      </c>
      <c r="F31" s="83" t="s">
        <v>203</v>
      </c>
      <c r="G31" s="69">
        <v>26</v>
      </c>
      <c r="H31" s="69">
        <v>3078231</v>
      </c>
      <c r="I31" s="69">
        <v>80034006</v>
      </c>
      <c r="K31" s="100" t="str">
        <f t="shared" si="0"/>
        <v>Пшен</v>
      </c>
    </row>
    <row r="32" spans="1:11">
      <c r="A32" s="83">
        <v>4901380</v>
      </c>
      <c r="B32" s="83" t="s">
        <v>485</v>
      </c>
      <c r="C32" s="83" t="s">
        <v>206</v>
      </c>
      <c r="D32" s="83" t="s">
        <v>207</v>
      </c>
      <c r="E32" s="83">
        <v>26645</v>
      </c>
      <c r="F32" s="83" t="s">
        <v>208</v>
      </c>
      <c r="G32" s="69">
        <v>88</v>
      </c>
      <c r="H32" s="69">
        <v>2868231</v>
      </c>
      <c r="I32" s="69">
        <v>252404328</v>
      </c>
      <c r="K32" s="100" t="str">
        <f t="shared" si="0"/>
        <v>Пшен</v>
      </c>
    </row>
    <row r="33" spans="1:11">
      <c r="A33" s="83">
        <v>4904400</v>
      </c>
      <c r="B33" s="83" t="s">
        <v>486</v>
      </c>
      <c r="C33" s="83" t="s">
        <v>209</v>
      </c>
      <c r="D33" s="83" t="s">
        <v>210</v>
      </c>
      <c r="E33" s="83">
        <v>26642</v>
      </c>
      <c r="F33" s="83" t="s">
        <v>213</v>
      </c>
      <c r="G33" s="69">
        <v>96</v>
      </c>
      <c r="H33" s="69">
        <v>2741231</v>
      </c>
      <c r="I33" s="69">
        <v>263158176</v>
      </c>
      <c r="K33" s="100" t="str">
        <f t="shared" si="0"/>
        <v>Пшен</v>
      </c>
    </row>
    <row r="34" spans="1:11">
      <c r="A34" s="83">
        <v>4904434</v>
      </c>
      <c r="B34" s="83" t="s">
        <v>486</v>
      </c>
      <c r="C34" s="83" t="s">
        <v>312</v>
      </c>
      <c r="D34" s="83" t="s">
        <v>313</v>
      </c>
      <c r="E34" s="83">
        <v>10708</v>
      </c>
      <c r="F34" s="83" t="s">
        <v>314</v>
      </c>
      <c r="G34" s="69">
        <v>54</v>
      </c>
      <c r="H34" s="69">
        <v>2859231</v>
      </c>
      <c r="I34" s="69">
        <v>154398474</v>
      </c>
      <c r="K34" s="100" t="str">
        <f t="shared" si="0"/>
        <v>Пшен</v>
      </c>
    </row>
    <row r="35" spans="1:11">
      <c r="A35" s="83">
        <v>4904436</v>
      </c>
      <c r="B35" s="83" t="s">
        <v>486</v>
      </c>
      <c r="C35" s="83" t="s">
        <v>201</v>
      </c>
      <c r="D35" s="83" t="s">
        <v>202</v>
      </c>
      <c r="E35" s="83">
        <v>16669</v>
      </c>
      <c r="F35" s="83" t="s">
        <v>203</v>
      </c>
      <c r="G35" s="69">
        <v>27</v>
      </c>
      <c r="H35" s="69">
        <v>3090231</v>
      </c>
      <c r="I35" s="69">
        <v>83436237</v>
      </c>
      <c r="K35" s="100" t="str">
        <f t="shared" si="0"/>
        <v>Пшен</v>
      </c>
    </row>
    <row r="36" spans="1:11">
      <c r="A36" s="83">
        <v>4904440</v>
      </c>
      <c r="B36" s="83" t="s">
        <v>486</v>
      </c>
      <c r="C36" s="83" t="s">
        <v>206</v>
      </c>
      <c r="D36" s="83" t="s">
        <v>207</v>
      </c>
      <c r="E36" s="83">
        <v>26645</v>
      </c>
      <c r="F36" s="83" t="s">
        <v>208</v>
      </c>
      <c r="G36" s="69">
        <v>87</v>
      </c>
      <c r="H36" s="69">
        <v>2890231</v>
      </c>
      <c r="I36" s="69">
        <v>251450097</v>
      </c>
      <c r="K36" s="100" t="str">
        <f t="shared" si="0"/>
        <v>Пшен</v>
      </c>
    </row>
    <row r="37" spans="1:11">
      <c r="A37" s="83">
        <v>4907155</v>
      </c>
      <c r="B37" s="83" t="s">
        <v>487</v>
      </c>
      <c r="C37" s="83" t="s">
        <v>209</v>
      </c>
      <c r="D37" s="83" t="s">
        <v>210</v>
      </c>
      <c r="E37" s="83">
        <v>26642</v>
      </c>
      <c r="F37" s="83" t="s">
        <v>213</v>
      </c>
      <c r="G37" s="69">
        <v>85</v>
      </c>
      <c r="H37" s="69">
        <v>2769231</v>
      </c>
      <c r="I37" s="69">
        <v>235384635</v>
      </c>
      <c r="K37" s="100" t="str">
        <f t="shared" si="0"/>
        <v>Пшен</v>
      </c>
    </row>
    <row r="38" spans="1:11">
      <c r="A38" s="83">
        <v>4907185</v>
      </c>
      <c r="B38" s="83" t="s">
        <v>487</v>
      </c>
      <c r="C38" s="83" t="s">
        <v>312</v>
      </c>
      <c r="D38" s="83" t="s">
        <v>313</v>
      </c>
      <c r="E38" s="83">
        <v>10708</v>
      </c>
      <c r="F38" s="83" t="s">
        <v>314</v>
      </c>
      <c r="G38" s="69">
        <v>49</v>
      </c>
      <c r="H38" s="69">
        <v>2789231</v>
      </c>
      <c r="I38" s="69">
        <v>136672319</v>
      </c>
      <c r="K38" s="100" t="str">
        <f t="shared" si="0"/>
        <v>Пшен</v>
      </c>
    </row>
    <row r="39" spans="1:11">
      <c r="A39" s="83">
        <v>4907195</v>
      </c>
      <c r="B39" s="83" t="s">
        <v>487</v>
      </c>
      <c r="C39" s="83" t="s">
        <v>199</v>
      </c>
      <c r="D39" s="83" t="s">
        <v>200</v>
      </c>
      <c r="E39" s="83">
        <v>17397</v>
      </c>
      <c r="F39" s="83" t="s">
        <v>488</v>
      </c>
      <c r="G39" s="69">
        <v>30</v>
      </c>
      <c r="H39" s="69">
        <v>2858231</v>
      </c>
      <c r="I39" s="69">
        <v>85746930</v>
      </c>
      <c r="K39" s="100" t="str">
        <f t="shared" si="0"/>
        <v>Пшен</v>
      </c>
    </row>
    <row r="40" spans="1:11">
      <c r="A40" s="83">
        <v>4907206</v>
      </c>
      <c r="B40" s="83" t="s">
        <v>487</v>
      </c>
      <c r="C40" s="83" t="s">
        <v>206</v>
      </c>
      <c r="D40" s="83" t="s">
        <v>207</v>
      </c>
      <c r="E40" s="83">
        <v>26645</v>
      </c>
      <c r="F40" s="83" t="s">
        <v>208</v>
      </c>
      <c r="G40" s="69">
        <v>88</v>
      </c>
      <c r="H40" s="69">
        <v>2789231</v>
      </c>
      <c r="I40" s="69">
        <v>245452328</v>
      </c>
      <c r="K40" s="100" t="str">
        <f t="shared" si="0"/>
        <v>Пшен</v>
      </c>
    </row>
    <row r="41" spans="1:11">
      <c r="A41" s="83">
        <v>4908538</v>
      </c>
      <c r="B41" s="83" t="s">
        <v>489</v>
      </c>
      <c r="C41" s="83" t="s">
        <v>209</v>
      </c>
      <c r="D41" s="83" t="s">
        <v>210</v>
      </c>
      <c r="E41" s="83">
        <v>26642</v>
      </c>
      <c r="F41" s="83" t="s">
        <v>213</v>
      </c>
      <c r="G41" s="69">
        <v>95</v>
      </c>
      <c r="H41" s="69">
        <v>2829788</v>
      </c>
      <c r="I41" s="69">
        <v>268829860</v>
      </c>
      <c r="K41" s="100" t="str">
        <f t="shared" si="0"/>
        <v>Пшен</v>
      </c>
    </row>
    <row r="42" spans="1:11">
      <c r="A42" s="83">
        <v>4908568</v>
      </c>
      <c r="B42" s="83" t="s">
        <v>489</v>
      </c>
      <c r="C42" s="83" t="s">
        <v>312</v>
      </c>
      <c r="D42" s="83" t="s">
        <v>313</v>
      </c>
      <c r="E42" s="83">
        <v>10708</v>
      </c>
      <c r="F42" s="83" t="s">
        <v>314</v>
      </c>
      <c r="G42" s="69">
        <v>55</v>
      </c>
      <c r="H42" s="69">
        <v>2899788</v>
      </c>
      <c r="I42" s="69">
        <v>159488340</v>
      </c>
      <c r="K42" s="100" t="str">
        <f t="shared" si="0"/>
        <v>Пшен</v>
      </c>
    </row>
    <row r="43" spans="1:11">
      <c r="A43" s="83">
        <v>4908587</v>
      </c>
      <c r="B43" s="83" t="s">
        <v>489</v>
      </c>
      <c r="C43" s="83" t="s">
        <v>201</v>
      </c>
      <c r="D43" s="83" t="s">
        <v>202</v>
      </c>
      <c r="E43" s="83">
        <v>16669</v>
      </c>
      <c r="F43" s="83" t="s">
        <v>203</v>
      </c>
      <c r="G43" s="69">
        <v>26</v>
      </c>
      <c r="H43" s="69">
        <v>2928788</v>
      </c>
      <c r="I43" s="69">
        <v>76148488</v>
      </c>
      <c r="K43" s="100" t="str">
        <f t="shared" si="0"/>
        <v>Пшен</v>
      </c>
    </row>
    <row r="44" spans="1:11">
      <c r="A44" s="83">
        <v>4908590</v>
      </c>
      <c r="B44" s="83" t="s">
        <v>489</v>
      </c>
      <c r="C44" s="83" t="s">
        <v>199</v>
      </c>
      <c r="D44" s="83" t="s">
        <v>200</v>
      </c>
      <c r="E44" s="83">
        <v>17397</v>
      </c>
      <c r="F44" s="83" t="s">
        <v>488</v>
      </c>
      <c r="G44" s="69">
        <v>30</v>
      </c>
      <c r="H44" s="69">
        <v>2920788</v>
      </c>
      <c r="I44" s="69">
        <v>87623640</v>
      </c>
      <c r="K44" s="100" t="str">
        <f t="shared" si="0"/>
        <v>Пшен</v>
      </c>
    </row>
    <row r="45" spans="1:11">
      <c r="A45" s="83">
        <v>4908595</v>
      </c>
      <c r="B45" s="83" t="s">
        <v>489</v>
      </c>
      <c r="C45" s="83" t="s">
        <v>206</v>
      </c>
      <c r="D45" s="83" t="s">
        <v>207</v>
      </c>
      <c r="E45" s="83">
        <v>26645</v>
      </c>
      <c r="F45" s="83" t="s">
        <v>208</v>
      </c>
      <c r="G45" s="69">
        <v>88</v>
      </c>
      <c r="H45" s="69">
        <v>2819788</v>
      </c>
      <c r="I45" s="69">
        <v>248141344</v>
      </c>
      <c r="K45" s="100" t="str">
        <f t="shared" si="0"/>
        <v>Пшен</v>
      </c>
    </row>
    <row r="46" spans="1:11">
      <c r="A46" s="83">
        <v>4909159</v>
      </c>
      <c r="B46" s="83" t="s">
        <v>489</v>
      </c>
      <c r="C46" s="83" t="s">
        <v>312</v>
      </c>
      <c r="D46" s="83" t="s">
        <v>313</v>
      </c>
      <c r="E46" s="83">
        <v>9910708</v>
      </c>
      <c r="F46" s="83" t="s">
        <v>381</v>
      </c>
      <c r="G46" s="69">
        <v>8</v>
      </c>
      <c r="H46" s="69">
        <v>2931231</v>
      </c>
      <c r="I46" s="69">
        <v>23449848</v>
      </c>
      <c r="K46" s="100" t="str">
        <f t="shared" si="0"/>
        <v>Пшен</v>
      </c>
    </row>
    <row r="47" spans="1:11">
      <c r="A47" s="83">
        <v>4909160</v>
      </c>
      <c r="B47" s="83" t="s">
        <v>489</v>
      </c>
      <c r="C47" s="83" t="s">
        <v>199</v>
      </c>
      <c r="D47" s="83" t="s">
        <v>200</v>
      </c>
      <c r="E47" s="83">
        <v>17397</v>
      </c>
      <c r="F47" s="83" t="s">
        <v>488</v>
      </c>
      <c r="G47" s="69">
        <v>25</v>
      </c>
      <c r="H47" s="69">
        <v>2831231</v>
      </c>
      <c r="I47" s="69">
        <v>70780775</v>
      </c>
      <c r="K47" s="100" t="str">
        <f t="shared" si="0"/>
        <v>Пшен</v>
      </c>
    </row>
    <row r="48" spans="1:11">
      <c r="A48" s="83">
        <v>4911890</v>
      </c>
      <c r="B48" s="83" t="s">
        <v>490</v>
      </c>
      <c r="C48" s="83" t="s">
        <v>209</v>
      </c>
      <c r="D48" s="83" t="s">
        <v>210</v>
      </c>
      <c r="E48" s="83">
        <v>26642</v>
      </c>
      <c r="F48" s="83" t="s">
        <v>213</v>
      </c>
      <c r="G48" s="69">
        <v>86</v>
      </c>
      <c r="H48" s="69">
        <v>2851231</v>
      </c>
      <c r="I48" s="69">
        <v>245205866</v>
      </c>
      <c r="K48" s="100" t="str">
        <f t="shared" si="0"/>
        <v>Пшен</v>
      </c>
    </row>
    <row r="49" spans="1:11">
      <c r="A49" s="83">
        <v>4911891</v>
      </c>
      <c r="B49" s="83" t="s">
        <v>490</v>
      </c>
      <c r="C49" s="83" t="s">
        <v>209</v>
      </c>
      <c r="D49" s="83" t="s">
        <v>210</v>
      </c>
      <c r="E49" s="83">
        <v>9926642</v>
      </c>
      <c r="F49" s="83" t="s">
        <v>211</v>
      </c>
      <c r="G49" s="69">
        <v>10</v>
      </c>
      <c r="H49" s="69">
        <v>2848231</v>
      </c>
      <c r="I49" s="69">
        <v>28482310</v>
      </c>
      <c r="K49" s="100" t="str">
        <f t="shared" si="0"/>
        <v>Пшен</v>
      </c>
    </row>
    <row r="50" spans="1:11">
      <c r="A50" s="83">
        <v>4911926</v>
      </c>
      <c r="B50" s="83" t="s">
        <v>490</v>
      </c>
      <c r="C50" s="83" t="s">
        <v>312</v>
      </c>
      <c r="D50" s="83" t="s">
        <v>313</v>
      </c>
      <c r="E50" s="83">
        <v>10708</v>
      </c>
      <c r="F50" s="83" t="s">
        <v>314</v>
      </c>
      <c r="G50" s="69">
        <v>55</v>
      </c>
      <c r="H50" s="69">
        <v>2968231</v>
      </c>
      <c r="I50" s="69">
        <v>163252705</v>
      </c>
      <c r="K50" s="100" t="str">
        <f t="shared" si="0"/>
        <v>Пшен</v>
      </c>
    </row>
    <row r="51" spans="1:11">
      <c r="A51" s="83">
        <v>4911938</v>
      </c>
      <c r="B51" s="83" t="s">
        <v>490</v>
      </c>
      <c r="C51" s="83" t="s">
        <v>201</v>
      </c>
      <c r="D51" s="83" t="s">
        <v>202</v>
      </c>
      <c r="E51" s="83">
        <v>16669</v>
      </c>
      <c r="F51" s="83" t="s">
        <v>203</v>
      </c>
      <c r="G51" s="69">
        <v>26</v>
      </c>
      <c r="H51" s="69">
        <v>2959231</v>
      </c>
      <c r="I51" s="69">
        <v>76940006</v>
      </c>
      <c r="K51" s="100" t="str">
        <f t="shared" si="0"/>
        <v>Пшен</v>
      </c>
    </row>
    <row r="52" spans="1:11">
      <c r="A52" s="83">
        <v>4911940</v>
      </c>
      <c r="B52" s="83" t="s">
        <v>490</v>
      </c>
      <c r="C52" s="83" t="s">
        <v>199</v>
      </c>
      <c r="D52" s="83" t="s">
        <v>200</v>
      </c>
      <c r="E52" s="83">
        <v>17397</v>
      </c>
      <c r="F52" s="83" t="s">
        <v>488</v>
      </c>
      <c r="G52" s="69">
        <v>55</v>
      </c>
      <c r="H52" s="69">
        <v>2868231</v>
      </c>
      <c r="I52" s="69">
        <v>157752705</v>
      </c>
      <c r="K52" s="100" t="str">
        <f t="shared" si="0"/>
        <v>Пшен</v>
      </c>
    </row>
    <row r="53" spans="1:11">
      <c r="A53" s="83">
        <v>4911957</v>
      </c>
      <c r="B53" s="83" t="s">
        <v>490</v>
      </c>
      <c r="C53" s="83" t="s">
        <v>206</v>
      </c>
      <c r="D53" s="83" t="s">
        <v>207</v>
      </c>
      <c r="E53" s="83">
        <v>26645</v>
      </c>
      <c r="F53" s="83" t="s">
        <v>208</v>
      </c>
      <c r="G53" s="69">
        <v>88</v>
      </c>
      <c r="H53" s="69">
        <v>2851231</v>
      </c>
      <c r="I53" s="69">
        <v>250908328</v>
      </c>
      <c r="K53" s="100" t="str">
        <f t="shared" si="0"/>
        <v>Пшен</v>
      </c>
    </row>
    <row r="54" spans="1:11">
      <c r="A54" s="83">
        <v>4914857</v>
      </c>
      <c r="B54" s="83" t="s">
        <v>491</v>
      </c>
      <c r="C54" s="83" t="s">
        <v>209</v>
      </c>
      <c r="D54" s="83" t="s">
        <v>210</v>
      </c>
      <c r="E54" s="83">
        <v>26642</v>
      </c>
      <c r="F54" s="83" t="s">
        <v>213</v>
      </c>
      <c r="G54" s="69">
        <v>60</v>
      </c>
      <c r="H54" s="69">
        <v>2928231</v>
      </c>
      <c r="I54" s="69">
        <v>175693860</v>
      </c>
      <c r="K54" s="100" t="str">
        <f t="shared" si="0"/>
        <v>Пшен</v>
      </c>
    </row>
    <row r="55" spans="1:11">
      <c r="A55" s="83">
        <v>4914880</v>
      </c>
      <c r="B55" s="83" t="s">
        <v>491</v>
      </c>
      <c r="C55" s="83" t="s">
        <v>312</v>
      </c>
      <c r="D55" s="83" t="s">
        <v>313</v>
      </c>
      <c r="E55" s="83">
        <v>10708</v>
      </c>
      <c r="F55" s="83" t="s">
        <v>314</v>
      </c>
      <c r="G55" s="69">
        <v>55</v>
      </c>
      <c r="H55" s="69">
        <v>3018231</v>
      </c>
      <c r="I55" s="69">
        <v>166002705</v>
      </c>
      <c r="K55" s="100" t="str">
        <f t="shared" si="0"/>
        <v>Пшен</v>
      </c>
    </row>
    <row r="56" spans="1:11">
      <c r="A56" s="83">
        <v>4914926</v>
      </c>
      <c r="B56" s="83" t="s">
        <v>491</v>
      </c>
      <c r="C56" s="83" t="s">
        <v>206</v>
      </c>
      <c r="D56" s="83" t="s">
        <v>207</v>
      </c>
      <c r="E56" s="83">
        <v>26645</v>
      </c>
      <c r="F56" s="83" t="s">
        <v>208</v>
      </c>
      <c r="G56" s="69">
        <v>70</v>
      </c>
      <c r="H56" s="69">
        <v>2919231</v>
      </c>
      <c r="I56" s="69">
        <v>204346170</v>
      </c>
      <c r="K56" s="100" t="str">
        <f t="shared" si="0"/>
        <v>Пшен</v>
      </c>
    </row>
    <row r="57" spans="1:11">
      <c r="A57" s="83">
        <v>4916344</v>
      </c>
      <c r="B57" s="83" t="s">
        <v>492</v>
      </c>
      <c r="C57" s="83" t="s">
        <v>209</v>
      </c>
      <c r="D57" s="83" t="s">
        <v>210</v>
      </c>
      <c r="E57" s="83">
        <v>26642</v>
      </c>
      <c r="F57" s="83" t="s">
        <v>213</v>
      </c>
      <c r="G57" s="69">
        <v>120</v>
      </c>
      <c r="H57" s="69">
        <v>2942231</v>
      </c>
      <c r="I57" s="69">
        <v>353067720</v>
      </c>
      <c r="K57" s="100" t="str">
        <f t="shared" si="0"/>
        <v>Пшен</v>
      </c>
    </row>
    <row r="58" spans="1:11">
      <c r="A58" s="83">
        <v>4916367</v>
      </c>
      <c r="B58" s="83" t="s">
        <v>492</v>
      </c>
      <c r="C58" s="83" t="s">
        <v>312</v>
      </c>
      <c r="D58" s="83" t="s">
        <v>313</v>
      </c>
      <c r="E58" s="83">
        <v>10708</v>
      </c>
      <c r="F58" s="83" t="s">
        <v>314</v>
      </c>
      <c r="G58" s="69">
        <v>48</v>
      </c>
      <c r="H58" s="69">
        <v>2878231</v>
      </c>
      <c r="I58" s="69">
        <v>138155088</v>
      </c>
      <c r="K58" s="100" t="str">
        <f t="shared" si="0"/>
        <v>Пшен</v>
      </c>
    </row>
    <row r="59" spans="1:11">
      <c r="A59" s="83">
        <v>4916382</v>
      </c>
      <c r="B59" s="83" t="s">
        <v>492</v>
      </c>
      <c r="C59" s="83" t="s">
        <v>201</v>
      </c>
      <c r="D59" s="83" t="s">
        <v>202</v>
      </c>
      <c r="E59" s="83">
        <v>16669</v>
      </c>
      <c r="F59" s="83" t="s">
        <v>203</v>
      </c>
      <c r="G59" s="69">
        <v>24</v>
      </c>
      <c r="H59" s="69">
        <v>2878231</v>
      </c>
      <c r="I59" s="69">
        <v>69077544</v>
      </c>
      <c r="K59" s="100" t="str">
        <f t="shared" si="0"/>
        <v>Пшен</v>
      </c>
    </row>
    <row r="60" spans="1:11">
      <c r="A60" s="83">
        <v>4916383</v>
      </c>
      <c r="B60" s="83" t="s">
        <v>492</v>
      </c>
      <c r="C60" s="83" t="s">
        <v>199</v>
      </c>
      <c r="D60" s="83" t="s">
        <v>200</v>
      </c>
      <c r="E60" s="83">
        <v>17397</v>
      </c>
      <c r="F60" s="83" t="s">
        <v>488</v>
      </c>
      <c r="G60" s="69">
        <v>48</v>
      </c>
      <c r="H60" s="69">
        <v>2889231</v>
      </c>
      <c r="I60" s="69">
        <v>138683088</v>
      </c>
      <c r="K60" s="100" t="str">
        <f t="shared" si="0"/>
        <v>Пшен</v>
      </c>
    </row>
    <row r="61" spans="1:11">
      <c r="A61" s="83">
        <v>4916400</v>
      </c>
      <c r="B61" s="83" t="s">
        <v>492</v>
      </c>
      <c r="C61" s="83" t="s">
        <v>206</v>
      </c>
      <c r="D61" s="83" t="s">
        <v>207</v>
      </c>
      <c r="E61" s="83">
        <v>26645</v>
      </c>
      <c r="F61" s="83" t="s">
        <v>208</v>
      </c>
      <c r="G61" s="69">
        <v>96</v>
      </c>
      <c r="H61" s="69">
        <v>2878231</v>
      </c>
      <c r="I61" s="69">
        <v>276310176</v>
      </c>
      <c r="K61" s="100" t="str">
        <f t="shared" si="0"/>
        <v>Пшен</v>
      </c>
    </row>
    <row r="62" spans="1:11">
      <c r="A62" s="83">
        <v>4919349</v>
      </c>
      <c r="B62" s="83" t="s">
        <v>493</v>
      </c>
      <c r="C62" s="83" t="s">
        <v>209</v>
      </c>
      <c r="D62" s="83" t="s">
        <v>210</v>
      </c>
      <c r="E62" s="83">
        <v>26642</v>
      </c>
      <c r="F62" s="83" t="s">
        <v>213</v>
      </c>
      <c r="G62" s="69">
        <v>120</v>
      </c>
      <c r="H62" s="69">
        <v>2978231</v>
      </c>
      <c r="I62" s="69">
        <v>357387720</v>
      </c>
      <c r="K62" s="100" t="str">
        <f t="shared" si="0"/>
        <v>Пшен</v>
      </c>
    </row>
    <row r="63" spans="1:11">
      <c r="A63" s="83">
        <v>4919376</v>
      </c>
      <c r="B63" s="83" t="s">
        <v>493</v>
      </c>
      <c r="C63" s="83" t="s">
        <v>312</v>
      </c>
      <c r="D63" s="83" t="s">
        <v>313</v>
      </c>
      <c r="E63" s="83">
        <v>10708</v>
      </c>
      <c r="F63" s="83" t="s">
        <v>314</v>
      </c>
      <c r="G63" s="69">
        <v>48</v>
      </c>
      <c r="H63" s="69">
        <v>2928231</v>
      </c>
      <c r="I63" s="69">
        <v>140555088</v>
      </c>
      <c r="K63" s="100" t="str">
        <f t="shared" si="0"/>
        <v>Пшен</v>
      </c>
    </row>
    <row r="64" spans="1:11">
      <c r="A64" s="83">
        <v>4919388</v>
      </c>
      <c r="B64" s="83" t="s">
        <v>493</v>
      </c>
      <c r="C64" s="83" t="s">
        <v>201</v>
      </c>
      <c r="D64" s="83" t="s">
        <v>202</v>
      </c>
      <c r="E64" s="83">
        <v>16669</v>
      </c>
      <c r="F64" s="83" t="s">
        <v>203</v>
      </c>
      <c r="G64" s="69">
        <v>24</v>
      </c>
      <c r="H64" s="69">
        <v>2918231</v>
      </c>
      <c r="I64" s="69">
        <v>70037544</v>
      </c>
      <c r="K64" s="100" t="str">
        <f t="shared" si="0"/>
        <v>Пшен</v>
      </c>
    </row>
    <row r="65" spans="1:11">
      <c r="A65" s="83">
        <v>4919391</v>
      </c>
      <c r="B65" s="83" t="s">
        <v>493</v>
      </c>
      <c r="C65" s="83" t="s">
        <v>199</v>
      </c>
      <c r="D65" s="83" t="s">
        <v>200</v>
      </c>
      <c r="E65" s="83">
        <v>17397</v>
      </c>
      <c r="F65" s="83" t="s">
        <v>488</v>
      </c>
      <c r="G65" s="69">
        <v>48</v>
      </c>
      <c r="H65" s="69">
        <v>2928231</v>
      </c>
      <c r="I65" s="69">
        <v>140555088</v>
      </c>
      <c r="K65" s="100" t="str">
        <f t="shared" si="0"/>
        <v>Пшен</v>
      </c>
    </row>
    <row r="66" spans="1:11">
      <c r="A66" s="83">
        <v>4922209</v>
      </c>
      <c r="B66" s="83" t="s">
        <v>494</v>
      </c>
      <c r="C66" s="83" t="s">
        <v>209</v>
      </c>
      <c r="D66" s="83" t="s">
        <v>210</v>
      </c>
      <c r="E66" s="83">
        <v>26642</v>
      </c>
      <c r="F66" s="83" t="s">
        <v>213</v>
      </c>
      <c r="G66" s="69">
        <v>120</v>
      </c>
      <c r="H66" s="69">
        <v>2869231</v>
      </c>
      <c r="I66" s="69">
        <v>344307720</v>
      </c>
      <c r="K66" s="100" t="str">
        <f t="shared" si="0"/>
        <v>Пшен</v>
      </c>
    </row>
    <row r="67" spans="1:11">
      <c r="A67" s="83">
        <v>4922235</v>
      </c>
      <c r="B67" s="83" t="s">
        <v>494</v>
      </c>
      <c r="C67" s="83" t="s">
        <v>312</v>
      </c>
      <c r="D67" s="83" t="s">
        <v>313</v>
      </c>
      <c r="E67" s="83">
        <v>10708</v>
      </c>
      <c r="F67" s="83" t="s">
        <v>314</v>
      </c>
      <c r="G67" s="69">
        <v>48</v>
      </c>
      <c r="H67" s="69">
        <v>2869231</v>
      </c>
      <c r="I67" s="69">
        <v>137723088</v>
      </c>
      <c r="K67" s="100" t="str">
        <f t="shared" si="0"/>
        <v>Пшен</v>
      </c>
    </row>
    <row r="68" spans="1:11">
      <c r="A68" s="83">
        <v>4922248</v>
      </c>
      <c r="B68" s="83" t="s">
        <v>494</v>
      </c>
      <c r="C68" s="83" t="s">
        <v>201</v>
      </c>
      <c r="D68" s="83" t="s">
        <v>202</v>
      </c>
      <c r="E68" s="83">
        <v>16669</v>
      </c>
      <c r="F68" s="83" t="s">
        <v>203</v>
      </c>
      <c r="G68" s="69">
        <v>24</v>
      </c>
      <c r="H68" s="69">
        <v>2868777</v>
      </c>
      <c r="I68" s="69">
        <v>68850648</v>
      </c>
      <c r="K68" s="100" t="str">
        <f t="shared" si="0"/>
        <v>Пшен</v>
      </c>
    </row>
    <row r="69" spans="1:11">
      <c r="A69" s="83">
        <v>4922250</v>
      </c>
      <c r="B69" s="83" t="s">
        <v>494</v>
      </c>
      <c r="C69" s="83" t="s">
        <v>199</v>
      </c>
      <c r="D69" s="83" t="s">
        <v>200</v>
      </c>
      <c r="E69" s="83">
        <v>17397</v>
      </c>
      <c r="F69" s="83" t="s">
        <v>488</v>
      </c>
      <c r="G69" s="69">
        <v>48</v>
      </c>
      <c r="H69" s="69">
        <v>2951231</v>
      </c>
      <c r="I69" s="69">
        <v>141659088</v>
      </c>
      <c r="K69" s="100" t="str">
        <f t="shared" si="0"/>
        <v>Пшен</v>
      </c>
    </row>
    <row r="70" spans="1:11">
      <c r="A70" s="83">
        <v>4922273</v>
      </c>
      <c r="B70" s="83" t="s">
        <v>494</v>
      </c>
      <c r="C70" s="83" t="s">
        <v>206</v>
      </c>
      <c r="D70" s="83" t="s">
        <v>207</v>
      </c>
      <c r="E70" s="83">
        <v>26645</v>
      </c>
      <c r="F70" s="83" t="s">
        <v>208</v>
      </c>
      <c r="G70" s="69">
        <v>86</v>
      </c>
      <c r="H70" s="69">
        <v>2869231</v>
      </c>
      <c r="I70" s="69">
        <v>246753866</v>
      </c>
      <c r="K70" s="100" t="str">
        <f t="shared" ref="K70:K133" si="1">LEFT(F70,4)</f>
        <v>Пшен</v>
      </c>
    </row>
    <row r="71" spans="1:11">
      <c r="A71" s="83">
        <v>4923595</v>
      </c>
      <c r="B71" s="83" t="s">
        <v>495</v>
      </c>
      <c r="C71" s="83" t="s">
        <v>209</v>
      </c>
      <c r="D71" s="83" t="s">
        <v>210</v>
      </c>
      <c r="E71" s="83">
        <v>26642</v>
      </c>
      <c r="F71" s="83" t="s">
        <v>213</v>
      </c>
      <c r="G71" s="69">
        <v>120</v>
      </c>
      <c r="H71" s="69">
        <v>2939231</v>
      </c>
      <c r="I71" s="69">
        <v>352707720</v>
      </c>
      <c r="K71" s="100" t="str">
        <f t="shared" si="1"/>
        <v>Пшен</v>
      </c>
    </row>
    <row r="72" spans="1:11">
      <c r="A72" s="83">
        <v>4923617</v>
      </c>
      <c r="B72" s="83" t="s">
        <v>495</v>
      </c>
      <c r="C72" s="83" t="s">
        <v>312</v>
      </c>
      <c r="D72" s="83" t="s">
        <v>313</v>
      </c>
      <c r="E72" s="83">
        <v>10708</v>
      </c>
      <c r="F72" s="83" t="s">
        <v>314</v>
      </c>
      <c r="G72" s="69">
        <v>48</v>
      </c>
      <c r="H72" s="69">
        <v>2829231</v>
      </c>
      <c r="I72" s="69">
        <v>135803088</v>
      </c>
      <c r="K72" s="100" t="str">
        <f t="shared" si="1"/>
        <v>Пшен</v>
      </c>
    </row>
    <row r="73" spans="1:11">
      <c r="A73" s="83">
        <v>4923634</v>
      </c>
      <c r="B73" s="83" t="s">
        <v>495</v>
      </c>
      <c r="C73" s="83" t="s">
        <v>201</v>
      </c>
      <c r="D73" s="83" t="s">
        <v>202</v>
      </c>
      <c r="E73" s="83">
        <v>16669</v>
      </c>
      <c r="F73" s="83" t="s">
        <v>203</v>
      </c>
      <c r="G73" s="69">
        <v>24</v>
      </c>
      <c r="H73" s="69">
        <v>2829231</v>
      </c>
      <c r="I73" s="69">
        <v>67901544</v>
      </c>
      <c r="K73" s="100" t="str">
        <f t="shared" si="1"/>
        <v>Пшен</v>
      </c>
    </row>
    <row r="74" spans="1:11">
      <c r="A74" s="83">
        <v>4923636</v>
      </c>
      <c r="B74" s="83" t="s">
        <v>495</v>
      </c>
      <c r="C74" s="83" t="s">
        <v>199</v>
      </c>
      <c r="D74" s="83" t="s">
        <v>200</v>
      </c>
      <c r="E74" s="83">
        <v>17397</v>
      </c>
      <c r="F74" s="83" t="s">
        <v>488</v>
      </c>
      <c r="G74" s="69">
        <v>48</v>
      </c>
      <c r="H74" s="69">
        <v>2889231</v>
      </c>
      <c r="I74" s="69">
        <v>138683088</v>
      </c>
      <c r="K74" s="100" t="str">
        <f t="shared" si="1"/>
        <v>Пшен</v>
      </c>
    </row>
    <row r="75" spans="1:11">
      <c r="A75" s="83">
        <v>4923658</v>
      </c>
      <c r="B75" s="83" t="s">
        <v>495</v>
      </c>
      <c r="C75" s="83" t="s">
        <v>206</v>
      </c>
      <c r="D75" s="83" t="s">
        <v>207</v>
      </c>
      <c r="E75" s="83">
        <v>26645</v>
      </c>
      <c r="F75" s="83" t="s">
        <v>208</v>
      </c>
      <c r="G75" s="69">
        <v>86</v>
      </c>
      <c r="H75" s="69">
        <v>2929231</v>
      </c>
      <c r="I75" s="69">
        <v>251913866</v>
      </c>
      <c r="K75" s="100" t="str">
        <f t="shared" si="1"/>
        <v>Пшен</v>
      </c>
    </row>
    <row r="76" spans="1:11">
      <c r="A76" s="83">
        <v>4923714</v>
      </c>
      <c r="B76" s="83" t="s">
        <v>495</v>
      </c>
      <c r="C76" s="83" t="s">
        <v>328</v>
      </c>
      <c r="D76" s="83" t="s">
        <v>329</v>
      </c>
      <c r="E76" s="83">
        <v>36707</v>
      </c>
      <c r="F76" s="83" t="s">
        <v>330</v>
      </c>
      <c r="G76" s="69">
        <v>120</v>
      </c>
      <c r="H76" s="69">
        <v>2990231</v>
      </c>
      <c r="I76" s="69">
        <v>358827720</v>
      </c>
      <c r="K76" s="100" t="str">
        <f t="shared" si="1"/>
        <v>Пшен</v>
      </c>
    </row>
    <row r="77" spans="1:11">
      <c r="A77" s="83">
        <v>4927294</v>
      </c>
      <c r="B77" s="83" t="s">
        <v>496</v>
      </c>
      <c r="C77" s="83" t="s">
        <v>209</v>
      </c>
      <c r="D77" s="83" t="s">
        <v>210</v>
      </c>
      <c r="E77" s="83">
        <v>26642</v>
      </c>
      <c r="F77" s="83" t="s">
        <v>213</v>
      </c>
      <c r="G77" s="69">
        <v>100</v>
      </c>
      <c r="H77" s="69">
        <v>2796231</v>
      </c>
      <c r="I77" s="69">
        <v>279623100</v>
      </c>
      <c r="K77" s="100" t="str">
        <f t="shared" si="1"/>
        <v>Пшен</v>
      </c>
    </row>
    <row r="78" spans="1:11">
      <c r="A78" s="83">
        <v>4927317</v>
      </c>
      <c r="B78" s="83" t="s">
        <v>496</v>
      </c>
      <c r="C78" s="83" t="s">
        <v>312</v>
      </c>
      <c r="D78" s="83" t="s">
        <v>313</v>
      </c>
      <c r="E78" s="83">
        <v>10708</v>
      </c>
      <c r="F78" s="83" t="s">
        <v>314</v>
      </c>
      <c r="G78" s="69">
        <v>48</v>
      </c>
      <c r="H78" s="69">
        <v>2789231</v>
      </c>
      <c r="I78" s="69">
        <v>133883088</v>
      </c>
      <c r="K78" s="100" t="str">
        <f t="shared" si="1"/>
        <v>Пшен</v>
      </c>
    </row>
    <row r="79" spans="1:11">
      <c r="A79" s="83">
        <v>4927335</v>
      </c>
      <c r="B79" s="83" t="s">
        <v>496</v>
      </c>
      <c r="C79" s="83" t="s">
        <v>201</v>
      </c>
      <c r="D79" s="83" t="s">
        <v>202</v>
      </c>
      <c r="E79" s="83">
        <v>16669</v>
      </c>
      <c r="F79" s="83" t="s">
        <v>203</v>
      </c>
      <c r="G79" s="69">
        <v>24</v>
      </c>
      <c r="H79" s="69">
        <v>2828231</v>
      </c>
      <c r="I79" s="69">
        <v>67877544</v>
      </c>
      <c r="K79" s="100" t="str">
        <f t="shared" si="1"/>
        <v>Пшен</v>
      </c>
    </row>
    <row r="80" spans="1:11">
      <c r="A80" s="83">
        <v>4927337</v>
      </c>
      <c r="B80" s="83" t="s">
        <v>496</v>
      </c>
      <c r="C80" s="83" t="s">
        <v>199</v>
      </c>
      <c r="D80" s="83" t="s">
        <v>200</v>
      </c>
      <c r="E80" s="83">
        <v>17397</v>
      </c>
      <c r="F80" s="83" t="s">
        <v>488</v>
      </c>
      <c r="G80" s="69">
        <v>48</v>
      </c>
      <c r="H80" s="69">
        <v>2866231</v>
      </c>
      <c r="I80" s="69">
        <v>137579088</v>
      </c>
      <c r="K80" s="100" t="str">
        <f t="shared" si="1"/>
        <v>Пшен</v>
      </c>
    </row>
    <row r="81" spans="1:11">
      <c r="A81" s="83">
        <v>4927363</v>
      </c>
      <c r="B81" s="83" t="s">
        <v>496</v>
      </c>
      <c r="C81" s="83" t="s">
        <v>206</v>
      </c>
      <c r="D81" s="83" t="s">
        <v>207</v>
      </c>
      <c r="E81" s="83">
        <v>26645</v>
      </c>
      <c r="F81" s="83" t="s">
        <v>208</v>
      </c>
      <c r="G81" s="69">
        <v>66</v>
      </c>
      <c r="H81" s="69">
        <v>2996231</v>
      </c>
      <c r="I81" s="69">
        <v>197751246</v>
      </c>
      <c r="K81" s="100" t="str">
        <f t="shared" si="1"/>
        <v>Пшен</v>
      </c>
    </row>
    <row r="82" spans="1:11">
      <c r="A82" s="83">
        <v>4930491</v>
      </c>
      <c r="B82" s="83" t="s">
        <v>497</v>
      </c>
      <c r="C82" s="83" t="s">
        <v>209</v>
      </c>
      <c r="D82" s="83" t="s">
        <v>210</v>
      </c>
      <c r="E82" s="83">
        <v>26642</v>
      </c>
      <c r="F82" s="83" t="s">
        <v>213</v>
      </c>
      <c r="G82" s="69">
        <v>120</v>
      </c>
      <c r="H82" s="69">
        <v>2868231</v>
      </c>
      <c r="I82" s="69">
        <v>344187720</v>
      </c>
      <c r="K82" s="100" t="str">
        <f t="shared" si="1"/>
        <v>Пшен</v>
      </c>
    </row>
    <row r="83" spans="1:11">
      <c r="A83" s="83">
        <v>4930514</v>
      </c>
      <c r="B83" s="83" t="s">
        <v>497</v>
      </c>
      <c r="C83" s="83" t="s">
        <v>312</v>
      </c>
      <c r="D83" s="83" t="s">
        <v>313</v>
      </c>
      <c r="E83" s="83">
        <v>10708</v>
      </c>
      <c r="F83" s="83" t="s">
        <v>314</v>
      </c>
      <c r="G83" s="69">
        <v>48</v>
      </c>
      <c r="H83" s="69">
        <v>2836231</v>
      </c>
      <c r="I83" s="69">
        <v>136139088</v>
      </c>
      <c r="K83" s="100" t="str">
        <f t="shared" si="1"/>
        <v>Пшен</v>
      </c>
    </row>
    <row r="84" spans="1:11">
      <c r="A84" s="83">
        <v>4930530</v>
      </c>
      <c r="B84" s="83" t="s">
        <v>497</v>
      </c>
      <c r="C84" s="83" t="s">
        <v>201</v>
      </c>
      <c r="D84" s="83" t="s">
        <v>202</v>
      </c>
      <c r="E84" s="83">
        <v>16669</v>
      </c>
      <c r="F84" s="83" t="s">
        <v>203</v>
      </c>
      <c r="G84" s="69">
        <v>24</v>
      </c>
      <c r="H84" s="69">
        <v>2838231</v>
      </c>
      <c r="I84" s="69">
        <v>68117544</v>
      </c>
      <c r="K84" s="100" t="str">
        <f t="shared" si="1"/>
        <v>Пшен</v>
      </c>
    </row>
    <row r="85" spans="1:11">
      <c r="A85" s="83">
        <v>4930534</v>
      </c>
      <c r="B85" s="83" t="s">
        <v>497</v>
      </c>
      <c r="C85" s="83" t="s">
        <v>199</v>
      </c>
      <c r="D85" s="83" t="s">
        <v>200</v>
      </c>
      <c r="E85" s="83">
        <v>17397</v>
      </c>
      <c r="F85" s="83" t="s">
        <v>488</v>
      </c>
      <c r="G85" s="69">
        <v>47</v>
      </c>
      <c r="H85" s="69">
        <v>2878231</v>
      </c>
      <c r="I85" s="69">
        <v>135276857</v>
      </c>
      <c r="K85" s="100" t="str">
        <f t="shared" si="1"/>
        <v>Пшен</v>
      </c>
    </row>
    <row r="86" spans="1:11">
      <c r="A86" s="83">
        <v>4930557</v>
      </c>
      <c r="B86" s="83" t="s">
        <v>497</v>
      </c>
      <c r="C86" s="83" t="s">
        <v>206</v>
      </c>
      <c r="D86" s="83" t="s">
        <v>207</v>
      </c>
      <c r="E86" s="83">
        <v>26645</v>
      </c>
      <c r="F86" s="83" t="s">
        <v>208</v>
      </c>
      <c r="G86" s="69">
        <v>95</v>
      </c>
      <c r="H86" s="69">
        <v>3068231</v>
      </c>
      <c r="I86" s="69">
        <v>291481945</v>
      </c>
      <c r="K86" s="100" t="str">
        <f t="shared" si="1"/>
        <v>Пшен</v>
      </c>
    </row>
    <row r="87" spans="1:11">
      <c r="A87" s="83">
        <v>4931200</v>
      </c>
      <c r="B87" s="83" t="s">
        <v>497</v>
      </c>
      <c r="C87" s="83" t="s">
        <v>309</v>
      </c>
      <c r="D87" s="83" t="s">
        <v>310</v>
      </c>
      <c r="E87" s="83">
        <v>17723</v>
      </c>
      <c r="F87" s="83" t="s">
        <v>311</v>
      </c>
      <c r="G87" s="69">
        <v>205</v>
      </c>
      <c r="H87" s="69">
        <v>3382500</v>
      </c>
      <c r="I87" s="69">
        <v>3382500</v>
      </c>
      <c r="K87" s="100" t="str">
        <f t="shared" si="1"/>
        <v>Масл</v>
      </c>
    </row>
    <row r="88" spans="1:11">
      <c r="A88" s="83">
        <v>4932198</v>
      </c>
      <c r="B88" s="83" t="s">
        <v>498</v>
      </c>
      <c r="C88" s="83" t="s">
        <v>209</v>
      </c>
      <c r="D88" s="83" t="s">
        <v>210</v>
      </c>
      <c r="E88" s="83">
        <v>26642</v>
      </c>
      <c r="F88" s="83" t="s">
        <v>213</v>
      </c>
      <c r="G88" s="69">
        <v>119</v>
      </c>
      <c r="H88" s="69">
        <v>2738231</v>
      </c>
      <c r="I88" s="69">
        <v>325849489</v>
      </c>
      <c r="K88" s="100" t="str">
        <f t="shared" si="1"/>
        <v>Пшен</v>
      </c>
    </row>
    <row r="89" spans="1:11">
      <c r="A89" s="83">
        <v>4932231</v>
      </c>
      <c r="B89" s="83" t="s">
        <v>498</v>
      </c>
      <c r="C89" s="83" t="s">
        <v>312</v>
      </c>
      <c r="D89" s="83" t="s">
        <v>313</v>
      </c>
      <c r="E89" s="83">
        <v>10708</v>
      </c>
      <c r="F89" s="83" t="s">
        <v>314</v>
      </c>
      <c r="G89" s="69">
        <v>48</v>
      </c>
      <c r="H89" s="69">
        <v>2861231</v>
      </c>
      <c r="I89" s="69">
        <v>137339088</v>
      </c>
      <c r="K89" s="100" t="str">
        <f t="shared" si="1"/>
        <v>Пшен</v>
      </c>
    </row>
    <row r="90" spans="1:11">
      <c r="A90" s="83">
        <v>4932237</v>
      </c>
      <c r="B90" s="83" t="s">
        <v>498</v>
      </c>
      <c r="C90" s="83" t="s">
        <v>201</v>
      </c>
      <c r="D90" s="83" t="s">
        <v>202</v>
      </c>
      <c r="E90" s="83">
        <v>16669</v>
      </c>
      <c r="F90" s="83" t="s">
        <v>203</v>
      </c>
      <c r="G90" s="69">
        <v>24</v>
      </c>
      <c r="H90" s="69">
        <v>2728231</v>
      </c>
      <c r="I90" s="69">
        <v>65477544</v>
      </c>
      <c r="K90" s="100" t="str">
        <f t="shared" si="1"/>
        <v>Пшен</v>
      </c>
    </row>
    <row r="91" spans="1:11">
      <c r="A91" s="83">
        <v>4932239</v>
      </c>
      <c r="B91" s="83" t="s">
        <v>498</v>
      </c>
      <c r="C91" s="83" t="s">
        <v>199</v>
      </c>
      <c r="D91" s="83" t="s">
        <v>200</v>
      </c>
      <c r="E91" s="83">
        <v>17397</v>
      </c>
      <c r="F91" s="83" t="s">
        <v>488</v>
      </c>
      <c r="G91" s="69">
        <v>48</v>
      </c>
      <c r="H91" s="69">
        <v>2759231</v>
      </c>
      <c r="I91" s="69">
        <v>132443088</v>
      </c>
      <c r="K91" s="100" t="str">
        <f t="shared" si="1"/>
        <v>Пшен</v>
      </c>
    </row>
    <row r="92" spans="1:11">
      <c r="A92" s="83">
        <v>4932261</v>
      </c>
      <c r="B92" s="83" t="s">
        <v>498</v>
      </c>
      <c r="C92" s="83" t="s">
        <v>206</v>
      </c>
      <c r="D92" s="83" t="s">
        <v>207</v>
      </c>
      <c r="E92" s="83">
        <v>26645</v>
      </c>
      <c r="F92" s="83" t="s">
        <v>208</v>
      </c>
      <c r="G92" s="69">
        <v>95</v>
      </c>
      <c r="H92" s="69">
        <v>3089231</v>
      </c>
      <c r="I92" s="69">
        <v>293476945</v>
      </c>
      <c r="K92" s="100" t="str">
        <f t="shared" si="1"/>
        <v>Пшен</v>
      </c>
    </row>
    <row r="93" spans="1:11">
      <c r="A93" s="83">
        <v>4935929</v>
      </c>
      <c r="B93" s="83" t="s">
        <v>499</v>
      </c>
      <c r="C93" s="83" t="s">
        <v>209</v>
      </c>
      <c r="D93" s="83" t="s">
        <v>210</v>
      </c>
      <c r="E93" s="83">
        <v>26642</v>
      </c>
      <c r="F93" s="83" t="s">
        <v>213</v>
      </c>
      <c r="G93" s="69">
        <v>119</v>
      </c>
      <c r="H93" s="69">
        <v>2689231</v>
      </c>
      <c r="I93" s="69">
        <v>320018489</v>
      </c>
      <c r="K93" s="100" t="str">
        <f t="shared" si="1"/>
        <v>Пшен</v>
      </c>
    </row>
    <row r="94" spans="1:11">
      <c r="A94" s="83">
        <v>4935952</v>
      </c>
      <c r="B94" s="83" t="s">
        <v>499</v>
      </c>
      <c r="C94" s="83" t="s">
        <v>312</v>
      </c>
      <c r="D94" s="83" t="s">
        <v>313</v>
      </c>
      <c r="E94" s="83">
        <v>10708</v>
      </c>
      <c r="F94" s="83" t="s">
        <v>314</v>
      </c>
      <c r="G94" s="69">
        <v>43</v>
      </c>
      <c r="H94" s="69">
        <v>2890231</v>
      </c>
      <c r="I94" s="69">
        <v>124279933</v>
      </c>
      <c r="K94" s="100" t="str">
        <f t="shared" si="1"/>
        <v>Пшен</v>
      </c>
    </row>
    <row r="95" spans="1:11">
      <c r="A95" s="83">
        <v>4935968</v>
      </c>
      <c r="B95" s="83" t="s">
        <v>499</v>
      </c>
      <c r="C95" s="83" t="s">
        <v>201</v>
      </c>
      <c r="D95" s="83" t="s">
        <v>202</v>
      </c>
      <c r="E95" s="83">
        <v>16669</v>
      </c>
      <c r="F95" s="83" t="s">
        <v>203</v>
      </c>
      <c r="G95" s="69">
        <v>24</v>
      </c>
      <c r="H95" s="69">
        <v>2768231</v>
      </c>
      <c r="I95" s="69">
        <v>66437544</v>
      </c>
      <c r="K95" s="100" t="str">
        <f t="shared" si="1"/>
        <v>Пшен</v>
      </c>
    </row>
    <row r="96" spans="1:11">
      <c r="A96" s="83">
        <v>4935971</v>
      </c>
      <c r="B96" s="83" t="s">
        <v>499</v>
      </c>
      <c r="C96" s="83" t="s">
        <v>199</v>
      </c>
      <c r="D96" s="83" t="s">
        <v>200</v>
      </c>
      <c r="E96" s="83">
        <v>17397</v>
      </c>
      <c r="F96" s="83" t="s">
        <v>488</v>
      </c>
      <c r="G96" s="69">
        <v>48</v>
      </c>
      <c r="H96" s="69">
        <v>2889231</v>
      </c>
      <c r="I96" s="69">
        <v>138683088</v>
      </c>
      <c r="K96" s="100" t="str">
        <f t="shared" si="1"/>
        <v>Пшен</v>
      </c>
    </row>
    <row r="97" spans="1:11">
      <c r="A97" s="83">
        <v>4936001</v>
      </c>
      <c r="B97" s="83" t="s">
        <v>499</v>
      </c>
      <c r="C97" s="83" t="s">
        <v>206</v>
      </c>
      <c r="D97" s="83" t="s">
        <v>207</v>
      </c>
      <c r="E97" s="83">
        <v>26645</v>
      </c>
      <c r="F97" s="83" t="s">
        <v>208</v>
      </c>
      <c r="G97" s="69">
        <v>86</v>
      </c>
      <c r="H97" s="69">
        <v>2786231</v>
      </c>
      <c r="I97" s="69">
        <v>239615866</v>
      </c>
      <c r="K97" s="100" t="str">
        <f t="shared" si="1"/>
        <v>Пшен</v>
      </c>
    </row>
    <row r="98" spans="1:11">
      <c r="A98" s="83">
        <v>4939542</v>
      </c>
      <c r="B98" s="83" t="s">
        <v>500</v>
      </c>
      <c r="C98" s="83" t="s">
        <v>209</v>
      </c>
      <c r="D98" s="83" t="s">
        <v>210</v>
      </c>
      <c r="E98" s="83">
        <v>26642</v>
      </c>
      <c r="F98" s="83" t="s">
        <v>213</v>
      </c>
      <c r="G98" s="69">
        <v>120</v>
      </c>
      <c r="H98" s="69">
        <v>2727331</v>
      </c>
      <c r="I98" s="69">
        <v>327279720</v>
      </c>
      <c r="K98" s="100" t="str">
        <f t="shared" si="1"/>
        <v>Пшен</v>
      </c>
    </row>
    <row r="99" spans="1:11">
      <c r="A99" s="83">
        <v>4939569</v>
      </c>
      <c r="B99" s="83" t="s">
        <v>500</v>
      </c>
      <c r="C99" s="83" t="s">
        <v>312</v>
      </c>
      <c r="D99" s="83" t="s">
        <v>313</v>
      </c>
      <c r="E99" s="83">
        <v>10708</v>
      </c>
      <c r="F99" s="83" t="s">
        <v>314</v>
      </c>
      <c r="G99" s="69">
        <v>47</v>
      </c>
      <c r="H99" s="69">
        <v>2930231</v>
      </c>
      <c r="I99" s="69">
        <v>137720857</v>
      </c>
      <c r="K99" s="100" t="str">
        <f t="shared" si="1"/>
        <v>Пшен</v>
      </c>
    </row>
    <row r="100" spans="1:11">
      <c r="A100" s="83">
        <v>4939581</v>
      </c>
      <c r="B100" s="83" t="s">
        <v>500</v>
      </c>
      <c r="C100" s="83" t="s">
        <v>201</v>
      </c>
      <c r="D100" s="83" t="s">
        <v>202</v>
      </c>
      <c r="E100" s="83">
        <v>16669</v>
      </c>
      <c r="F100" s="83" t="s">
        <v>203</v>
      </c>
      <c r="G100" s="69">
        <v>24</v>
      </c>
      <c r="H100" s="69">
        <v>2830231</v>
      </c>
      <c r="I100" s="69">
        <v>67925544</v>
      </c>
      <c r="K100" s="100" t="str">
        <f t="shared" si="1"/>
        <v>Пшен</v>
      </c>
    </row>
    <row r="101" spans="1:11">
      <c r="A101" s="83">
        <v>4939583</v>
      </c>
      <c r="B101" s="83" t="s">
        <v>500</v>
      </c>
      <c r="C101" s="83" t="s">
        <v>199</v>
      </c>
      <c r="D101" s="83" t="s">
        <v>200</v>
      </c>
      <c r="E101" s="83">
        <v>17397</v>
      </c>
      <c r="F101" s="83" t="s">
        <v>488</v>
      </c>
      <c r="G101" s="69">
        <v>48</v>
      </c>
      <c r="H101" s="69">
        <v>2930231</v>
      </c>
      <c r="I101" s="69">
        <v>140651088</v>
      </c>
      <c r="K101" s="100" t="str">
        <f t="shared" si="1"/>
        <v>Пшен</v>
      </c>
    </row>
    <row r="102" spans="1:11">
      <c r="A102" s="83">
        <v>4939618</v>
      </c>
      <c r="B102" s="83" t="s">
        <v>500</v>
      </c>
      <c r="C102" s="83" t="s">
        <v>206</v>
      </c>
      <c r="D102" s="83" t="s">
        <v>207</v>
      </c>
      <c r="E102" s="83">
        <v>26645</v>
      </c>
      <c r="F102" s="83" t="s">
        <v>208</v>
      </c>
      <c r="G102" s="69">
        <v>91</v>
      </c>
      <c r="H102" s="69">
        <v>2830231</v>
      </c>
      <c r="I102" s="69">
        <v>257551021</v>
      </c>
      <c r="K102" s="100" t="str">
        <f t="shared" si="1"/>
        <v>Пшен</v>
      </c>
    </row>
    <row r="103" spans="1:11">
      <c r="A103" s="83">
        <v>4941314</v>
      </c>
      <c r="B103" s="83" t="s">
        <v>501</v>
      </c>
      <c r="C103" s="83" t="s">
        <v>209</v>
      </c>
      <c r="D103" s="83" t="s">
        <v>210</v>
      </c>
      <c r="E103" s="83">
        <v>26642</v>
      </c>
      <c r="F103" s="83" t="s">
        <v>213</v>
      </c>
      <c r="G103" s="69">
        <v>119</v>
      </c>
      <c r="H103" s="69">
        <v>2822231</v>
      </c>
      <c r="I103" s="69">
        <v>335845489</v>
      </c>
      <c r="K103" s="100" t="str">
        <f t="shared" si="1"/>
        <v>Пшен</v>
      </c>
    </row>
    <row r="104" spans="1:11">
      <c r="A104" s="83">
        <v>4941337</v>
      </c>
      <c r="B104" s="83" t="s">
        <v>501</v>
      </c>
      <c r="C104" s="83" t="s">
        <v>312</v>
      </c>
      <c r="D104" s="83" t="s">
        <v>313</v>
      </c>
      <c r="E104" s="83">
        <v>10708</v>
      </c>
      <c r="F104" s="83" t="s">
        <v>314</v>
      </c>
      <c r="G104" s="69">
        <v>48</v>
      </c>
      <c r="H104" s="69">
        <v>2968231</v>
      </c>
      <c r="I104" s="69">
        <v>142475088</v>
      </c>
      <c r="K104" s="100" t="str">
        <f t="shared" si="1"/>
        <v>Пшен</v>
      </c>
    </row>
    <row r="105" spans="1:11">
      <c r="A105" s="83">
        <v>4941350</v>
      </c>
      <c r="B105" s="83" t="s">
        <v>501</v>
      </c>
      <c r="C105" s="83" t="s">
        <v>201</v>
      </c>
      <c r="D105" s="83" t="s">
        <v>202</v>
      </c>
      <c r="E105" s="83">
        <v>16669</v>
      </c>
      <c r="F105" s="83" t="s">
        <v>203</v>
      </c>
      <c r="G105" s="69">
        <v>24</v>
      </c>
      <c r="H105" s="69">
        <v>2889231</v>
      </c>
      <c r="I105" s="69">
        <v>69341544</v>
      </c>
      <c r="K105" s="100" t="str">
        <f t="shared" si="1"/>
        <v>Пшен</v>
      </c>
    </row>
    <row r="106" spans="1:11">
      <c r="A106" s="83">
        <v>4941355</v>
      </c>
      <c r="B106" s="83" t="s">
        <v>501</v>
      </c>
      <c r="C106" s="83" t="s">
        <v>199</v>
      </c>
      <c r="D106" s="83" t="s">
        <v>200</v>
      </c>
      <c r="E106" s="83">
        <v>17397</v>
      </c>
      <c r="F106" s="83" t="s">
        <v>488</v>
      </c>
      <c r="G106" s="69">
        <v>28</v>
      </c>
      <c r="H106" s="69">
        <v>2891231</v>
      </c>
      <c r="I106" s="69">
        <v>80954468</v>
      </c>
      <c r="K106" s="100" t="str">
        <f t="shared" si="1"/>
        <v>Пшен</v>
      </c>
    </row>
    <row r="107" spans="1:11">
      <c r="A107" s="83">
        <v>4941375</v>
      </c>
      <c r="B107" s="83" t="s">
        <v>501</v>
      </c>
      <c r="C107" s="83" t="s">
        <v>206</v>
      </c>
      <c r="D107" s="83" t="s">
        <v>207</v>
      </c>
      <c r="E107" s="83">
        <v>26645</v>
      </c>
      <c r="F107" s="83" t="s">
        <v>208</v>
      </c>
      <c r="G107" s="69">
        <v>96</v>
      </c>
      <c r="H107" s="69">
        <v>2969231</v>
      </c>
      <c r="I107" s="69">
        <v>285046176</v>
      </c>
      <c r="K107" s="100" t="str">
        <f t="shared" si="1"/>
        <v>Пшен</v>
      </c>
    </row>
    <row r="108" spans="1:11">
      <c r="A108" s="83">
        <v>4942023</v>
      </c>
      <c r="B108" s="83" t="s">
        <v>501</v>
      </c>
      <c r="C108" s="83" t="s">
        <v>201</v>
      </c>
      <c r="D108" s="83" t="s">
        <v>202</v>
      </c>
      <c r="E108" s="83">
        <v>9916669</v>
      </c>
      <c r="F108" s="83" t="s">
        <v>212</v>
      </c>
      <c r="G108" s="69">
        <v>16</v>
      </c>
      <c r="H108" s="69">
        <v>2901231</v>
      </c>
      <c r="I108" s="69">
        <v>46419696</v>
      </c>
      <c r="K108" s="100" t="str">
        <f t="shared" si="1"/>
        <v>Пшен</v>
      </c>
    </row>
    <row r="109" spans="1:11">
      <c r="A109" s="83">
        <v>4943376</v>
      </c>
      <c r="B109" s="83" t="s">
        <v>502</v>
      </c>
      <c r="C109" s="83" t="s">
        <v>204</v>
      </c>
      <c r="D109" s="83" t="s">
        <v>205</v>
      </c>
      <c r="E109" s="83">
        <v>12591</v>
      </c>
      <c r="F109" s="83" t="s">
        <v>172</v>
      </c>
      <c r="G109" s="69">
        <v>30</v>
      </c>
      <c r="H109" s="69">
        <v>28689999</v>
      </c>
      <c r="I109" s="69">
        <v>86069997</v>
      </c>
      <c r="K109" s="100" t="str">
        <f t="shared" si="1"/>
        <v>Карб</v>
      </c>
    </row>
    <row r="110" spans="1:11">
      <c r="A110" s="83">
        <v>4944881</v>
      </c>
      <c r="B110" s="83" t="s">
        <v>503</v>
      </c>
      <c r="C110" s="83" t="s">
        <v>209</v>
      </c>
      <c r="D110" s="83" t="s">
        <v>210</v>
      </c>
      <c r="E110" s="83">
        <v>26642</v>
      </c>
      <c r="F110" s="83" t="s">
        <v>213</v>
      </c>
      <c r="G110" s="69">
        <v>120</v>
      </c>
      <c r="H110" s="69">
        <v>2869231</v>
      </c>
      <c r="I110" s="69">
        <v>344307720</v>
      </c>
      <c r="K110" s="100" t="str">
        <f t="shared" si="1"/>
        <v>Пшен</v>
      </c>
    </row>
    <row r="111" spans="1:11">
      <c r="A111" s="83">
        <v>4944903</v>
      </c>
      <c r="B111" s="83" t="s">
        <v>503</v>
      </c>
      <c r="C111" s="83" t="s">
        <v>312</v>
      </c>
      <c r="D111" s="83" t="s">
        <v>313</v>
      </c>
      <c r="E111" s="83">
        <v>10708</v>
      </c>
      <c r="F111" s="83" t="s">
        <v>314</v>
      </c>
      <c r="G111" s="69">
        <v>48</v>
      </c>
      <c r="H111" s="69">
        <v>2999231</v>
      </c>
      <c r="I111" s="69">
        <v>143963088</v>
      </c>
      <c r="K111" s="100" t="str">
        <f t="shared" si="1"/>
        <v>Пшен</v>
      </c>
    </row>
    <row r="112" spans="1:11">
      <c r="A112" s="83">
        <v>4944916</v>
      </c>
      <c r="B112" s="83" t="s">
        <v>503</v>
      </c>
      <c r="C112" s="83" t="s">
        <v>201</v>
      </c>
      <c r="D112" s="83" t="s">
        <v>202</v>
      </c>
      <c r="E112" s="83">
        <v>16669</v>
      </c>
      <c r="F112" s="83" t="s">
        <v>203</v>
      </c>
      <c r="G112" s="69">
        <v>24</v>
      </c>
      <c r="H112" s="69">
        <v>2789231</v>
      </c>
      <c r="I112" s="69">
        <v>66941544</v>
      </c>
      <c r="K112" s="100" t="str">
        <f t="shared" si="1"/>
        <v>Пшен</v>
      </c>
    </row>
    <row r="113" spans="1:11">
      <c r="A113" s="83">
        <v>4944918</v>
      </c>
      <c r="B113" s="83" t="s">
        <v>503</v>
      </c>
      <c r="C113" s="83" t="s">
        <v>199</v>
      </c>
      <c r="D113" s="83" t="s">
        <v>200</v>
      </c>
      <c r="E113" s="83">
        <v>17397</v>
      </c>
      <c r="F113" s="83" t="s">
        <v>488</v>
      </c>
      <c r="G113" s="69">
        <v>48</v>
      </c>
      <c r="H113" s="69">
        <v>3012231</v>
      </c>
      <c r="I113" s="69">
        <v>144587088</v>
      </c>
      <c r="K113" s="100" t="str">
        <f t="shared" si="1"/>
        <v>Пшен</v>
      </c>
    </row>
    <row r="114" spans="1:11">
      <c r="A114" s="83">
        <v>4944945</v>
      </c>
      <c r="B114" s="83" t="s">
        <v>503</v>
      </c>
      <c r="C114" s="83" t="s">
        <v>206</v>
      </c>
      <c r="D114" s="83" t="s">
        <v>207</v>
      </c>
      <c r="E114" s="83">
        <v>26645</v>
      </c>
      <c r="F114" s="83" t="s">
        <v>208</v>
      </c>
      <c r="G114" s="69">
        <v>96</v>
      </c>
      <c r="H114" s="69">
        <v>2829231</v>
      </c>
      <c r="I114" s="69">
        <v>271606176</v>
      </c>
      <c r="K114" s="100" t="str">
        <f t="shared" si="1"/>
        <v>Пшен</v>
      </c>
    </row>
    <row r="115" spans="1:11">
      <c r="A115" s="83">
        <v>4948384</v>
      </c>
      <c r="B115" s="83" t="s">
        <v>504</v>
      </c>
      <c r="C115" s="83" t="s">
        <v>209</v>
      </c>
      <c r="D115" s="83" t="s">
        <v>210</v>
      </c>
      <c r="E115" s="83">
        <v>26642</v>
      </c>
      <c r="F115" s="83" t="s">
        <v>213</v>
      </c>
      <c r="G115" s="69">
        <v>120</v>
      </c>
      <c r="H115" s="69">
        <v>2891231</v>
      </c>
      <c r="I115" s="69">
        <v>346947720</v>
      </c>
      <c r="K115" s="100" t="str">
        <f t="shared" si="1"/>
        <v>Пшен</v>
      </c>
    </row>
    <row r="116" spans="1:11">
      <c r="A116" s="83">
        <v>4948415</v>
      </c>
      <c r="B116" s="83" t="s">
        <v>504</v>
      </c>
      <c r="C116" s="83" t="s">
        <v>312</v>
      </c>
      <c r="D116" s="83" t="s">
        <v>313</v>
      </c>
      <c r="E116" s="83">
        <v>10708</v>
      </c>
      <c r="F116" s="83" t="s">
        <v>314</v>
      </c>
      <c r="G116" s="69">
        <v>20</v>
      </c>
      <c r="H116" s="69">
        <v>3022231</v>
      </c>
      <c r="I116" s="69">
        <v>60444620</v>
      </c>
      <c r="K116" s="100" t="str">
        <f t="shared" si="1"/>
        <v>Пшен</v>
      </c>
    </row>
    <row r="117" spans="1:11">
      <c r="A117" s="83">
        <v>4948430</v>
      </c>
      <c r="B117" s="83" t="s">
        <v>504</v>
      </c>
      <c r="C117" s="83" t="s">
        <v>201</v>
      </c>
      <c r="D117" s="83" t="s">
        <v>202</v>
      </c>
      <c r="E117" s="83">
        <v>16669</v>
      </c>
      <c r="F117" s="83" t="s">
        <v>203</v>
      </c>
      <c r="G117" s="69">
        <v>24</v>
      </c>
      <c r="H117" s="69">
        <v>2828231</v>
      </c>
      <c r="I117" s="69">
        <v>67877544</v>
      </c>
      <c r="K117" s="100" t="str">
        <f t="shared" si="1"/>
        <v>Пшен</v>
      </c>
    </row>
    <row r="118" spans="1:11">
      <c r="A118" s="83">
        <v>4948432</v>
      </c>
      <c r="B118" s="83" t="s">
        <v>504</v>
      </c>
      <c r="C118" s="83" t="s">
        <v>199</v>
      </c>
      <c r="D118" s="83" t="s">
        <v>200</v>
      </c>
      <c r="E118" s="83">
        <v>17397</v>
      </c>
      <c r="F118" s="83" t="s">
        <v>488</v>
      </c>
      <c r="G118" s="69">
        <v>48</v>
      </c>
      <c r="H118" s="69">
        <v>2902231</v>
      </c>
      <c r="I118" s="69">
        <v>139307088</v>
      </c>
      <c r="K118" s="100" t="str">
        <f t="shared" si="1"/>
        <v>Пшен</v>
      </c>
    </row>
    <row r="119" spans="1:11">
      <c r="A119" s="83">
        <v>4948460</v>
      </c>
      <c r="B119" s="83" t="s">
        <v>504</v>
      </c>
      <c r="C119" s="83" t="s">
        <v>206</v>
      </c>
      <c r="D119" s="83" t="s">
        <v>207</v>
      </c>
      <c r="E119" s="83">
        <v>26645</v>
      </c>
      <c r="F119" s="83" t="s">
        <v>208</v>
      </c>
      <c r="G119" s="69">
        <v>50</v>
      </c>
      <c r="H119" s="69">
        <v>2878231</v>
      </c>
      <c r="I119" s="69">
        <v>143911550</v>
      </c>
      <c r="K119" s="100" t="str">
        <f t="shared" si="1"/>
        <v>Пшен</v>
      </c>
    </row>
    <row r="120" spans="1:11">
      <c r="A120" s="83">
        <v>4949919</v>
      </c>
      <c r="B120" s="83" t="s">
        <v>505</v>
      </c>
      <c r="C120" s="83" t="s">
        <v>209</v>
      </c>
      <c r="D120" s="83" t="s">
        <v>210</v>
      </c>
      <c r="E120" s="83">
        <v>26642</v>
      </c>
      <c r="F120" s="83" t="s">
        <v>213</v>
      </c>
      <c r="G120" s="69">
        <v>115</v>
      </c>
      <c r="H120" s="69">
        <v>2791231</v>
      </c>
      <c r="I120" s="69">
        <v>320991565</v>
      </c>
      <c r="K120" s="100" t="str">
        <f t="shared" si="1"/>
        <v>Пшен</v>
      </c>
    </row>
    <row r="121" spans="1:11">
      <c r="A121" s="83">
        <v>4949940</v>
      </c>
      <c r="B121" s="83" t="s">
        <v>505</v>
      </c>
      <c r="C121" s="83" t="s">
        <v>312</v>
      </c>
      <c r="D121" s="83" t="s">
        <v>313</v>
      </c>
      <c r="E121" s="83">
        <v>10708</v>
      </c>
      <c r="F121" s="83" t="s">
        <v>314</v>
      </c>
      <c r="G121" s="69">
        <v>46</v>
      </c>
      <c r="H121" s="69">
        <v>2770231</v>
      </c>
      <c r="I121" s="69">
        <v>127430626</v>
      </c>
      <c r="K121" s="100" t="str">
        <f t="shared" si="1"/>
        <v>Пшен</v>
      </c>
    </row>
    <row r="122" spans="1:11">
      <c r="A122" s="83">
        <v>4949947</v>
      </c>
      <c r="B122" s="83" t="s">
        <v>505</v>
      </c>
      <c r="C122" s="83" t="s">
        <v>201</v>
      </c>
      <c r="D122" s="83" t="s">
        <v>202</v>
      </c>
      <c r="E122" s="83">
        <v>16669</v>
      </c>
      <c r="F122" s="83" t="s">
        <v>203</v>
      </c>
      <c r="G122" s="69">
        <v>23</v>
      </c>
      <c r="H122" s="69">
        <v>2848231</v>
      </c>
      <c r="I122" s="69">
        <v>65509313</v>
      </c>
      <c r="K122" s="100" t="str">
        <f t="shared" si="1"/>
        <v>Пшен</v>
      </c>
    </row>
    <row r="123" spans="1:11">
      <c r="A123" s="83">
        <v>4949949</v>
      </c>
      <c r="B123" s="83" t="s">
        <v>505</v>
      </c>
      <c r="C123" s="83" t="s">
        <v>199</v>
      </c>
      <c r="D123" s="83" t="s">
        <v>200</v>
      </c>
      <c r="E123" s="83">
        <v>17397</v>
      </c>
      <c r="F123" s="83" t="s">
        <v>488</v>
      </c>
      <c r="G123" s="69">
        <v>32</v>
      </c>
      <c r="H123" s="69">
        <v>2851231</v>
      </c>
      <c r="I123" s="69">
        <v>91239392</v>
      </c>
      <c r="K123" s="100" t="str">
        <f t="shared" si="1"/>
        <v>Пшен</v>
      </c>
    </row>
    <row r="124" spans="1:11">
      <c r="A124" s="83">
        <v>4949976</v>
      </c>
      <c r="B124" s="83" t="s">
        <v>505</v>
      </c>
      <c r="C124" s="83" t="s">
        <v>206</v>
      </c>
      <c r="D124" s="83" t="s">
        <v>207</v>
      </c>
      <c r="E124" s="83">
        <v>26645</v>
      </c>
      <c r="F124" s="83" t="s">
        <v>208</v>
      </c>
      <c r="G124" s="69">
        <v>83</v>
      </c>
      <c r="H124" s="69">
        <v>2792231</v>
      </c>
      <c r="I124" s="69">
        <v>231755173</v>
      </c>
      <c r="K124" s="100" t="str">
        <f t="shared" si="1"/>
        <v>Пшен</v>
      </c>
    </row>
    <row r="125" spans="1:11">
      <c r="A125" s="83">
        <v>4953261</v>
      </c>
      <c r="B125" s="83" t="s">
        <v>506</v>
      </c>
      <c r="C125" s="83" t="s">
        <v>209</v>
      </c>
      <c r="D125" s="83" t="s">
        <v>210</v>
      </c>
      <c r="E125" s="83">
        <v>26642</v>
      </c>
      <c r="F125" s="83" t="s">
        <v>213</v>
      </c>
      <c r="G125" s="69">
        <v>115</v>
      </c>
      <c r="H125" s="69">
        <v>2822231</v>
      </c>
      <c r="I125" s="69">
        <v>324556565</v>
      </c>
      <c r="K125" s="100" t="str">
        <f t="shared" si="1"/>
        <v>Пшен</v>
      </c>
    </row>
    <row r="126" spans="1:11">
      <c r="A126" s="83">
        <v>4953283</v>
      </c>
      <c r="B126" s="83" t="s">
        <v>506</v>
      </c>
      <c r="C126" s="83" t="s">
        <v>312</v>
      </c>
      <c r="D126" s="83" t="s">
        <v>313</v>
      </c>
      <c r="E126" s="83">
        <v>10708</v>
      </c>
      <c r="F126" s="83" t="s">
        <v>314</v>
      </c>
      <c r="G126" s="69">
        <v>39</v>
      </c>
      <c r="H126" s="69">
        <v>2778231</v>
      </c>
      <c r="I126" s="69">
        <v>108351009</v>
      </c>
      <c r="K126" s="100" t="str">
        <f t="shared" si="1"/>
        <v>Пшен</v>
      </c>
    </row>
    <row r="127" spans="1:11">
      <c r="A127" s="83">
        <v>4953290</v>
      </c>
      <c r="B127" s="83" t="s">
        <v>506</v>
      </c>
      <c r="C127" s="83" t="s">
        <v>201</v>
      </c>
      <c r="D127" s="83" t="s">
        <v>202</v>
      </c>
      <c r="E127" s="83">
        <v>16669</v>
      </c>
      <c r="F127" s="83" t="s">
        <v>203</v>
      </c>
      <c r="G127" s="69">
        <v>23</v>
      </c>
      <c r="H127" s="69">
        <v>2729231</v>
      </c>
      <c r="I127" s="69">
        <v>62772313</v>
      </c>
      <c r="K127" s="100" t="str">
        <f t="shared" si="1"/>
        <v>Пшен</v>
      </c>
    </row>
    <row r="128" spans="1:11">
      <c r="A128" s="83">
        <v>4953293</v>
      </c>
      <c r="B128" s="83" t="s">
        <v>506</v>
      </c>
      <c r="C128" s="83" t="s">
        <v>199</v>
      </c>
      <c r="D128" s="83" t="s">
        <v>200</v>
      </c>
      <c r="E128" s="83">
        <v>17397</v>
      </c>
      <c r="F128" s="83" t="s">
        <v>488</v>
      </c>
      <c r="G128" s="69">
        <v>32</v>
      </c>
      <c r="H128" s="69">
        <v>2759231</v>
      </c>
      <c r="I128" s="69">
        <v>88295392</v>
      </c>
      <c r="K128" s="100" t="str">
        <f t="shared" si="1"/>
        <v>Пшен</v>
      </c>
    </row>
    <row r="129" spans="1:11">
      <c r="A129" s="83">
        <v>4953326</v>
      </c>
      <c r="B129" s="83" t="s">
        <v>506</v>
      </c>
      <c r="C129" s="83" t="s">
        <v>206</v>
      </c>
      <c r="D129" s="83" t="s">
        <v>207</v>
      </c>
      <c r="E129" s="83">
        <v>26645</v>
      </c>
      <c r="F129" s="83" t="s">
        <v>208</v>
      </c>
      <c r="G129" s="69">
        <v>83</v>
      </c>
      <c r="H129" s="69">
        <v>2778231</v>
      </c>
      <c r="I129" s="69">
        <v>230593173</v>
      </c>
      <c r="K129" s="100" t="str">
        <f t="shared" si="1"/>
        <v>Пшен</v>
      </c>
    </row>
    <row r="130" spans="1:11">
      <c r="A130" s="83">
        <v>4956356</v>
      </c>
      <c r="B130" s="83" t="s">
        <v>507</v>
      </c>
      <c r="C130" s="83" t="s">
        <v>209</v>
      </c>
      <c r="D130" s="83" t="s">
        <v>210</v>
      </c>
      <c r="E130" s="83">
        <v>26642</v>
      </c>
      <c r="F130" s="83" t="s">
        <v>213</v>
      </c>
      <c r="G130" s="69">
        <v>115</v>
      </c>
      <c r="H130" s="69">
        <v>2869231</v>
      </c>
      <c r="I130" s="69">
        <v>329961565</v>
      </c>
      <c r="K130" s="100" t="str">
        <f t="shared" si="1"/>
        <v>Пшен</v>
      </c>
    </row>
    <row r="131" spans="1:11">
      <c r="A131" s="83">
        <v>4956379</v>
      </c>
      <c r="B131" s="83" t="s">
        <v>507</v>
      </c>
      <c r="C131" s="83" t="s">
        <v>312</v>
      </c>
      <c r="D131" s="83" t="s">
        <v>313</v>
      </c>
      <c r="E131" s="83">
        <v>10708</v>
      </c>
      <c r="F131" s="83" t="s">
        <v>314</v>
      </c>
      <c r="G131" s="69">
        <v>46</v>
      </c>
      <c r="H131" s="69">
        <v>2791231</v>
      </c>
      <c r="I131" s="69">
        <v>128396626</v>
      </c>
      <c r="K131" s="100" t="str">
        <f t="shared" si="1"/>
        <v>Пшен</v>
      </c>
    </row>
    <row r="132" spans="1:11">
      <c r="A132" s="83">
        <v>4956387</v>
      </c>
      <c r="B132" s="83" t="s">
        <v>507</v>
      </c>
      <c r="C132" s="83" t="s">
        <v>201</v>
      </c>
      <c r="D132" s="83" t="s">
        <v>202</v>
      </c>
      <c r="E132" s="83">
        <v>16669</v>
      </c>
      <c r="F132" s="83" t="s">
        <v>203</v>
      </c>
      <c r="G132" s="69">
        <v>23</v>
      </c>
      <c r="H132" s="69">
        <v>2758231</v>
      </c>
      <c r="I132" s="69">
        <v>63439313</v>
      </c>
      <c r="K132" s="100" t="str">
        <f t="shared" si="1"/>
        <v>Пшен</v>
      </c>
    </row>
    <row r="133" spans="1:11">
      <c r="A133" s="83">
        <v>4956391</v>
      </c>
      <c r="B133" s="83" t="s">
        <v>507</v>
      </c>
      <c r="C133" s="83" t="s">
        <v>199</v>
      </c>
      <c r="D133" s="83" t="s">
        <v>200</v>
      </c>
      <c r="E133" s="83">
        <v>17397</v>
      </c>
      <c r="F133" s="83" t="s">
        <v>488</v>
      </c>
      <c r="G133" s="69">
        <v>12</v>
      </c>
      <c r="H133" s="69">
        <v>2778231</v>
      </c>
      <c r="I133" s="69">
        <v>33338772</v>
      </c>
      <c r="K133" s="100" t="str">
        <f t="shared" si="1"/>
        <v>Пшен</v>
      </c>
    </row>
    <row r="134" spans="1:11">
      <c r="A134" s="83">
        <v>4956420</v>
      </c>
      <c r="B134" s="83" t="s">
        <v>507</v>
      </c>
      <c r="C134" s="83" t="s">
        <v>206</v>
      </c>
      <c r="D134" s="83" t="s">
        <v>207</v>
      </c>
      <c r="E134" s="83">
        <v>26645</v>
      </c>
      <c r="F134" s="83" t="s">
        <v>208</v>
      </c>
      <c r="G134" s="69">
        <v>73</v>
      </c>
      <c r="H134" s="69">
        <v>2732231</v>
      </c>
      <c r="I134" s="69">
        <v>199452863</v>
      </c>
      <c r="K134" s="100" t="str">
        <f t="shared" ref="K134:K197" si="2">LEFT(F134,4)</f>
        <v>Пшен</v>
      </c>
    </row>
    <row r="135" spans="1:11">
      <c r="A135" s="83">
        <v>4959959</v>
      </c>
      <c r="B135" s="83" t="s">
        <v>508</v>
      </c>
      <c r="C135" s="83" t="s">
        <v>209</v>
      </c>
      <c r="D135" s="83" t="s">
        <v>210</v>
      </c>
      <c r="E135" s="83">
        <v>26642</v>
      </c>
      <c r="F135" s="83" t="s">
        <v>213</v>
      </c>
      <c r="G135" s="69">
        <v>95</v>
      </c>
      <c r="H135" s="69">
        <v>2896231</v>
      </c>
      <c r="I135" s="69">
        <v>275141945</v>
      </c>
      <c r="K135" s="100" t="str">
        <f t="shared" si="2"/>
        <v>Пшен</v>
      </c>
    </row>
    <row r="136" spans="1:11">
      <c r="A136" s="83">
        <v>4959992</v>
      </c>
      <c r="B136" s="83" t="s">
        <v>508</v>
      </c>
      <c r="C136" s="83" t="s">
        <v>312</v>
      </c>
      <c r="D136" s="83" t="s">
        <v>313</v>
      </c>
      <c r="E136" s="83">
        <v>10708</v>
      </c>
      <c r="F136" s="83" t="s">
        <v>314</v>
      </c>
      <c r="G136" s="69">
        <v>46</v>
      </c>
      <c r="H136" s="69">
        <v>2728231</v>
      </c>
      <c r="I136" s="69">
        <v>125498626</v>
      </c>
      <c r="K136" s="100" t="str">
        <f t="shared" si="2"/>
        <v>Пшен</v>
      </c>
    </row>
    <row r="137" spans="1:11">
      <c r="A137" s="83">
        <v>4959996</v>
      </c>
      <c r="B137" s="83" t="s">
        <v>508</v>
      </c>
      <c r="C137" s="83" t="s">
        <v>201</v>
      </c>
      <c r="D137" s="83" t="s">
        <v>202</v>
      </c>
      <c r="E137" s="83">
        <v>16669</v>
      </c>
      <c r="F137" s="83" t="s">
        <v>203</v>
      </c>
      <c r="G137" s="69">
        <v>23</v>
      </c>
      <c r="H137" s="69">
        <v>2782231</v>
      </c>
      <c r="I137" s="69">
        <v>63991313</v>
      </c>
      <c r="K137" s="100" t="str">
        <f t="shared" si="2"/>
        <v>Пшен</v>
      </c>
    </row>
    <row r="138" spans="1:11">
      <c r="A138" s="83">
        <v>4959998</v>
      </c>
      <c r="B138" s="83" t="s">
        <v>508</v>
      </c>
      <c r="C138" s="83" t="s">
        <v>199</v>
      </c>
      <c r="D138" s="83" t="s">
        <v>200</v>
      </c>
      <c r="E138" s="83">
        <v>17397</v>
      </c>
      <c r="F138" s="83" t="s">
        <v>488</v>
      </c>
      <c r="G138" s="69">
        <v>32</v>
      </c>
      <c r="H138" s="69">
        <v>2878231</v>
      </c>
      <c r="I138" s="69">
        <v>92103392</v>
      </c>
      <c r="K138" s="100" t="str">
        <f t="shared" si="2"/>
        <v>Пшен</v>
      </c>
    </row>
    <row r="139" spans="1:11">
      <c r="A139" s="83">
        <v>4960039</v>
      </c>
      <c r="B139" s="83" t="s">
        <v>508</v>
      </c>
      <c r="C139" s="83" t="s">
        <v>206</v>
      </c>
      <c r="D139" s="83" t="s">
        <v>207</v>
      </c>
      <c r="E139" s="83">
        <v>26645</v>
      </c>
      <c r="F139" s="83" t="s">
        <v>208</v>
      </c>
      <c r="G139" s="69">
        <v>53</v>
      </c>
      <c r="H139" s="69">
        <v>2789231</v>
      </c>
      <c r="I139" s="69">
        <v>147829243</v>
      </c>
      <c r="K139" s="100" t="str">
        <f t="shared" si="2"/>
        <v>Пшен</v>
      </c>
    </row>
    <row r="140" spans="1:11">
      <c r="A140" s="83">
        <v>4960722</v>
      </c>
      <c r="B140" s="83" t="s">
        <v>508</v>
      </c>
      <c r="C140" s="83" t="s">
        <v>328</v>
      </c>
      <c r="D140" s="83" t="s">
        <v>329</v>
      </c>
      <c r="E140" s="83">
        <v>36707</v>
      </c>
      <c r="F140" s="83" t="s">
        <v>330</v>
      </c>
      <c r="G140" s="69">
        <v>350</v>
      </c>
      <c r="H140" s="69">
        <v>3116788</v>
      </c>
      <c r="I140" s="69">
        <v>1090875800</v>
      </c>
      <c r="K140" s="100" t="str">
        <f t="shared" si="2"/>
        <v>Пшен</v>
      </c>
    </row>
    <row r="141" spans="1:11">
      <c r="A141" s="83">
        <v>4962470</v>
      </c>
      <c r="B141" s="83" t="s">
        <v>509</v>
      </c>
      <c r="C141" s="83" t="s">
        <v>510</v>
      </c>
      <c r="D141" s="83" t="s">
        <v>511</v>
      </c>
      <c r="E141" s="83">
        <v>43305</v>
      </c>
      <c r="F141" s="83" t="s">
        <v>512</v>
      </c>
      <c r="G141" s="69">
        <v>3000</v>
      </c>
      <c r="H141" s="69">
        <v>790000</v>
      </c>
      <c r="I141" s="69">
        <v>23700000</v>
      </c>
      <c r="K141" s="100" t="str">
        <f t="shared" si="2"/>
        <v>Дизе</v>
      </c>
    </row>
    <row r="142" spans="1:11">
      <c r="A142" s="83">
        <v>4962472</v>
      </c>
      <c r="B142" s="83" t="s">
        <v>509</v>
      </c>
      <c r="C142" s="83" t="s">
        <v>510</v>
      </c>
      <c r="D142" s="83" t="s">
        <v>511</v>
      </c>
      <c r="E142" s="83">
        <v>43305</v>
      </c>
      <c r="F142" s="83" t="s">
        <v>512</v>
      </c>
      <c r="G142" s="69">
        <v>1100</v>
      </c>
      <c r="H142" s="69">
        <v>790000</v>
      </c>
      <c r="I142" s="69">
        <v>8690000</v>
      </c>
      <c r="K142" s="100" t="str">
        <f t="shared" si="2"/>
        <v>Дизе</v>
      </c>
    </row>
    <row r="143" spans="1:11">
      <c r="A143" s="83">
        <v>4963779</v>
      </c>
      <c r="B143" s="83" t="s">
        <v>513</v>
      </c>
      <c r="C143" s="83" t="s">
        <v>209</v>
      </c>
      <c r="D143" s="83" t="s">
        <v>210</v>
      </c>
      <c r="E143" s="83">
        <v>26642</v>
      </c>
      <c r="F143" s="83" t="s">
        <v>213</v>
      </c>
      <c r="G143" s="69">
        <v>115</v>
      </c>
      <c r="H143" s="69">
        <v>2968231</v>
      </c>
      <c r="I143" s="69">
        <v>341346565</v>
      </c>
      <c r="K143" s="100" t="str">
        <f t="shared" si="2"/>
        <v>Пшен</v>
      </c>
    </row>
    <row r="144" spans="1:11">
      <c r="A144" s="83">
        <v>4963802</v>
      </c>
      <c r="B144" s="83" t="s">
        <v>513</v>
      </c>
      <c r="C144" s="83" t="s">
        <v>312</v>
      </c>
      <c r="D144" s="83" t="s">
        <v>313</v>
      </c>
      <c r="E144" s="83">
        <v>10708</v>
      </c>
      <c r="F144" s="83" t="s">
        <v>314</v>
      </c>
      <c r="G144" s="69">
        <v>16</v>
      </c>
      <c r="H144" s="69">
        <v>2758231</v>
      </c>
      <c r="I144" s="69">
        <v>44131696</v>
      </c>
      <c r="K144" s="100" t="str">
        <f t="shared" si="2"/>
        <v>Пшен</v>
      </c>
    </row>
    <row r="145" spans="1:11">
      <c r="A145" s="83">
        <v>4963813</v>
      </c>
      <c r="B145" s="83" t="s">
        <v>513</v>
      </c>
      <c r="C145" s="83" t="s">
        <v>201</v>
      </c>
      <c r="D145" s="83" t="s">
        <v>202</v>
      </c>
      <c r="E145" s="83">
        <v>16669</v>
      </c>
      <c r="F145" s="83" t="s">
        <v>203</v>
      </c>
      <c r="G145" s="69">
        <v>23</v>
      </c>
      <c r="H145" s="69">
        <v>2828231</v>
      </c>
      <c r="I145" s="69">
        <v>65049313</v>
      </c>
      <c r="K145" s="100" t="str">
        <f t="shared" si="2"/>
        <v>Пшен</v>
      </c>
    </row>
    <row r="146" spans="1:11">
      <c r="A146" s="83">
        <v>4963815</v>
      </c>
      <c r="B146" s="83" t="s">
        <v>513</v>
      </c>
      <c r="C146" s="83" t="s">
        <v>199</v>
      </c>
      <c r="D146" s="83" t="s">
        <v>200</v>
      </c>
      <c r="E146" s="83">
        <v>17397</v>
      </c>
      <c r="F146" s="83" t="s">
        <v>488</v>
      </c>
      <c r="G146" s="69">
        <v>32</v>
      </c>
      <c r="H146" s="69">
        <v>2768231</v>
      </c>
      <c r="I146" s="69">
        <v>88583392</v>
      </c>
      <c r="K146" s="100" t="str">
        <f t="shared" si="2"/>
        <v>Пшен</v>
      </c>
    </row>
    <row r="147" spans="1:11">
      <c r="A147" s="83">
        <v>4963844</v>
      </c>
      <c r="B147" s="83" t="s">
        <v>513</v>
      </c>
      <c r="C147" s="83" t="s">
        <v>206</v>
      </c>
      <c r="D147" s="83" t="s">
        <v>207</v>
      </c>
      <c r="E147" s="83">
        <v>26645</v>
      </c>
      <c r="F147" s="83" t="s">
        <v>208</v>
      </c>
      <c r="G147" s="69">
        <v>83</v>
      </c>
      <c r="H147" s="69">
        <v>2868231</v>
      </c>
      <c r="I147" s="69">
        <v>238063173</v>
      </c>
      <c r="K147" s="100" t="str">
        <f t="shared" si="2"/>
        <v>Пшен</v>
      </c>
    </row>
    <row r="148" spans="1:11">
      <c r="A148" s="83">
        <v>4965670</v>
      </c>
      <c r="B148" s="83" t="s">
        <v>514</v>
      </c>
      <c r="C148" s="83" t="s">
        <v>209</v>
      </c>
      <c r="D148" s="83" t="s">
        <v>210</v>
      </c>
      <c r="E148" s="83">
        <v>26642</v>
      </c>
      <c r="F148" s="83" t="s">
        <v>213</v>
      </c>
      <c r="G148" s="69">
        <v>105</v>
      </c>
      <c r="H148" s="69">
        <v>2996231</v>
      </c>
      <c r="I148" s="69">
        <v>314604255</v>
      </c>
      <c r="K148" s="100" t="str">
        <f t="shared" si="2"/>
        <v>Пшен</v>
      </c>
    </row>
    <row r="149" spans="1:11">
      <c r="A149" s="83">
        <v>4965691</v>
      </c>
      <c r="B149" s="83" t="s">
        <v>514</v>
      </c>
      <c r="C149" s="83" t="s">
        <v>312</v>
      </c>
      <c r="D149" s="83" t="s">
        <v>313</v>
      </c>
      <c r="E149" s="83">
        <v>10708</v>
      </c>
      <c r="F149" s="83" t="s">
        <v>314</v>
      </c>
      <c r="G149" s="69">
        <v>46</v>
      </c>
      <c r="H149" s="69">
        <v>2848231</v>
      </c>
      <c r="I149" s="69">
        <v>131018626</v>
      </c>
      <c r="K149" s="100" t="str">
        <f t="shared" si="2"/>
        <v>Пшен</v>
      </c>
    </row>
    <row r="150" spans="1:11">
      <c r="A150" s="83">
        <v>4965703</v>
      </c>
      <c r="B150" s="83" t="s">
        <v>514</v>
      </c>
      <c r="C150" s="83" t="s">
        <v>201</v>
      </c>
      <c r="D150" s="83" t="s">
        <v>202</v>
      </c>
      <c r="E150" s="83">
        <v>16669</v>
      </c>
      <c r="F150" s="83" t="s">
        <v>203</v>
      </c>
      <c r="G150" s="69">
        <v>13</v>
      </c>
      <c r="H150" s="69">
        <v>2848231</v>
      </c>
      <c r="I150" s="69">
        <v>37027003</v>
      </c>
      <c r="K150" s="100" t="str">
        <f t="shared" si="2"/>
        <v>Пшен</v>
      </c>
    </row>
    <row r="151" spans="1:11">
      <c r="A151" s="83">
        <v>4965705</v>
      </c>
      <c r="B151" s="83" t="s">
        <v>514</v>
      </c>
      <c r="C151" s="83" t="s">
        <v>199</v>
      </c>
      <c r="D151" s="83" t="s">
        <v>200</v>
      </c>
      <c r="E151" s="83">
        <v>17397</v>
      </c>
      <c r="F151" s="83" t="s">
        <v>488</v>
      </c>
      <c r="G151" s="69">
        <v>32</v>
      </c>
      <c r="H151" s="69">
        <v>2785231</v>
      </c>
      <c r="I151" s="69">
        <v>89127392</v>
      </c>
      <c r="K151" s="100" t="str">
        <f t="shared" si="2"/>
        <v>Пшен</v>
      </c>
    </row>
    <row r="152" spans="1:11">
      <c r="A152" s="83">
        <v>4965739</v>
      </c>
      <c r="B152" s="83" t="s">
        <v>514</v>
      </c>
      <c r="C152" s="83" t="s">
        <v>206</v>
      </c>
      <c r="D152" s="83" t="s">
        <v>207</v>
      </c>
      <c r="E152" s="83">
        <v>26645</v>
      </c>
      <c r="F152" s="83" t="s">
        <v>208</v>
      </c>
      <c r="G152" s="69">
        <v>83</v>
      </c>
      <c r="H152" s="69">
        <v>2998231</v>
      </c>
      <c r="I152" s="69">
        <v>248853173</v>
      </c>
      <c r="K152" s="100" t="str">
        <f t="shared" si="2"/>
        <v>Пшен</v>
      </c>
    </row>
    <row r="153" spans="1:11">
      <c r="A153" s="83">
        <v>4967899</v>
      </c>
      <c r="B153" s="83" t="s">
        <v>515</v>
      </c>
      <c r="C153" s="83" t="s">
        <v>516</v>
      </c>
      <c r="D153" s="83" t="s">
        <v>517</v>
      </c>
      <c r="E153" s="83">
        <v>26901</v>
      </c>
      <c r="F153" s="83" t="s">
        <v>518</v>
      </c>
      <c r="G153" s="69">
        <v>3000</v>
      </c>
      <c r="H153" s="69">
        <v>4651001</v>
      </c>
      <c r="I153" s="69">
        <v>9302002</v>
      </c>
      <c r="K153" s="100" t="str">
        <f t="shared" si="2"/>
        <v>Мыло</v>
      </c>
    </row>
    <row r="154" spans="1:11">
      <c r="A154" s="83">
        <v>4969697</v>
      </c>
      <c r="B154" s="83" t="s">
        <v>519</v>
      </c>
      <c r="C154" s="83" t="s">
        <v>209</v>
      </c>
      <c r="D154" s="83" t="s">
        <v>210</v>
      </c>
      <c r="E154" s="83">
        <v>26642</v>
      </c>
      <c r="F154" s="83" t="s">
        <v>213</v>
      </c>
      <c r="G154" s="69">
        <v>45</v>
      </c>
      <c r="H154" s="69">
        <v>2689231</v>
      </c>
      <c r="I154" s="69">
        <v>121015395</v>
      </c>
      <c r="K154" s="100" t="str">
        <f t="shared" si="2"/>
        <v>Пшен</v>
      </c>
    </row>
    <row r="155" spans="1:11">
      <c r="A155" s="83">
        <v>4969724</v>
      </c>
      <c r="B155" s="83" t="s">
        <v>519</v>
      </c>
      <c r="C155" s="83" t="s">
        <v>312</v>
      </c>
      <c r="D155" s="83" t="s">
        <v>313</v>
      </c>
      <c r="E155" s="83">
        <v>10708</v>
      </c>
      <c r="F155" s="83" t="s">
        <v>314</v>
      </c>
      <c r="G155" s="69">
        <v>36</v>
      </c>
      <c r="H155" s="69">
        <v>2877231</v>
      </c>
      <c r="I155" s="69">
        <v>103580316</v>
      </c>
      <c r="K155" s="100" t="str">
        <f t="shared" si="2"/>
        <v>Пшен</v>
      </c>
    </row>
    <row r="156" spans="1:11">
      <c r="A156" s="83">
        <v>4969739</v>
      </c>
      <c r="B156" s="83" t="s">
        <v>519</v>
      </c>
      <c r="C156" s="83" t="s">
        <v>201</v>
      </c>
      <c r="D156" s="83" t="s">
        <v>202</v>
      </c>
      <c r="E156" s="83">
        <v>16669</v>
      </c>
      <c r="F156" s="83" t="s">
        <v>203</v>
      </c>
      <c r="G156" s="69">
        <v>3</v>
      </c>
      <c r="H156" s="69">
        <v>2898231</v>
      </c>
      <c r="I156" s="69">
        <v>8694693</v>
      </c>
      <c r="K156" s="100" t="str">
        <f t="shared" si="2"/>
        <v>Пшен</v>
      </c>
    </row>
    <row r="157" spans="1:11">
      <c r="A157" s="83">
        <v>4969743</v>
      </c>
      <c r="B157" s="83" t="s">
        <v>519</v>
      </c>
      <c r="C157" s="83" t="s">
        <v>199</v>
      </c>
      <c r="D157" s="83" t="s">
        <v>200</v>
      </c>
      <c r="E157" s="83">
        <v>17397</v>
      </c>
      <c r="F157" s="83" t="s">
        <v>488</v>
      </c>
      <c r="G157" s="69">
        <v>22</v>
      </c>
      <c r="H157" s="69">
        <v>2798231</v>
      </c>
      <c r="I157" s="69">
        <v>61561082</v>
      </c>
      <c r="K157" s="100" t="str">
        <f t="shared" si="2"/>
        <v>Пшен</v>
      </c>
    </row>
    <row r="158" spans="1:11">
      <c r="A158" s="83">
        <v>4969780</v>
      </c>
      <c r="B158" s="83" t="s">
        <v>519</v>
      </c>
      <c r="C158" s="83" t="s">
        <v>206</v>
      </c>
      <c r="D158" s="83" t="s">
        <v>207</v>
      </c>
      <c r="E158" s="83">
        <v>26645</v>
      </c>
      <c r="F158" s="83" t="s">
        <v>208</v>
      </c>
      <c r="G158" s="69">
        <v>83</v>
      </c>
      <c r="H158" s="69">
        <v>2868231</v>
      </c>
      <c r="I158" s="69">
        <v>238063173</v>
      </c>
      <c r="K158" s="100" t="str">
        <f t="shared" si="2"/>
        <v>Пшен</v>
      </c>
    </row>
    <row r="159" spans="1:11">
      <c r="A159" s="83">
        <v>4973367</v>
      </c>
      <c r="B159" s="83" t="s">
        <v>520</v>
      </c>
      <c r="C159" s="83" t="s">
        <v>209</v>
      </c>
      <c r="D159" s="83" t="s">
        <v>210</v>
      </c>
      <c r="E159" s="83">
        <v>26642</v>
      </c>
      <c r="F159" s="83" t="s">
        <v>213</v>
      </c>
      <c r="G159" s="69">
        <v>115</v>
      </c>
      <c r="H159" s="69">
        <v>3028231</v>
      </c>
      <c r="I159" s="69">
        <v>348246565</v>
      </c>
      <c r="K159" s="100" t="str">
        <f t="shared" si="2"/>
        <v>Пшен</v>
      </c>
    </row>
    <row r="160" spans="1:11">
      <c r="A160" s="83">
        <v>4973387</v>
      </c>
      <c r="B160" s="83" t="s">
        <v>520</v>
      </c>
      <c r="C160" s="83" t="s">
        <v>312</v>
      </c>
      <c r="D160" s="83" t="s">
        <v>313</v>
      </c>
      <c r="E160" s="83">
        <v>10708</v>
      </c>
      <c r="F160" s="83" t="s">
        <v>314</v>
      </c>
      <c r="G160" s="69">
        <v>46</v>
      </c>
      <c r="H160" s="69">
        <v>2989231</v>
      </c>
      <c r="I160" s="69">
        <v>137504626</v>
      </c>
      <c r="K160" s="100" t="str">
        <f t="shared" si="2"/>
        <v>Пшен</v>
      </c>
    </row>
    <row r="161" spans="1:11">
      <c r="A161" s="83">
        <v>4973396</v>
      </c>
      <c r="B161" s="83" t="s">
        <v>520</v>
      </c>
      <c r="C161" s="83" t="s">
        <v>201</v>
      </c>
      <c r="D161" s="83" t="s">
        <v>202</v>
      </c>
      <c r="E161" s="83">
        <v>16669</v>
      </c>
      <c r="F161" s="83" t="s">
        <v>203</v>
      </c>
      <c r="G161" s="69">
        <v>23</v>
      </c>
      <c r="H161" s="69">
        <v>3016231</v>
      </c>
      <c r="I161" s="69">
        <v>69373313</v>
      </c>
      <c r="K161" s="100" t="str">
        <f t="shared" si="2"/>
        <v>Пшен</v>
      </c>
    </row>
    <row r="162" spans="1:11">
      <c r="A162" s="83">
        <v>4973398</v>
      </c>
      <c r="B162" s="83" t="s">
        <v>520</v>
      </c>
      <c r="C162" s="83" t="s">
        <v>199</v>
      </c>
      <c r="D162" s="83" t="s">
        <v>200</v>
      </c>
      <c r="E162" s="83">
        <v>17397</v>
      </c>
      <c r="F162" s="83" t="s">
        <v>488</v>
      </c>
      <c r="G162" s="69">
        <v>33</v>
      </c>
      <c r="H162" s="69">
        <v>2918231</v>
      </c>
      <c r="I162" s="69">
        <v>96301623</v>
      </c>
      <c r="K162" s="100" t="str">
        <f t="shared" si="2"/>
        <v>Пшен</v>
      </c>
    </row>
    <row r="163" spans="1:11">
      <c r="A163" s="83">
        <v>4973435</v>
      </c>
      <c r="B163" s="83" t="s">
        <v>520</v>
      </c>
      <c r="C163" s="83" t="s">
        <v>206</v>
      </c>
      <c r="D163" s="83" t="s">
        <v>207</v>
      </c>
      <c r="E163" s="83">
        <v>26645</v>
      </c>
      <c r="F163" s="83" t="s">
        <v>208</v>
      </c>
      <c r="G163" s="69">
        <v>84</v>
      </c>
      <c r="H163" s="69">
        <v>2918231</v>
      </c>
      <c r="I163" s="69">
        <v>245131404</v>
      </c>
      <c r="K163" s="100" t="str">
        <f t="shared" si="2"/>
        <v>Пшен</v>
      </c>
    </row>
    <row r="164" spans="1:11">
      <c r="A164" s="83">
        <v>4977228</v>
      </c>
      <c r="B164" s="83" t="s">
        <v>521</v>
      </c>
      <c r="C164" s="83" t="s">
        <v>209</v>
      </c>
      <c r="D164" s="83" t="s">
        <v>210</v>
      </c>
      <c r="E164" s="83">
        <v>26642</v>
      </c>
      <c r="F164" s="83" t="s">
        <v>213</v>
      </c>
      <c r="G164" s="69">
        <v>116</v>
      </c>
      <c r="H164" s="69">
        <v>2918231</v>
      </c>
      <c r="I164" s="69">
        <v>338514796</v>
      </c>
      <c r="K164" s="100" t="str">
        <f t="shared" si="2"/>
        <v>Пшен</v>
      </c>
    </row>
    <row r="165" spans="1:11">
      <c r="A165" s="83">
        <v>4977253</v>
      </c>
      <c r="B165" s="83" t="s">
        <v>521</v>
      </c>
      <c r="C165" s="83" t="s">
        <v>312</v>
      </c>
      <c r="D165" s="83" t="s">
        <v>313</v>
      </c>
      <c r="E165" s="83">
        <v>10708</v>
      </c>
      <c r="F165" s="83" t="s">
        <v>314</v>
      </c>
      <c r="G165" s="69">
        <v>36</v>
      </c>
      <c r="H165" s="69">
        <v>3049231</v>
      </c>
      <c r="I165" s="69">
        <v>109772316</v>
      </c>
      <c r="K165" s="100" t="str">
        <f t="shared" si="2"/>
        <v>Пшен</v>
      </c>
    </row>
    <row r="166" spans="1:11">
      <c r="A166" s="83">
        <v>4977266</v>
      </c>
      <c r="B166" s="83" t="s">
        <v>521</v>
      </c>
      <c r="C166" s="83" t="s">
        <v>201</v>
      </c>
      <c r="D166" s="83" t="s">
        <v>202</v>
      </c>
      <c r="E166" s="83">
        <v>16669</v>
      </c>
      <c r="F166" s="83" t="s">
        <v>203</v>
      </c>
      <c r="G166" s="69">
        <v>18</v>
      </c>
      <c r="H166" s="69">
        <v>3069231</v>
      </c>
      <c r="I166" s="69">
        <v>55246158</v>
      </c>
      <c r="K166" s="100" t="str">
        <f t="shared" si="2"/>
        <v>Пшен</v>
      </c>
    </row>
    <row r="167" spans="1:11">
      <c r="A167" s="83">
        <v>4977268</v>
      </c>
      <c r="B167" s="83" t="s">
        <v>521</v>
      </c>
      <c r="C167" s="83" t="s">
        <v>199</v>
      </c>
      <c r="D167" s="83" t="s">
        <v>200</v>
      </c>
      <c r="E167" s="83">
        <v>17397</v>
      </c>
      <c r="F167" s="83" t="s">
        <v>488</v>
      </c>
      <c r="G167" s="69">
        <v>33</v>
      </c>
      <c r="H167" s="69">
        <v>2982231</v>
      </c>
      <c r="I167" s="69">
        <v>98413623</v>
      </c>
      <c r="K167" s="100" t="str">
        <f t="shared" si="2"/>
        <v>Пшен</v>
      </c>
    </row>
    <row r="168" spans="1:11">
      <c r="A168" s="83">
        <v>4977359</v>
      </c>
      <c r="B168" s="83" t="s">
        <v>521</v>
      </c>
      <c r="C168" s="83" t="s">
        <v>328</v>
      </c>
      <c r="D168" s="83" t="s">
        <v>329</v>
      </c>
      <c r="E168" s="83">
        <v>36707</v>
      </c>
      <c r="F168" s="83" t="s">
        <v>330</v>
      </c>
      <c r="G168" s="69">
        <v>312</v>
      </c>
      <c r="H168" s="69">
        <v>3166000</v>
      </c>
      <c r="I168" s="69">
        <v>987792000</v>
      </c>
      <c r="K168" s="100" t="str">
        <f t="shared" si="2"/>
        <v>Пшен</v>
      </c>
    </row>
    <row r="169" spans="1:11">
      <c r="A169" s="83">
        <v>4978023</v>
      </c>
      <c r="B169" s="83" t="s">
        <v>521</v>
      </c>
      <c r="C169" s="83" t="s">
        <v>206</v>
      </c>
      <c r="D169" s="83" t="s">
        <v>207</v>
      </c>
      <c r="E169" s="83">
        <v>26645</v>
      </c>
      <c r="F169" s="83" t="s">
        <v>208</v>
      </c>
      <c r="G169" s="69">
        <v>83</v>
      </c>
      <c r="H169" s="69">
        <v>2969231</v>
      </c>
      <c r="I169" s="69">
        <v>246446173</v>
      </c>
      <c r="K169" s="100" t="str">
        <f t="shared" si="2"/>
        <v>Пшен</v>
      </c>
    </row>
    <row r="170" spans="1:11">
      <c r="A170" s="83">
        <v>4980867</v>
      </c>
      <c r="B170" s="83" t="s">
        <v>522</v>
      </c>
      <c r="C170" s="83" t="s">
        <v>209</v>
      </c>
      <c r="D170" s="83" t="s">
        <v>210</v>
      </c>
      <c r="E170" s="83">
        <v>26642</v>
      </c>
      <c r="F170" s="83" t="s">
        <v>213</v>
      </c>
      <c r="G170" s="69">
        <v>83</v>
      </c>
      <c r="H170" s="69">
        <v>2989231</v>
      </c>
      <c r="I170" s="69">
        <v>248106173</v>
      </c>
      <c r="K170" s="100" t="str">
        <f t="shared" si="2"/>
        <v>Пшен</v>
      </c>
    </row>
    <row r="171" spans="1:11">
      <c r="A171" s="83">
        <v>4980868</v>
      </c>
      <c r="B171" s="83" t="s">
        <v>522</v>
      </c>
      <c r="C171" s="83" t="s">
        <v>209</v>
      </c>
      <c r="D171" s="83" t="s">
        <v>210</v>
      </c>
      <c r="E171" s="83">
        <v>26642</v>
      </c>
      <c r="F171" s="83" t="s">
        <v>213</v>
      </c>
      <c r="G171" s="69">
        <v>33</v>
      </c>
      <c r="H171" s="69">
        <v>2968231</v>
      </c>
      <c r="I171" s="69">
        <v>97951623</v>
      </c>
      <c r="K171" s="100" t="str">
        <f t="shared" si="2"/>
        <v>Пшен</v>
      </c>
    </row>
    <row r="172" spans="1:11">
      <c r="A172" s="83">
        <v>4980890</v>
      </c>
      <c r="B172" s="83" t="s">
        <v>522</v>
      </c>
      <c r="C172" s="83" t="s">
        <v>312</v>
      </c>
      <c r="D172" s="83" t="s">
        <v>313</v>
      </c>
      <c r="E172" s="83">
        <v>10708</v>
      </c>
      <c r="F172" s="83" t="s">
        <v>314</v>
      </c>
      <c r="G172" s="69">
        <v>46</v>
      </c>
      <c r="H172" s="69">
        <v>3139231</v>
      </c>
      <c r="I172" s="69">
        <v>144404626</v>
      </c>
      <c r="K172" s="100" t="str">
        <f t="shared" si="2"/>
        <v>Пшен</v>
      </c>
    </row>
    <row r="173" spans="1:11">
      <c r="A173" s="83">
        <v>4980901</v>
      </c>
      <c r="B173" s="83" t="s">
        <v>522</v>
      </c>
      <c r="C173" s="83" t="s">
        <v>201</v>
      </c>
      <c r="D173" s="83" t="s">
        <v>202</v>
      </c>
      <c r="E173" s="83">
        <v>16669</v>
      </c>
      <c r="F173" s="83" t="s">
        <v>203</v>
      </c>
      <c r="G173" s="69">
        <v>23</v>
      </c>
      <c r="H173" s="69">
        <v>3118231</v>
      </c>
      <c r="I173" s="69">
        <v>71719313</v>
      </c>
      <c r="K173" s="100" t="str">
        <f t="shared" si="2"/>
        <v>Пшен</v>
      </c>
    </row>
    <row r="174" spans="1:11">
      <c r="A174" s="83">
        <v>4980904</v>
      </c>
      <c r="B174" s="83" t="s">
        <v>522</v>
      </c>
      <c r="C174" s="83" t="s">
        <v>199</v>
      </c>
      <c r="D174" s="83" t="s">
        <v>200</v>
      </c>
      <c r="E174" s="83">
        <v>17397</v>
      </c>
      <c r="F174" s="83" t="s">
        <v>488</v>
      </c>
      <c r="G174" s="69">
        <v>33</v>
      </c>
      <c r="H174" s="69">
        <v>2977231</v>
      </c>
      <c r="I174" s="69">
        <v>98248623</v>
      </c>
      <c r="K174" s="100" t="str">
        <f t="shared" si="2"/>
        <v>Пшен</v>
      </c>
    </row>
    <row r="175" spans="1:11">
      <c r="A175" s="83">
        <v>4980931</v>
      </c>
      <c r="B175" s="83" t="s">
        <v>522</v>
      </c>
      <c r="C175" s="83" t="s">
        <v>206</v>
      </c>
      <c r="D175" s="83" t="s">
        <v>207</v>
      </c>
      <c r="E175" s="83">
        <v>26645</v>
      </c>
      <c r="F175" s="83" t="s">
        <v>208</v>
      </c>
      <c r="G175" s="69">
        <v>83</v>
      </c>
      <c r="H175" s="69">
        <v>2978231</v>
      </c>
      <c r="I175" s="69">
        <v>247193173</v>
      </c>
      <c r="K175" s="100" t="str">
        <f t="shared" si="2"/>
        <v>Пшен</v>
      </c>
    </row>
    <row r="176" spans="1:11">
      <c r="A176" s="83">
        <v>4980976</v>
      </c>
      <c r="B176" s="83" t="s">
        <v>522</v>
      </c>
      <c r="C176" s="83" t="s">
        <v>328</v>
      </c>
      <c r="D176" s="83" t="s">
        <v>329</v>
      </c>
      <c r="E176" s="83">
        <v>36707</v>
      </c>
      <c r="F176" s="83" t="s">
        <v>330</v>
      </c>
      <c r="G176" s="69">
        <v>300</v>
      </c>
      <c r="H176" s="69">
        <v>3177000</v>
      </c>
      <c r="I176" s="69">
        <v>953100000</v>
      </c>
      <c r="K176" s="100" t="str">
        <f t="shared" si="2"/>
        <v>Пшен</v>
      </c>
    </row>
    <row r="177" spans="1:12">
      <c r="A177" s="83">
        <v>4982716</v>
      </c>
      <c r="B177" s="83" t="s">
        <v>523</v>
      </c>
      <c r="C177" s="83" t="s">
        <v>209</v>
      </c>
      <c r="D177" s="83" t="s">
        <v>210</v>
      </c>
      <c r="E177" s="83">
        <v>26642</v>
      </c>
      <c r="F177" s="83" t="s">
        <v>213</v>
      </c>
      <c r="G177" s="69">
        <v>116</v>
      </c>
      <c r="H177" s="69">
        <v>2899231</v>
      </c>
      <c r="I177" s="69">
        <v>336310796</v>
      </c>
      <c r="K177" s="100" t="str">
        <f t="shared" si="2"/>
        <v>Пшен</v>
      </c>
    </row>
    <row r="178" spans="1:12">
      <c r="A178" s="83">
        <v>4982734</v>
      </c>
      <c r="B178" s="83" t="s">
        <v>523</v>
      </c>
      <c r="C178" s="83" t="s">
        <v>312</v>
      </c>
      <c r="D178" s="83" t="s">
        <v>313</v>
      </c>
      <c r="E178" s="83">
        <v>10708</v>
      </c>
      <c r="F178" s="83" t="s">
        <v>314</v>
      </c>
      <c r="G178" s="69">
        <v>46</v>
      </c>
      <c r="H178" s="69">
        <v>2969231</v>
      </c>
      <c r="I178" s="69">
        <v>136584626</v>
      </c>
      <c r="K178" s="100" t="str">
        <f t="shared" si="2"/>
        <v>Пшен</v>
      </c>
    </row>
    <row r="179" spans="1:12">
      <c r="A179" s="83">
        <v>4982747</v>
      </c>
      <c r="B179" s="83" t="s">
        <v>523</v>
      </c>
      <c r="C179" s="83" t="s">
        <v>201</v>
      </c>
      <c r="D179" s="83" t="s">
        <v>202</v>
      </c>
      <c r="E179" s="83">
        <v>16669</v>
      </c>
      <c r="F179" s="83" t="s">
        <v>203</v>
      </c>
      <c r="G179" s="69">
        <v>24</v>
      </c>
      <c r="H179" s="69">
        <v>3168231</v>
      </c>
      <c r="I179" s="69">
        <v>76037544</v>
      </c>
      <c r="K179" s="100" t="str">
        <f t="shared" si="2"/>
        <v>Пшен</v>
      </c>
    </row>
    <row r="180" spans="1:12">
      <c r="A180" s="83">
        <v>4982749</v>
      </c>
      <c r="B180" s="83" t="s">
        <v>523</v>
      </c>
      <c r="C180" s="83" t="s">
        <v>199</v>
      </c>
      <c r="D180" s="83" t="s">
        <v>200</v>
      </c>
      <c r="E180" s="83">
        <v>17397</v>
      </c>
      <c r="F180" s="83" t="s">
        <v>488</v>
      </c>
      <c r="G180" s="69">
        <v>33</v>
      </c>
      <c r="H180" s="69">
        <v>2962231</v>
      </c>
      <c r="I180" s="69">
        <v>97753623</v>
      </c>
      <c r="K180" s="100" t="str">
        <f t="shared" si="2"/>
        <v>Пшен</v>
      </c>
    </row>
    <row r="181" spans="1:12">
      <c r="A181" s="83">
        <v>4982766</v>
      </c>
      <c r="B181" s="83" t="s">
        <v>523</v>
      </c>
      <c r="C181" s="83" t="s">
        <v>206</v>
      </c>
      <c r="D181" s="83" t="s">
        <v>207</v>
      </c>
      <c r="E181" s="83">
        <v>26645</v>
      </c>
      <c r="F181" s="83" t="s">
        <v>208</v>
      </c>
      <c r="G181" s="69">
        <v>83</v>
      </c>
      <c r="H181" s="69">
        <v>2862231</v>
      </c>
      <c r="I181" s="69">
        <v>237565173</v>
      </c>
      <c r="K181" s="100" t="str">
        <f t="shared" si="2"/>
        <v>Пшен</v>
      </c>
    </row>
    <row r="182" spans="1:12">
      <c r="A182" s="83">
        <v>4984318</v>
      </c>
      <c r="B182" s="83" t="s">
        <v>524</v>
      </c>
      <c r="C182" s="83" t="s">
        <v>209</v>
      </c>
      <c r="D182" s="83" t="s">
        <v>210</v>
      </c>
      <c r="E182" s="83">
        <v>26642</v>
      </c>
      <c r="F182" s="83" t="s">
        <v>213</v>
      </c>
      <c r="G182" s="69">
        <v>116</v>
      </c>
      <c r="H182" s="69">
        <v>2928231</v>
      </c>
      <c r="I182" s="69">
        <v>339674796</v>
      </c>
      <c r="K182" s="100" t="str">
        <f t="shared" si="2"/>
        <v>Пшен</v>
      </c>
    </row>
    <row r="183" spans="1:12">
      <c r="A183" s="83">
        <v>4984338</v>
      </c>
      <c r="B183" s="83" t="s">
        <v>524</v>
      </c>
      <c r="C183" s="83" t="s">
        <v>312</v>
      </c>
      <c r="D183" s="83" t="s">
        <v>313</v>
      </c>
      <c r="E183" s="83">
        <v>10708</v>
      </c>
      <c r="F183" s="83" t="s">
        <v>314</v>
      </c>
      <c r="G183" s="69">
        <v>47</v>
      </c>
      <c r="H183" s="69">
        <v>3089231</v>
      </c>
      <c r="I183" s="69">
        <v>145193857</v>
      </c>
      <c r="K183" s="100" t="str">
        <f t="shared" si="2"/>
        <v>Пшен</v>
      </c>
    </row>
    <row r="184" spans="1:12">
      <c r="A184" s="83">
        <v>4984348</v>
      </c>
      <c r="B184" s="83" t="s">
        <v>524</v>
      </c>
      <c r="C184" s="83" t="s">
        <v>201</v>
      </c>
      <c r="D184" s="83" t="s">
        <v>202</v>
      </c>
      <c r="E184" s="83">
        <v>16669</v>
      </c>
      <c r="F184" s="83" t="s">
        <v>203</v>
      </c>
      <c r="G184" s="69">
        <v>23</v>
      </c>
      <c r="H184" s="69">
        <v>3178231</v>
      </c>
      <c r="I184" s="69">
        <v>73099313</v>
      </c>
      <c r="K184" s="100" t="str">
        <f t="shared" si="2"/>
        <v>Пшен</v>
      </c>
    </row>
    <row r="185" spans="1:12">
      <c r="A185" s="83">
        <v>4984350</v>
      </c>
      <c r="B185" s="83" t="s">
        <v>524</v>
      </c>
      <c r="C185" s="83" t="s">
        <v>199</v>
      </c>
      <c r="D185" s="83" t="s">
        <v>200</v>
      </c>
      <c r="E185" s="83">
        <v>17397</v>
      </c>
      <c r="F185" s="83" t="s">
        <v>488</v>
      </c>
      <c r="G185" s="69">
        <v>32</v>
      </c>
      <c r="H185" s="69">
        <v>2989231</v>
      </c>
      <c r="I185" s="69">
        <v>95655392</v>
      </c>
      <c r="K185" s="100" t="str">
        <f t="shared" si="2"/>
        <v>Пшен</v>
      </c>
    </row>
    <row r="186" spans="1:12">
      <c r="A186" s="83">
        <v>4984394</v>
      </c>
      <c r="B186" s="83" t="s">
        <v>524</v>
      </c>
      <c r="C186" s="83" t="s">
        <v>206</v>
      </c>
      <c r="D186" s="83" t="s">
        <v>207</v>
      </c>
      <c r="E186" s="83">
        <v>26645</v>
      </c>
      <c r="F186" s="83" t="s">
        <v>208</v>
      </c>
      <c r="G186" s="69">
        <v>83</v>
      </c>
      <c r="H186" s="69">
        <v>2896231</v>
      </c>
      <c r="I186" s="69">
        <v>240387173</v>
      </c>
      <c r="K186" s="100" t="str">
        <f t="shared" si="2"/>
        <v>Пшен</v>
      </c>
    </row>
    <row r="187" spans="1:12">
      <c r="A187" s="83">
        <v>4987883</v>
      </c>
      <c r="B187" s="83" t="s">
        <v>525</v>
      </c>
      <c r="C187" s="83" t="s">
        <v>209</v>
      </c>
      <c r="D187" s="83" t="s">
        <v>210</v>
      </c>
      <c r="E187" s="83">
        <v>26642</v>
      </c>
      <c r="F187" s="83" t="s">
        <v>213</v>
      </c>
      <c r="G187" s="69">
        <v>75</v>
      </c>
      <c r="H187" s="69">
        <v>2968231</v>
      </c>
      <c r="I187" s="69">
        <v>222617325</v>
      </c>
      <c r="K187" s="100" t="str">
        <f t="shared" si="2"/>
        <v>Пшен</v>
      </c>
    </row>
    <row r="188" spans="1:12">
      <c r="A188" s="83">
        <v>4987908</v>
      </c>
      <c r="B188" s="83" t="s">
        <v>525</v>
      </c>
      <c r="C188" s="83" t="s">
        <v>312</v>
      </c>
      <c r="D188" s="83" t="s">
        <v>313</v>
      </c>
      <c r="E188" s="83">
        <v>10708</v>
      </c>
      <c r="F188" s="83" t="s">
        <v>314</v>
      </c>
      <c r="G188" s="69">
        <v>47</v>
      </c>
      <c r="H188" s="69">
        <v>3111231</v>
      </c>
      <c r="I188" s="69">
        <v>146227857</v>
      </c>
      <c r="K188" s="100" t="str">
        <f t="shared" si="2"/>
        <v>Пшен</v>
      </c>
    </row>
    <row r="189" spans="1:12">
      <c r="A189" s="83">
        <v>4987920</v>
      </c>
      <c r="B189" s="83" t="s">
        <v>525</v>
      </c>
      <c r="C189" s="83" t="s">
        <v>201</v>
      </c>
      <c r="D189" s="83" t="s">
        <v>202</v>
      </c>
      <c r="E189" s="83">
        <v>16669</v>
      </c>
      <c r="F189" s="83" t="s">
        <v>203</v>
      </c>
      <c r="G189" s="69">
        <v>11</v>
      </c>
      <c r="H189" s="69">
        <v>3189231</v>
      </c>
      <c r="I189" s="69">
        <v>35081541</v>
      </c>
      <c r="K189" s="100" t="str">
        <f t="shared" si="2"/>
        <v>Пшен</v>
      </c>
    </row>
    <row r="190" spans="1:12">
      <c r="A190" s="83">
        <v>4987924</v>
      </c>
      <c r="B190" s="83" t="s">
        <v>525</v>
      </c>
      <c r="C190" s="83" t="s">
        <v>199</v>
      </c>
      <c r="D190" s="83" t="s">
        <v>200</v>
      </c>
      <c r="E190" s="83">
        <v>17397</v>
      </c>
      <c r="F190" s="83" t="s">
        <v>488</v>
      </c>
      <c r="G190" s="69">
        <v>23</v>
      </c>
      <c r="H190" s="69">
        <v>3067231</v>
      </c>
      <c r="I190" s="69">
        <v>70546313</v>
      </c>
      <c r="K190" s="100" t="str">
        <f t="shared" si="2"/>
        <v>Пшен</v>
      </c>
    </row>
    <row r="191" spans="1:12">
      <c r="A191" s="83">
        <v>4987954</v>
      </c>
      <c r="B191" s="83" t="s">
        <v>525</v>
      </c>
      <c r="C191" s="83" t="s">
        <v>206</v>
      </c>
      <c r="D191" s="83" t="s">
        <v>207</v>
      </c>
      <c r="E191" s="83">
        <v>26645</v>
      </c>
      <c r="F191" s="83" t="s">
        <v>208</v>
      </c>
      <c r="G191" s="69">
        <v>50</v>
      </c>
      <c r="H191" s="69">
        <v>2928231</v>
      </c>
      <c r="I191" s="69">
        <v>146411550</v>
      </c>
      <c r="K191" s="100" t="str">
        <f t="shared" si="2"/>
        <v>Пшен</v>
      </c>
    </row>
    <row r="192" spans="1:12">
      <c r="A192" s="83">
        <v>4990944</v>
      </c>
      <c r="B192" s="83" t="s">
        <v>1656</v>
      </c>
      <c r="C192" s="83" t="s">
        <v>209</v>
      </c>
      <c r="D192" s="83" t="s">
        <v>210</v>
      </c>
      <c r="E192" s="83">
        <v>26642</v>
      </c>
      <c r="F192" s="83" t="s">
        <v>213</v>
      </c>
      <c r="G192" s="69">
        <v>115</v>
      </c>
      <c r="H192" s="69">
        <v>2927231</v>
      </c>
      <c r="I192" s="69">
        <v>336631565</v>
      </c>
      <c r="J192"/>
      <c r="K192" s="100" t="str">
        <f t="shared" si="2"/>
        <v>Пшен</v>
      </c>
      <c r="L192" s="54"/>
    </row>
    <row r="193" spans="1:12">
      <c r="A193" s="83">
        <v>4990968</v>
      </c>
      <c r="B193" s="83" t="s">
        <v>1656</v>
      </c>
      <c r="C193" s="83" t="s">
        <v>312</v>
      </c>
      <c r="D193" s="83" t="s">
        <v>313</v>
      </c>
      <c r="E193" s="83">
        <v>10708</v>
      </c>
      <c r="F193" s="83" t="s">
        <v>314</v>
      </c>
      <c r="G193" s="69">
        <v>46</v>
      </c>
      <c r="H193" s="69">
        <v>2968231</v>
      </c>
      <c r="I193" s="69">
        <v>136538626</v>
      </c>
      <c r="J193"/>
      <c r="K193" s="100" t="str">
        <f t="shared" si="2"/>
        <v>Пшен</v>
      </c>
      <c r="L193" s="54"/>
    </row>
    <row r="194" spans="1:12">
      <c r="A194" s="83">
        <v>4990976</v>
      </c>
      <c r="B194" s="83" t="s">
        <v>1656</v>
      </c>
      <c r="C194" s="83" t="s">
        <v>201</v>
      </c>
      <c r="D194" s="83" t="s">
        <v>202</v>
      </c>
      <c r="E194" s="83">
        <v>16669</v>
      </c>
      <c r="F194" s="83" t="s">
        <v>203</v>
      </c>
      <c r="G194" s="69">
        <v>23</v>
      </c>
      <c r="H194" s="69">
        <v>3089231</v>
      </c>
      <c r="I194" s="69">
        <v>71052313</v>
      </c>
      <c r="J194"/>
      <c r="K194" s="100" t="str">
        <f t="shared" si="2"/>
        <v>Пшен</v>
      </c>
      <c r="L194" s="54"/>
    </row>
    <row r="195" spans="1:12">
      <c r="A195" s="83">
        <v>4990978</v>
      </c>
      <c r="B195" s="83" t="s">
        <v>1656</v>
      </c>
      <c r="C195" s="83" t="s">
        <v>199</v>
      </c>
      <c r="D195" s="83" t="s">
        <v>200</v>
      </c>
      <c r="E195" s="83">
        <v>17397</v>
      </c>
      <c r="F195" s="83" t="s">
        <v>488</v>
      </c>
      <c r="G195" s="69">
        <v>32</v>
      </c>
      <c r="H195" s="69">
        <v>2868231</v>
      </c>
      <c r="I195" s="69">
        <v>91783392</v>
      </c>
      <c r="J195"/>
      <c r="K195" s="100" t="str">
        <f t="shared" si="2"/>
        <v>Пшен</v>
      </c>
      <c r="L195" s="54"/>
    </row>
    <row r="196" spans="1:12">
      <c r="A196" s="83">
        <v>4991005</v>
      </c>
      <c r="B196" s="83" t="s">
        <v>1656</v>
      </c>
      <c r="C196" s="83" t="s">
        <v>206</v>
      </c>
      <c r="D196" s="83" t="s">
        <v>207</v>
      </c>
      <c r="E196" s="83">
        <v>26645</v>
      </c>
      <c r="F196" s="83" t="s">
        <v>208</v>
      </c>
      <c r="G196" s="69">
        <v>83</v>
      </c>
      <c r="H196" s="69">
        <v>2989231</v>
      </c>
      <c r="I196" s="69">
        <v>248106173</v>
      </c>
      <c r="J196"/>
      <c r="K196" s="100" t="str">
        <f t="shared" si="2"/>
        <v>Пшен</v>
      </c>
      <c r="L196" s="54"/>
    </row>
    <row r="197" spans="1:12">
      <c r="A197" s="83">
        <v>4992552</v>
      </c>
      <c r="B197" s="83" t="s">
        <v>1657</v>
      </c>
      <c r="C197" s="83" t="s">
        <v>209</v>
      </c>
      <c r="D197" s="83" t="s">
        <v>210</v>
      </c>
      <c r="E197" s="83">
        <v>26642</v>
      </c>
      <c r="F197" s="83" t="s">
        <v>213</v>
      </c>
      <c r="G197" s="69">
        <v>115</v>
      </c>
      <c r="H197" s="69">
        <v>2968231</v>
      </c>
      <c r="I197" s="69">
        <v>341346565</v>
      </c>
      <c r="J197"/>
      <c r="K197" s="100" t="str">
        <f t="shared" si="2"/>
        <v>Пшен</v>
      </c>
      <c r="L197" s="54"/>
    </row>
    <row r="198" spans="1:12">
      <c r="A198" s="83">
        <v>4992574</v>
      </c>
      <c r="B198" s="83" t="s">
        <v>1657</v>
      </c>
      <c r="C198" s="83" t="s">
        <v>312</v>
      </c>
      <c r="D198" s="83" t="s">
        <v>313</v>
      </c>
      <c r="E198" s="83">
        <v>10708</v>
      </c>
      <c r="F198" s="83" t="s">
        <v>314</v>
      </c>
      <c r="G198" s="69">
        <v>36</v>
      </c>
      <c r="H198" s="69">
        <v>2868231</v>
      </c>
      <c r="I198" s="69">
        <v>103256316</v>
      </c>
      <c r="J198"/>
      <c r="K198" s="100" t="str">
        <f t="shared" ref="K198:K261" si="3">LEFT(F198,4)</f>
        <v>Пшен</v>
      </c>
      <c r="L198" s="54"/>
    </row>
    <row r="199" spans="1:12">
      <c r="A199" s="83">
        <v>4992588</v>
      </c>
      <c r="B199" s="83" t="s">
        <v>1657</v>
      </c>
      <c r="C199" s="83" t="s">
        <v>199</v>
      </c>
      <c r="D199" s="83" t="s">
        <v>200</v>
      </c>
      <c r="E199" s="83">
        <v>17397</v>
      </c>
      <c r="F199" s="83" t="s">
        <v>488</v>
      </c>
      <c r="G199" s="69">
        <v>22</v>
      </c>
      <c r="H199" s="69">
        <v>2878231</v>
      </c>
      <c r="I199" s="69">
        <v>63321082</v>
      </c>
      <c r="J199"/>
      <c r="K199" s="100" t="str">
        <f t="shared" si="3"/>
        <v>Пшен</v>
      </c>
      <c r="L199" s="54"/>
    </row>
    <row r="200" spans="1:12">
      <c r="A200" s="83">
        <v>4992612</v>
      </c>
      <c r="B200" s="83" t="s">
        <v>1657</v>
      </c>
      <c r="C200" s="83" t="s">
        <v>206</v>
      </c>
      <c r="D200" s="83" t="s">
        <v>207</v>
      </c>
      <c r="E200" s="83">
        <v>26645</v>
      </c>
      <c r="F200" s="83" t="s">
        <v>208</v>
      </c>
      <c r="G200" s="69">
        <v>83</v>
      </c>
      <c r="H200" s="69">
        <v>2778231</v>
      </c>
      <c r="I200" s="69">
        <v>230593173</v>
      </c>
      <c r="J200"/>
      <c r="K200" s="100" t="str">
        <f t="shared" si="3"/>
        <v>Пшен</v>
      </c>
      <c r="L200" s="54"/>
    </row>
    <row r="201" spans="1:12">
      <c r="A201" s="83">
        <v>4995820</v>
      </c>
      <c r="B201" s="83" t="s">
        <v>1658</v>
      </c>
      <c r="C201" s="83" t="s">
        <v>209</v>
      </c>
      <c r="D201" s="83" t="s">
        <v>210</v>
      </c>
      <c r="E201" s="83">
        <v>26642</v>
      </c>
      <c r="F201" s="83" t="s">
        <v>213</v>
      </c>
      <c r="G201" s="69">
        <v>115</v>
      </c>
      <c r="H201" s="69">
        <v>2998231</v>
      </c>
      <c r="I201" s="69">
        <v>344796565</v>
      </c>
      <c r="J201"/>
      <c r="K201" s="100" t="str">
        <f t="shared" si="3"/>
        <v>Пшен</v>
      </c>
      <c r="L201" s="54"/>
    </row>
    <row r="202" spans="1:12">
      <c r="A202" s="83">
        <v>4995845</v>
      </c>
      <c r="B202" s="83" t="s">
        <v>1658</v>
      </c>
      <c r="C202" s="83" t="s">
        <v>312</v>
      </c>
      <c r="D202" s="83" t="s">
        <v>313</v>
      </c>
      <c r="E202" s="83">
        <v>10708</v>
      </c>
      <c r="F202" s="83" t="s">
        <v>314</v>
      </c>
      <c r="G202" s="69">
        <v>36</v>
      </c>
      <c r="H202" s="69">
        <v>2938231</v>
      </c>
      <c r="I202" s="69">
        <v>105776316</v>
      </c>
      <c r="J202"/>
      <c r="K202" s="100" t="str">
        <f t="shared" si="3"/>
        <v>Пшен</v>
      </c>
      <c r="L202" s="54"/>
    </row>
    <row r="203" spans="1:12">
      <c r="A203" s="83">
        <v>4995854</v>
      </c>
      <c r="B203" s="83" t="s">
        <v>1658</v>
      </c>
      <c r="C203" s="83" t="s">
        <v>201</v>
      </c>
      <c r="D203" s="83" t="s">
        <v>202</v>
      </c>
      <c r="E203" s="83">
        <v>16669</v>
      </c>
      <c r="F203" s="83" t="s">
        <v>203</v>
      </c>
      <c r="G203" s="69">
        <v>23</v>
      </c>
      <c r="H203" s="69">
        <v>3089231</v>
      </c>
      <c r="I203" s="69">
        <v>71052313</v>
      </c>
      <c r="J203"/>
      <c r="K203" s="100" t="str">
        <f t="shared" si="3"/>
        <v>Пшен</v>
      </c>
      <c r="L203" s="54"/>
    </row>
    <row r="204" spans="1:12">
      <c r="A204" s="83">
        <v>4995857</v>
      </c>
      <c r="B204" s="83" t="s">
        <v>1658</v>
      </c>
      <c r="C204" s="83" t="s">
        <v>199</v>
      </c>
      <c r="D204" s="83" t="s">
        <v>200</v>
      </c>
      <c r="E204" s="83">
        <v>17397</v>
      </c>
      <c r="F204" s="83" t="s">
        <v>488</v>
      </c>
      <c r="G204" s="69">
        <v>32</v>
      </c>
      <c r="H204" s="69">
        <v>3019231</v>
      </c>
      <c r="I204" s="69">
        <v>96615392</v>
      </c>
      <c r="J204"/>
      <c r="K204" s="100" t="str">
        <f t="shared" si="3"/>
        <v>Пшен</v>
      </c>
      <c r="L204" s="54"/>
    </row>
    <row r="205" spans="1:12">
      <c r="A205" s="83">
        <v>4995879</v>
      </c>
      <c r="B205" s="83" t="s">
        <v>1658</v>
      </c>
      <c r="C205" s="83" t="s">
        <v>206</v>
      </c>
      <c r="D205" s="83" t="s">
        <v>207</v>
      </c>
      <c r="E205" s="83">
        <v>26645</v>
      </c>
      <c r="F205" s="83" t="s">
        <v>208</v>
      </c>
      <c r="G205" s="69">
        <v>73</v>
      </c>
      <c r="H205" s="69">
        <v>2889231</v>
      </c>
      <c r="I205" s="69">
        <v>210913863</v>
      </c>
      <c r="J205"/>
      <c r="K205" s="100" t="str">
        <f t="shared" si="3"/>
        <v>Пшен</v>
      </c>
      <c r="L205" s="54"/>
    </row>
    <row r="206" spans="1:12">
      <c r="A206" s="83">
        <v>4999351</v>
      </c>
      <c r="B206" s="83" t="s">
        <v>1659</v>
      </c>
      <c r="C206" s="83" t="s">
        <v>312</v>
      </c>
      <c r="D206" s="83" t="s">
        <v>313</v>
      </c>
      <c r="E206" s="83">
        <v>10708</v>
      </c>
      <c r="F206" s="83" t="s">
        <v>314</v>
      </c>
      <c r="G206" s="69">
        <v>46</v>
      </c>
      <c r="H206" s="69">
        <v>3033231</v>
      </c>
      <c r="I206" s="69">
        <v>139528626</v>
      </c>
      <c r="J206"/>
      <c r="K206" s="100" t="str">
        <f t="shared" si="3"/>
        <v>Пшен</v>
      </c>
      <c r="L206" s="54"/>
    </row>
    <row r="207" spans="1:12">
      <c r="A207" s="83">
        <v>4999353</v>
      </c>
      <c r="B207" s="83" t="s">
        <v>1659</v>
      </c>
      <c r="C207" s="83" t="s">
        <v>201</v>
      </c>
      <c r="D207" s="83" t="s">
        <v>202</v>
      </c>
      <c r="E207" s="83">
        <v>16669</v>
      </c>
      <c r="F207" s="83" t="s">
        <v>203</v>
      </c>
      <c r="G207" s="69">
        <v>23</v>
      </c>
      <c r="H207" s="69">
        <v>2996231</v>
      </c>
      <c r="I207" s="69">
        <v>68913313</v>
      </c>
      <c r="J207"/>
      <c r="K207" s="100" t="str">
        <f t="shared" si="3"/>
        <v>Пшен</v>
      </c>
      <c r="L207" s="54"/>
    </row>
    <row r="208" spans="1:12">
      <c r="A208" s="83">
        <v>4999356</v>
      </c>
      <c r="B208" s="83" t="s">
        <v>1659</v>
      </c>
      <c r="C208" s="83" t="s">
        <v>199</v>
      </c>
      <c r="D208" s="83" t="s">
        <v>200</v>
      </c>
      <c r="E208" s="83">
        <v>17397</v>
      </c>
      <c r="F208" s="83" t="s">
        <v>488</v>
      </c>
      <c r="G208" s="69">
        <v>32</v>
      </c>
      <c r="H208" s="69">
        <v>2978231</v>
      </c>
      <c r="I208" s="69">
        <v>95303392</v>
      </c>
      <c r="J208"/>
      <c r="K208" s="100" t="str">
        <f t="shared" si="3"/>
        <v>Пшен</v>
      </c>
      <c r="L208" s="54"/>
    </row>
    <row r="209" spans="1:12">
      <c r="A209" s="83">
        <v>4999395</v>
      </c>
      <c r="B209" s="83" t="s">
        <v>1659</v>
      </c>
      <c r="C209" s="83" t="s">
        <v>206</v>
      </c>
      <c r="D209" s="83" t="s">
        <v>207</v>
      </c>
      <c r="E209" s="83">
        <v>26645</v>
      </c>
      <c r="F209" s="83" t="s">
        <v>208</v>
      </c>
      <c r="G209" s="69">
        <v>36</v>
      </c>
      <c r="H209" s="69">
        <v>2968231</v>
      </c>
      <c r="I209" s="69">
        <v>106856316</v>
      </c>
      <c r="J209"/>
      <c r="K209" s="100" t="str">
        <f t="shared" si="3"/>
        <v>Пшен</v>
      </c>
      <c r="L209" s="54"/>
    </row>
    <row r="210" spans="1:12">
      <c r="A210" s="83">
        <v>5001231</v>
      </c>
      <c r="B210" s="83" t="s">
        <v>1660</v>
      </c>
      <c r="C210" s="83" t="s">
        <v>209</v>
      </c>
      <c r="D210" s="83" t="s">
        <v>210</v>
      </c>
      <c r="E210" s="83">
        <v>26642</v>
      </c>
      <c r="F210" s="83" t="s">
        <v>213</v>
      </c>
      <c r="G210" s="69">
        <v>105</v>
      </c>
      <c r="H210" s="69">
        <v>3068231</v>
      </c>
      <c r="I210" s="69">
        <v>322164255</v>
      </c>
      <c r="J210"/>
      <c r="K210" s="100" t="str">
        <f t="shared" si="3"/>
        <v>Пшен</v>
      </c>
      <c r="L210" s="54"/>
    </row>
    <row r="211" spans="1:12">
      <c r="A211" s="83">
        <v>5001259</v>
      </c>
      <c r="B211" s="83" t="s">
        <v>1660</v>
      </c>
      <c r="C211" s="83" t="s">
        <v>312</v>
      </c>
      <c r="D211" s="83" t="s">
        <v>313</v>
      </c>
      <c r="E211" s="83">
        <v>10708</v>
      </c>
      <c r="F211" s="83" t="s">
        <v>314</v>
      </c>
      <c r="G211" s="69">
        <v>46</v>
      </c>
      <c r="H211" s="69">
        <v>3069231</v>
      </c>
      <c r="I211" s="69">
        <v>141184626</v>
      </c>
      <c r="J211"/>
      <c r="K211" s="100" t="str">
        <f t="shared" si="3"/>
        <v>Пшен</v>
      </c>
      <c r="L211" s="54"/>
    </row>
    <row r="212" spans="1:12">
      <c r="A212" s="83">
        <v>5001270</v>
      </c>
      <c r="B212" s="83" t="s">
        <v>1660</v>
      </c>
      <c r="C212" s="83" t="s">
        <v>201</v>
      </c>
      <c r="D212" s="83" t="s">
        <v>202</v>
      </c>
      <c r="E212" s="83">
        <v>16669</v>
      </c>
      <c r="F212" s="83" t="s">
        <v>203</v>
      </c>
      <c r="G212" s="69">
        <v>23</v>
      </c>
      <c r="H212" s="69">
        <v>3038231</v>
      </c>
      <c r="I212" s="69">
        <v>69879313</v>
      </c>
      <c r="J212"/>
      <c r="K212" s="100" t="str">
        <f t="shared" si="3"/>
        <v>Пшен</v>
      </c>
      <c r="L212" s="54"/>
    </row>
    <row r="213" spans="1:12">
      <c r="A213" s="83">
        <v>5001272</v>
      </c>
      <c r="B213" s="83" t="s">
        <v>1660</v>
      </c>
      <c r="C213" s="83" t="s">
        <v>199</v>
      </c>
      <c r="D213" s="83" t="s">
        <v>200</v>
      </c>
      <c r="E213" s="83">
        <v>17397</v>
      </c>
      <c r="F213" s="83" t="s">
        <v>488</v>
      </c>
      <c r="G213" s="69">
        <v>32</v>
      </c>
      <c r="H213" s="69">
        <v>2889231</v>
      </c>
      <c r="I213" s="69">
        <v>92455392</v>
      </c>
      <c r="J213"/>
      <c r="K213" s="100" t="str">
        <f t="shared" si="3"/>
        <v>Пшен</v>
      </c>
      <c r="L213" s="54"/>
    </row>
    <row r="214" spans="1:12">
      <c r="A214" s="83">
        <v>5001298</v>
      </c>
      <c r="B214" s="83" t="s">
        <v>1660</v>
      </c>
      <c r="C214" s="83" t="s">
        <v>206</v>
      </c>
      <c r="D214" s="83" t="s">
        <v>207</v>
      </c>
      <c r="E214" s="83">
        <v>26645</v>
      </c>
      <c r="F214" s="83" t="s">
        <v>208</v>
      </c>
      <c r="G214" s="69">
        <v>83</v>
      </c>
      <c r="H214" s="69">
        <v>3089231</v>
      </c>
      <c r="I214" s="69">
        <v>256406173</v>
      </c>
      <c r="J214"/>
      <c r="K214" s="100" t="str">
        <f t="shared" si="3"/>
        <v>Пшен</v>
      </c>
      <c r="L214" s="54"/>
    </row>
    <row r="215" spans="1:12">
      <c r="A215" s="83">
        <v>5004802</v>
      </c>
      <c r="B215" s="83" t="s">
        <v>1661</v>
      </c>
      <c r="C215" s="83" t="s">
        <v>209</v>
      </c>
      <c r="D215" s="83" t="s">
        <v>210</v>
      </c>
      <c r="E215" s="83">
        <v>26642</v>
      </c>
      <c r="F215" s="83" t="s">
        <v>213</v>
      </c>
      <c r="G215" s="69">
        <v>115</v>
      </c>
      <c r="H215" s="69">
        <v>3129231</v>
      </c>
      <c r="I215" s="69">
        <v>359861565</v>
      </c>
      <c r="J215"/>
      <c r="K215" s="100" t="str">
        <f t="shared" si="3"/>
        <v>Пшен</v>
      </c>
      <c r="L215" s="54"/>
    </row>
    <row r="216" spans="1:12">
      <c r="A216" s="83">
        <v>5004824</v>
      </c>
      <c r="B216" s="83" t="s">
        <v>1661</v>
      </c>
      <c r="C216" s="83" t="s">
        <v>312</v>
      </c>
      <c r="D216" s="83" t="s">
        <v>313</v>
      </c>
      <c r="E216" s="83">
        <v>10708</v>
      </c>
      <c r="F216" s="83" t="s">
        <v>314</v>
      </c>
      <c r="G216" s="69">
        <v>46</v>
      </c>
      <c r="H216" s="69">
        <v>2998231</v>
      </c>
      <c r="I216" s="69">
        <v>137918626</v>
      </c>
      <c r="J216"/>
      <c r="K216" s="100" t="str">
        <f t="shared" si="3"/>
        <v>Пшен</v>
      </c>
      <c r="L216" s="54"/>
    </row>
    <row r="217" spans="1:12">
      <c r="A217" s="83">
        <v>5004835</v>
      </c>
      <c r="B217" s="83" t="s">
        <v>1661</v>
      </c>
      <c r="C217" s="83" t="s">
        <v>201</v>
      </c>
      <c r="D217" s="83" t="s">
        <v>202</v>
      </c>
      <c r="E217" s="83">
        <v>16669</v>
      </c>
      <c r="F217" s="83" t="s">
        <v>203</v>
      </c>
      <c r="G217" s="69">
        <v>23</v>
      </c>
      <c r="H217" s="69">
        <v>3068231</v>
      </c>
      <c r="I217" s="69">
        <v>70569313</v>
      </c>
      <c r="J217"/>
      <c r="K217" s="100" t="str">
        <f t="shared" si="3"/>
        <v>Пшен</v>
      </c>
      <c r="L217" s="54"/>
    </row>
    <row r="218" spans="1:12">
      <c r="A218" s="83">
        <v>5004839</v>
      </c>
      <c r="B218" s="83" t="s">
        <v>1661</v>
      </c>
      <c r="C218" s="83" t="s">
        <v>199</v>
      </c>
      <c r="D218" s="83" t="s">
        <v>200</v>
      </c>
      <c r="E218" s="83">
        <v>17397</v>
      </c>
      <c r="F218" s="83" t="s">
        <v>488</v>
      </c>
      <c r="G218" s="69">
        <v>22</v>
      </c>
      <c r="H218" s="69">
        <v>2939231</v>
      </c>
      <c r="I218" s="69">
        <v>64663082</v>
      </c>
      <c r="J218"/>
      <c r="K218" s="100" t="str">
        <f t="shared" si="3"/>
        <v>Пшен</v>
      </c>
      <c r="L218" s="54"/>
    </row>
    <row r="219" spans="1:12">
      <c r="A219" s="83">
        <v>5004872</v>
      </c>
      <c r="B219" s="83" t="s">
        <v>1661</v>
      </c>
      <c r="C219" s="83" t="s">
        <v>206</v>
      </c>
      <c r="D219" s="83" t="s">
        <v>207</v>
      </c>
      <c r="E219" s="83">
        <v>26645</v>
      </c>
      <c r="F219" s="83" t="s">
        <v>208</v>
      </c>
      <c r="G219" s="69">
        <v>83</v>
      </c>
      <c r="H219" s="69">
        <v>3129231</v>
      </c>
      <c r="I219" s="69">
        <v>259726173</v>
      </c>
      <c r="J219"/>
      <c r="K219" s="100" t="str">
        <f t="shared" si="3"/>
        <v>Пшен</v>
      </c>
      <c r="L219" s="54"/>
    </row>
    <row r="220" spans="1:12">
      <c r="A220" s="83">
        <v>5008025</v>
      </c>
      <c r="B220" s="83" t="s">
        <v>1662</v>
      </c>
      <c r="C220" s="83" t="s">
        <v>209</v>
      </c>
      <c r="D220" s="83" t="s">
        <v>210</v>
      </c>
      <c r="E220" s="83">
        <v>26642</v>
      </c>
      <c r="F220" s="83" t="s">
        <v>213</v>
      </c>
      <c r="G220" s="69">
        <v>95</v>
      </c>
      <c r="H220" s="69">
        <v>3166231</v>
      </c>
      <c r="I220" s="69">
        <v>300791945</v>
      </c>
      <c r="J220"/>
      <c r="K220" s="100" t="str">
        <f t="shared" si="3"/>
        <v>Пшен</v>
      </c>
      <c r="L220" s="54"/>
    </row>
    <row r="221" spans="1:12">
      <c r="A221" s="83">
        <v>5008058</v>
      </c>
      <c r="B221" s="83" t="s">
        <v>1662</v>
      </c>
      <c r="C221" s="83" t="s">
        <v>312</v>
      </c>
      <c r="D221" s="83" t="s">
        <v>313</v>
      </c>
      <c r="E221" s="83">
        <v>10708</v>
      </c>
      <c r="F221" s="83" t="s">
        <v>314</v>
      </c>
      <c r="G221" s="69">
        <v>46</v>
      </c>
      <c r="H221" s="69">
        <v>3066231</v>
      </c>
      <c r="I221" s="69">
        <v>141046626</v>
      </c>
      <c r="J221"/>
      <c r="K221" s="100" t="str">
        <f t="shared" si="3"/>
        <v>Пшен</v>
      </c>
      <c r="L221" s="54"/>
    </row>
    <row r="222" spans="1:12">
      <c r="A222" s="83">
        <v>5008059</v>
      </c>
      <c r="B222" s="83" t="s">
        <v>1662</v>
      </c>
      <c r="C222" s="83" t="s">
        <v>201</v>
      </c>
      <c r="D222" s="83" t="s">
        <v>202</v>
      </c>
      <c r="E222" s="83">
        <v>16669</v>
      </c>
      <c r="F222" s="83" t="s">
        <v>203</v>
      </c>
      <c r="G222" s="69">
        <v>23</v>
      </c>
      <c r="H222" s="69">
        <v>3089231</v>
      </c>
      <c r="I222" s="69">
        <v>71052313</v>
      </c>
      <c r="J222"/>
      <c r="K222" s="100" t="str">
        <f t="shared" si="3"/>
        <v>Пшен</v>
      </c>
      <c r="L222" s="54"/>
    </row>
    <row r="223" spans="1:12">
      <c r="A223" s="83">
        <v>5008062</v>
      </c>
      <c r="B223" s="83" t="s">
        <v>1662</v>
      </c>
      <c r="C223" s="83" t="s">
        <v>199</v>
      </c>
      <c r="D223" s="83" t="s">
        <v>200</v>
      </c>
      <c r="E223" s="83">
        <v>17397</v>
      </c>
      <c r="F223" s="83" t="s">
        <v>488</v>
      </c>
      <c r="G223" s="69">
        <v>32</v>
      </c>
      <c r="H223" s="69">
        <v>3066231</v>
      </c>
      <c r="I223" s="69">
        <v>98119392</v>
      </c>
      <c r="J223"/>
      <c r="K223" s="100" t="str">
        <f t="shared" si="3"/>
        <v>Пшен</v>
      </c>
      <c r="L223" s="54"/>
    </row>
    <row r="224" spans="1:12">
      <c r="A224" s="83">
        <v>5008096</v>
      </c>
      <c r="B224" s="83" t="s">
        <v>1662</v>
      </c>
      <c r="C224" s="83" t="s">
        <v>206</v>
      </c>
      <c r="D224" s="83" t="s">
        <v>207</v>
      </c>
      <c r="E224" s="83">
        <v>26645</v>
      </c>
      <c r="F224" s="83" t="s">
        <v>208</v>
      </c>
      <c r="G224" s="69">
        <v>83</v>
      </c>
      <c r="H224" s="69">
        <v>3166231</v>
      </c>
      <c r="I224" s="69">
        <v>262797173</v>
      </c>
      <c r="J224"/>
      <c r="K224" s="100" t="str">
        <f t="shared" si="3"/>
        <v>Пшен</v>
      </c>
      <c r="L224" s="54"/>
    </row>
    <row r="225" spans="1:12">
      <c r="A225" s="83">
        <v>5009540</v>
      </c>
      <c r="B225" s="83" t="s">
        <v>1663</v>
      </c>
      <c r="C225" s="83" t="s">
        <v>209</v>
      </c>
      <c r="D225" s="83" t="s">
        <v>210</v>
      </c>
      <c r="E225" s="83">
        <v>26642</v>
      </c>
      <c r="F225" s="83" t="s">
        <v>213</v>
      </c>
      <c r="G225" s="69">
        <v>105</v>
      </c>
      <c r="H225" s="69">
        <v>3029231</v>
      </c>
      <c r="I225" s="69">
        <v>318069255</v>
      </c>
      <c r="J225"/>
      <c r="K225" s="100" t="str">
        <f t="shared" si="3"/>
        <v>Пшен</v>
      </c>
      <c r="L225" s="54"/>
    </row>
    <row r="226" spans="1:12">
      <c r="A226" s="83">
        <v>5009561</v>
      </c>
      <c r="B226" s="83" t="s">
        <v>1663</v>
      </c>
      <c r="C226" s="83" t="s">
        <v>312</v>
      </c>
      <c r="D226" s="83" t="s">
        <v>313</v>
      </c>
      <c r="E226" s="83">
        <v>10708</v>
      </c>
      <c r="F226" s="83" t="s">
        <v>314</v>
      </c>
      <c r="G226" s="69">
        <v>46</v>
      </c>
      <c r="H226" s="69">
        <v>3128231</v>
      </c>
      <c r="I226" s="69">
        <v>143898626</v>
      </c>
      <c r="J226"/>
      <c r="K226" s="100" t="str">
        <f t="shared" si="3"/>
        <v>Пшен</v>
      </c>
      <c r="L226" s="54"/>
    </row>
    <row r="227" spans="1:12">
      <c r="A227" s="83">
        <v>5009572</v>
      </c>
      <c r="B227" s="83" t="s">
        <v>1663</v>
      </c>
      <c r="C227" s="83" t="s">
        <v>201</v>
      </c>
      <c r="D227" s="83" t="s">
        <v>202</v>
      </c>
      <c r="E227" s="83">
        <v>16669</v>
      </c>
      <c r="F227" s="83" t="s">
        <v>203</v>
      </c>
      <c r="G227" s="69">
        <v>23</v>
      </c>
      <c r="H227" s="69">
        <v>2928231</v>
      </c>
      <c r="I227" s="69">
        <v>67349313</v>
      </c>
      <c r="J227"/>
      <c r="K227" s="100" t="str">
        <f t="shared" si="3"/>
        <v>Пшен</v>
      </c>
      <c r="L227" s="54"/>
    </row>
    <row r="228" spans="1:12">
      <c r="A228" s="83">
        <v>5009578</v>
      </c>
      <c r="B228" s="83" t="s">
        <v>1663</v>
      </c>
      <c r="C228" s="83" t="s">
        <v>199</v>
      </c>
      <c r="D228" s="83" t="s">
        <v>200</v>
      </c>
      <c r="E228" s="83">
        <v>17397</v>
      </c>
      <c r="F228" s="83" t="s">
        <v>488</v>
      </c>
      <c r="G228" s="69">
        <v>19</v>
      </c>
      <c r="H228" s="69">
        <v>3089231</v>
      </c>
      <c r="I228" s="69">
        <v>58695389</v>
      </c>
      <c r="J228"/>
      <c r="K228" s="100" t="str">
        <f t="shared" si="3"/>
        <v>Пшен</v>
      </c>
      <c r="L228" s="54"/>
    </row>
    <row r="229" spans="1:12">
      <c r="A229" s="83">
        <v>5009610</v>
      </c>
      <c r="B229" s="83" t="s">
        <v>1663</v>
      </c>
      <c r="C229" s="83" t="s">
        <v>206</v>
      </c>
      <c r="D229" s="83" t="s">
        <v>207</v>
      </c>
      <c r="E229" s="83">
        <v>26645</v>
      </c>
      <c r="F229" s="83" t="s">
        <v>208</v>
      </c>
      <c r="G229" s="69">
        <v>74</v>
      </c>
      <c r="H229" s="69">
        <v>3089231</v>
      </c>
      <c r="I229" s="69">
        <v>228603094</v>
      </c>
      <c r="J229"/>
      <c r="K229" s="100" t="str">
        <f t="shared" si="3"/>
        <v>Пшен</v>
      </c>
      <c r="L229" s="54"/>
    </row>
    <row r="230" spans="1:12">
      <c r="A230" s="83">
        <v>5012885</v>
      </c>
      <c r="B230" s="83" t="s">
        <v>1664</v>
      </c>
      <c r="C230" s="83" t="s">
        <v>209</v>
      </c>
      <c r="D230" s="83" t="s">
        <v>210</v>
      </c>
      <c r="E230" s="83">
        <v>26642</v>
      </c>
      <c r="F230" s="83" t="s">
        <v>213</v>
      </c>
      <c r="G230" s="69">
        <v>106</v>
      </c>
      <c r="H230" s="69">
        <v>3007231</v>
      </c>
      <c r="I230" s="69">
        <v>318766486</v>
      </c>
      <c r="J230"/>
      <c r="K230" s="100" t="str">
        <f t="shared" si="3"/>
        <v>Пшен</v>
      </c>
      <c r="L230" s="54"/>
    </row>
    <row r="231" spans="1:12">
      <c r="A231" s="83">
        <v>5012913</v>
      </c>
      <c r="B231" s="83" t="s">
        <v>1664</v>
      </c>
      <c r="C231" s="83" t="s">
        <v>312</v>
      </c>
      <c r="D231" s="83" t="s">
        <v>313</v>
      </c>
      <c r="E231" s="83">
        <v>10708</v>
      </c>
      <c r="F231" s="83" t="s">
        <v>314</v>
      </c>
      <c r="G231" s="69">
        <v>40</v>
      </c>
      <c r="H231" s="69">
        <v>3069231</v>
      </c>
      <c r="I231" s="69">
        <v>122769240</v>
      </c>
      <c r="J231"/>
      <c r="K231" s="100" t="str">
        <f t="shared" si="3"/>
        <v>Пшен</v>
      </c>
      <c r="L231" s="54"/>
    </row>
    <row r="232" spans="1:12">
      <c r="A232" s="83">
        <v>5012924</v>
      </c>
      <c r="B232" s="83" t="s">
        <v>1664</v>
      </c>
      <c r="C232" s="83" t="s">
        <v>201</v>
      </c>
      <c r="D232" s="83" t="s">
        <v>202</v>
      </c>
      <c r="E232" s="83">
        <v>16669</v>
      </c>
      <c r="F232" s="83" t="s">
        <v>203</v>
      </c>
      <c r="G232" s="69">
        <v>9</v>
      </c>
      <c r="H232" s="69">
        <v>2938231</v>
      </c>
      <c r="I232" s="69">
        <v>26444079</v>
      </c>
      <c r="J232"/>
      <c r="K232" s="100" t="str">
        <f t="shared" si="3"/>
        <v>Пшен</v>
      </c>
      <c r="L232" s="54"/>
    </row>
    <row r="233" spans="1:12">
      <c r="A233" s="83">
        <v>5012927</v>
      </c>
      <c r="B233" s="83" t="s">
        <v>1664</v>
      </c>
      <c r="C233" s="83" t="s">
        <v>199</v>
      </c>
      <c r="D233" s="83" t="s">
        <v>200</v>
      </c>
      <c r="E233" s="83">
        <v>17397</v>
      </c>
      <c r="F233" s="83" t="s">
        <v>488</v>
      </c>
      <c r="G233" s="69">
        <v>33</v>
      </c>
      <c r="H233" s="69">
        <v>3219231</v>
      </c>
      <c r="I233" s="69">
        <v>106234623</v>
      </c>
      <c r="J233"/>
      <c r="K233" s="100" t="str">
        <f t="shared" si="3"/>
        <v>Пшен</v>
      </c>
      <c r="L233" s="54"/>
    </row>
    <row r="234" spans="1:12">
      <c r="A234" s="83">
        <v>5012963</v>
      </c>
      <c r="B234" s="83" t="s">
        <v>1664</v>
      </c>
      <c r="C234" s="83" t="s">
        <v>206</v>
      </c>
      <c r="D234" s="83" t="s">
        <v>207</v>
      </c>
      <c r="E234" s="83">
        <v>26645</v>
      </c>
      <c r="F234" s="83" t="s">
        <v>208</v>
      </c>
      <c r="G234" s="69">
        <v>83</v>
      </c>
      <c r="H234" s="69">
        <v>3139231</v>
      </c>
      <c r="I234" s="69">
        <v>260556173</v>
      </c>
      <c r="J234"/>
      <c r="K234" s="100" t="str">
        <f t="shared" si="3"/>
        <v>Пшен</v>
      </c>
      <c r="L234" s="54"/>
    </row>
    <row r="235" spans="1:12">
      <c r="A235" s="83">
        <v>5013565</v>
      </c>
      <c r="B235" s="83" t="s">
        <v>1664</v>
      </c>
      <c r="C235" s="83" t="s">
        <v>209</v>
      </c>
      <c r="D235" s="83" t="s">
        <v>210</v>
      </c>
      <c r="E235" s="83">
        <v>26642</v>
      </c>
      <c r="F235" s="83" t="s">
        <v>213</v>
      </c>
      <c r="G235" s="69">
        <v>10</v>
      </c>
      <c r="H235" s="69">
        <v>3033788</v>
      </c>
      <c r="I235" s="69">
        <v>30337880</v>
      </c>
      <c r="J235"/>
      <c r="K235" s="100" t="str">
        <f t="shared" si="3"/>
        <v>Пшен</v>
      </c>
      <c r="L235" s="54"/>
    </row>
    <row r="236" spans="1:12">
      <c r="A236" s="83">
        <v>5013572</v>
      </c>
      <c r="B236" s="83" t="s">
        <v>1664</v>
      </c>
      <c r="C236" s="83" t="s">
        <v>201</v>
      </c>
      <c r="D236" s="83" t="s">
        <v>202</v>
      </c>
      <c r="E236" s="83">
        <v>9916669</v>
      </c>
      <c r="F236" s="83" t="s">
        <v>212</v>
      </c>
      <c r="G236" s="69">
        <v>10</v>
      </c>
      <c r="H236" s="69">
        <v>3188788</v>
      </c>
      <c r="I236" s="69">
        <v>31887880</v>
      </c>
      <c r="J236"/>
      <c r="K236" s="100" t="str">
        <f t="shared" si="3"/>
        <v>Пшен</v>
      </c>
      <c r="L236" s="54"/>
    </row>
    <row r="237" spans="1:12">
      <c r="A237" s="83">
        <v>5016189</v>
      </c>
      <c r="B237" s="83" t="s">
        <v>1665</v>
      </c>
      <c r="C237" s="83" t="s">
        <v>209</v>
      </c>
      <c r="D237" s="83" t="s">
        <v>210</v>
      </c>
      <c r="E237" s="83">
        <v>26642</v>
      </c>
      <c r="F237" s="83" t="s">
        <v>213</v>
      </c>
      <c r="G237" s="69">
        <v>116</v>
      </c>
      <c r="H237" s="69">
        <v>3061231</v>
      </c>
      <c r="I237" s="69">
        <v>355102796</v>
      </c>
      <c r="J237"/>
      <c r="K237" s="100" t="str">
        <f t="shared" si="3"/>
        <v>Пшен</v>
      </c>
      <c r="L237" s="54"/>
    </row>
    <row r="238" spans="1:12">
      <c r="A238" s="83">
        <v>5016216</v>
      </c>
      <c r="B238" s="83" t="s">
        <v>1665</v>
      </c>
      <c r="C238" s="83" t="s">
        <v>312</v>
      </c>
      <c r="D238" s="83" t="s">
        <v>313</v>
      </c>
      <c r="E238" s="83">
        <v>10708</v>
      </c>
      <c r="F238" s="83" t="s">
        <v>314</v>
      </c>
      <c r="G238" s="69">
        <v>46</v>
      </c>
      <c r="H238" s="69">
        <v>3091231</v>
      </c>
      <c r="I238" s="69">
        <v>142196626</v>
      </c>
      <c r="J238"/>
      <c r="K238" s="100" t="str">
        <f t="shared" si="3"/>
        <v>Пшен</v>
      </c>
      <c r="L238" s="54"/>
    </row>
    <row r="239" spans="1:12">
      <c r="A239" s="83">
        <v>5016226</v>
      </c>
      <c r="B239" s="83" t="s">
        <v>1665</v>
      </c>
      <c r="C239" s="83" t="s">
        <v>201</v>
      </c>
      <c r="D239" s="83" t="s">
        <v>202</v>
      </c>
      <c r="E239" s="83">
        <v>16669</v>
      </c>
      <c r="F239" s="83" t="s">
        <v>203</v>
      </c>
      <c r="G239" s="69">
        <v>13</v>
      </c>
      <c r="H239" s="69">
        <v>3218231</v>
      </c>
      <c r="I239" s="69">
        <v>41837003</v>
      </c>
      <c r="J239"/>
      <c r="K239" s="100" t="str">
        <f t="shared" si="3"/>
        <v>Пшен</v>
      </c>
      <c r="L239" s="54"/>
    </row>
    <row r="240" spans="1:12">
      <c r="A240" s="83">
        <v>5016231</v>
      </c>
      <c r="B240" s="83" t="s">
        <v>1665</v>
      </c>
      <c r="C240" s="83" t="s">
        <v>199</v>
      </c>
      <c r="D240" s="83" t="s">
        <v>200</v>
      </c>
      <c r="E240" s="83">
        <v>17397</v>
      </c>
      <c r="F240" s="83" t="s">
        <v>488</v>
      </c>
      <c r="G240" s="69">
        <v>33</v>
      </c>
      <c r="H240" s="69">
        <v>3229231</v>
      </c>
      <c r="I240" s="69">
        <v>106564623</v>
      </c>
      <c r="J240"/>
      <c r="K240" s="100" t="str">
        <f t="shared" si="3"/>
        <v>Пшен</v>
      </c>
      <c r="L240" s="54"/>
    </row>
    <row r="241" spans="1:12">
      <c r="A241" s="83">
        <v>5016278</v>
      </c>
      <c r="B241" s="83" t="s">
        <v>1665</v>
      </c>
      <c r="C241" s="83" t="s">
        <v>206</v>
      </c>
      <c r="D241" s="83" t="s">
        <v>207</v>
      </c>
      <c r="E241" s="83">
        <v>26645</v>
      </c>
      <c r="F241" s="83" t="s">
        <v>208</v>
      </c>
      <c r="G241" s="69">
        <v>83</v>
      </c>
      <c r="H241" s="69">
        <v>3169231</v>
      </c>
      <c r="I241" s="69">
        <v>263046173</v>
      </c>
      <c r="J241"/>
      <c r="K241" s="100" t="str">
        <f t="shared" si="3"/>
        <v>Пшен</v>
      </c>
      <c r="L241" s="54"/>
    </row>
    <row r="242" spans="1:12">
      <c r="A242" s="83">
        <v>5016636</v>
      </c>
      <c r="B242" s="83" t="s">
        <v>1665</v>
      </c>
      <c r="C242" s="83" t="s">
        <v>1666</v>
      </c>
      <c r="D242" s="83" t="s">
        <v>1667</v>
      </c>
      <c r="E242" s="83">
        <v>36687</v>
      </c>
      <c r="F242" s="83" t="s">
        <v>1668</v>
      </c>
      <c r="G242" s="69">
        <v>552</v>
      </c>
      <c r="H242" s="69">
        <v>250000</v>
      </c>
      <c r="I242" s="69">
        <v>138000000</v>
      </c>
      <c r="J242"/>
      <c r="K242" s="100" t="str">
        <f t="shared" si="3"/>
        <v>Соль</v>
      </c>
      <c r="L242" s="54"/>
    </row>
    <row r="243" spans="1:12">
      <c r="A243" s="83">
        <v>5017769</v>
      </c>
      <c r="B243" s="83" t="s">
        <v>1669</v>
      </c>
      <c r="C243" s="83" t="s">
        <v>209</v>
      </c>
      <c r="D243" s="83" t="s">
        <v>210</v>
      </c>
      <c r="E243" s="83">
        <v>26642</v>
      </c>
      <c r="F243" s="83" t="s">
        <v>213</v>
      </c>
      <c r="G243" s="69">
        <v>106</v>
      </c>
      <c r="H243" s="69">
        <v>3096231</v>
      </c>
      <c r="I243" s="69">
        <v>328200486</v>
      </c>
      <c r="J243"/>
      <c r="K243" s="100" t="str">
        <f t="shared" si="3"/>
        <v>Пшен</v>
      </c>
      <c r="L243" s="54"/>
    </row>
    <row r="244" spans="1:12">
      <c r="A244" s="83">
        <v>5017792</v>
      </c>
      <c r="B244" s="83" t="s">
        <v>1669</v>
      </c>
      <c r="C244" s="83" t="s">
        <v>312</v>
      </c>
      <c r="D244" s="83" t="s">
        <v>313</v>
      </c>
      <c r="E244" s="83">
        <v>10708</v>
      </c>
      <c r="F244" s="83" t="s">
        <v>314</v>
      </c>
      <c r="G244" s="69">
        <v>16</v>
      </c>
      <c r="H244" s="69">
        <v>2989231</v>
      </c>
      <c r="I244" s="69">
        <v>47827696</v>
      </c>
      <c r="J244"/>
      <c r="K244" s="100" t="str">
        <f t="shared" si="3"/>
        <v>Пшен</v>
      </c>
      <c r="L244" s="54"/>
    </row>
    <row r="245" spans="1:12">
      <c r="A245" s="83">
        <v>5017805</v>
      </c>
      <c r="B245" s="83" t="s">
        <v>1669</v>
      </c>
      <c r="C245" s="83" t="s">
        <v>201</v>
      </c>
      <c r="D245" s="83" t="s">
        <v>202</v>
      </c>
      <c r="E245" s="83">
        <v>16669</v>
      </c>
      <c r="F245" s="83" t="s">
        <v>203</v>
      </c>
      <c r="G245" s="69">
        <v>24</v>
      </c>
      <c r="H245" s="69">
        <v>3268231</v>
      </c>
      <c r="I245" s="69">
        <v>78437544</v>
      </c>
      <c r="J245"/>
      <c r="K245" s="100" t="str">
        <f t="shared" si="3"/>
        <v>Пшен</v>
      </c>
      <c r="L245" s="54"/>
    </row>
    <row r="246" spans="1:12">
      <c r="A246" s="83">
        <v>5017845</v>
      </c>
      <c r="B246" s="83" t="s">
        <v>1669</v>
      </c>
      <c r="C246" s="83" t="s">
        <v>206</v>
      </c>
      <c r="D246" s="83" t="s">
        <v>207</v>
      </c>
      <c r="E246" s="83">
        <v>26645</v>
      </c>
      <c r="F246" s="83" t="s">
        <v>208</v>
      </c>
      <c r="G246" s="69">
        <v>83</v>
      </c>
      <c r="H246" s="69">
        <v>3189231</v>
      </c>
      <c r="I246" s="69">
        <v>264706173</v>
      </c>
      <c r="J246"/>
      <c r="K246" s="100" t="str">
        <f t="shared" si="3"/>
        <v>Пшен</v>
      </c>
      <c r="L246" s="54"/>
    </row>
    <row r="247" spans="1:12">
      <c r="A247" s="83">
        <v>5021255</v>
      </c>
      <c r="B247" s="83" t="s">
        <v>1670</v>
      </c>
      <c r="C247" s="83" t="s">
        <v>209</v>
      </c>
      <c r="D247" s="83" t="s">
        <v>210</v>
      </c>
      <c r="E247" s="83">
        <v>26642</v>
      </c>
      <c r="F247" s="83" t="s">
        <v>213</v>
      </c>
      <c r="G247" s="69">
        <v>106</v>
      </c>
      <c r="H247" s="69">
        <v>3179231</v>
      </c>
      <c r="I247" s="69">
        <v>336998486</v>
      </c>
      <c r="J247"/>
      <c r="K247" s="100" t="str">
        <f t="shared" si="3"/>
        <v>Пшен</v>
      </c>
      <c r="L247" s="54"/>
    </row>
    <row r="248" spans="1:12">
      <c r="A248" s="83">
        <v>5021279</v>
      </c>
      <c r="B248" s="83" t="s">
        <v>1670</v>
      </c>
      <c r="C248" s="83" t="s">
        <v>312</v>
      </c>
      <c r="D248" s="83" t="s">
        <v>313</v>
      </c>
      <c r="E248" s="83">
        <v>10708</v>
      </c>
      <c r="F248" s="83" t="s">
        <v>314</v>
      </c>
      <c r="G248" s="69">
        <v>47</v>
      </c>
      <c r="H248" s="69">
        <v>3179231</v>
      </c>
      <c r="I248" s="69">
        <v>149423857</v>
      </c>
      <c r="J248"/>
      <c r="K248" s="100" t="str">
        <f t="shared" si="3"/>
        <v>Пшен</v>
      </c>
      <c r="L248" s="54"/>
    </row>
    <row r="249" spans="1:12">
      <c r="A249" s="83">
        <v>5021286</v>
      </c>
      <c r="B249" s="83" t="s">
        <v>1670</v>
      </c>
      <c r="C249" s="83" t="s">
        <v>201</v>
      </c>
      <c r="D249" s="83" t="s">
        <v>202</v>
      </c>
      <c r="E249" s="83">
        <v>16669</v>
      </c>
      <c r="F249" s="83" t="s">
        <v>203</v>
      </c>
      <c r="G249" s="69">
        <v>23</v>
      </c>
      <c r="H249" s="69">
        <v>3289231</v>
      </c>
      <c r="I249" s="69">
        <v>75652313</v>
      </c>
      <c r="J249"/>
      <c r="K249" s="100" t="str">
        <f t="shared" si="3"/>
        <v>Пшен</v>
      </c>
      <c r="L249" s="54"/>
    </row>
    <row r="250" spans="1:12">
      <c r="A250" s="83">
        <v>5021304</v>
      </c>
      <c r="B250" s="83" t="s">
        <v>1670</v>
      </c>
      <c r="C250" s="83" t="s">
        <v>199</v>
      </c>
      <c r="D250" s="83" t="s">
        <v>200</v>
      </c>
      <c r="E250" s="83">
        <v>17397</v>
      </c>
      <c r="F250" s="83" t="s">
        <v>488</v>
      </c>
      <c r="G250" s="69">
        <v>32</v>
      </c>
      <c r="H250" s="69">
        <v>3318231</v>
      </c>
      <c r="I250" s="69">
        <v>106183392</v>
      </c>
      <c r="J250"/>
      <c r="K250" s="100" t="str">
        <f t="shared" si="3"/>
        <v>Пшен</v>
      </c>
      <c r="L250" s="54"/>
    </row>
    <row r="251" spans="1:12">
      <c r="A251" s="83">
        <v>5021358</v>
      </c>
      <c r="B251" s="83" t="s">
        <v>1670</v>
      </c>
      <c r="C251" s="83" t="s">
        <v>206</v>
      </c>
      <c r="D251" s="83" t="s">
        <v>207</v>
      </c>
      <c r="E251" s="83">
        <v>26645</v>
      </c>
      <c r="F251" s="83" t="s">
        <v>208</v>
      </c>
      <c r="G251" s="69">
        <v>83</v>
      </c>
      <c r="H251" s="69">
        <v>3228231</v>
      </c>
      <c r="I251" s="69">
        <v>267943173</v>
      </c>
      <c r="J251"/>
      <c r="K251" s="100" t="str">
        <f t="shared" si="3"/>
        <v>Пшен</v>
      </c>
      <c r="L251" s="54"/>
    </row>
    <row r="252" spans="1:12">
      <c r="A252" s="83">
        <v>5021360</v>
      </c>
      <c r="B252" s="83" t="s">
        <v>1670</v>
      </c>
      <c r="C252" s="83" t="s">
        <v>206</v>
      </c>
      <c r="D252" s="83" t="s">
        <v>207</v>
      </c>
      <c r="E252" s="83">
        <v>9926645</v>
      </c>
      <c r="F252" s="83" t="s">
        <v>1671</v>
      </c>
      <c r="G252" s="69">
        <v>10</v>
      </c>
      <c r="H252" s="69">
        <v>3192231</v>
      </c>
      <c r="I252" s="69">
        <v>31922310</v>
      </c>
      <c r="J252"/>
      <c r="K252" s="100" t="str">
        <f t="shared" si="3"/>
        <v>Пшен</v>
      </c>
      <c r="L252" s="54"/>
    </row>
    <row r="253" spans="1:12">
      <c r="A253" s="83">
        <v>5024624</v>
      </c>
      <c r="B253" s="83" t="s">
        <v>1672</v>
      </c>
      <c r="C253" s="83" t="s">
        <v>209</v>
      </c>
      <c r="D253" s="83" t="s">
        <v>210</v>
      </c>
      <c r="E253" s="83">
        <v>26642</v>
      </c>
      <c r="F253" s="83" t="s">
        <v>213</v>
      </c>
      <c r="G253" s="69">
        <v>116</v>
      </c>
      <c r="H253" s="69">
        <v>3228231</v>
      </c>
      <c r="I253" s="69">
        <v>374474796</v>
      </c>
      <c r="J253"/>
      <c r="K253" s="100" t="str">
        <f t="shared" si="3"/>
        <v>Пшен</v>
      </c>
      <c r="L253" s="54"/>
    </row>
    <row r="254" spans="1:12">
      <c r="A254" s="83">
        <v>5024649</v>
      </c>
      <c r="B254" s="83" t="s">
        <v>1672</v>
      </c>
      <c r="C254" s="83" t="s">
        <v>312</v>
      </c>
      <c r="D254" s="83" t="s">
        <v>313</v>
      </c>
      <c r="E254" s="83">
        <v>10708</v>
      </c>
      <c r="F254" s="83" t="s">
        <v>314</v>
      </c>
      <c r="G254" s="69">
        <v>47</v>
      </c>
      <c r="H254" s="69">
        <v>3219231</v>
      </c>
      <c r="I254" s="69">
        <v>151303857</v>
      </c>
      <c r="J254"/>
      <c r="K254" s="100" t="str">
        <f t="shared" si="3"/>
        <v>Пшен</v>
      </c>
      <c r="L254" s="54"/>
    </row>
    <row r="255" spans="1:12">
      <c r="A255" s="83">
        <v>5024660</v>
      </c>
      <c r="B255" s="83" t="s">
        <v>1672</v>
      </c>
      <c r="C255" s="83" t="s">
        <v>201</v>
      </c>
      <c r="D255" s="83" t="s">
        <v>202</v>
      </c>
      <c r="E255" s="83">
        <v>16669</v>
      </c>
      <c r="F255" s="83" t="s">
        <v>203</v>
      </c>
      <c r="G255" s="69">
        <v>10</v>
      </c>
      <c r="H255" s="69">
        <v>3319231</v>
      </c>
      <c r="I255" s="69">
        <v>33192310</v>
      </c>
      <c r="J255"/>
      <c r="K255" s="100" t="str">
        <f t="shared" si="3"/>
        <v>Пшен</v>
      </c>
      <c r="L255" s="54"/>
    </row>
    <row r="256" spans="1:12">
      <c r="A256" s="83">
        <v>5024719</v>
      </c>
      <c r="B256" s="83" t="s">
        <v>1672</v>
      </c>
      <c r="C256" s="83" t="s">
        <v>206</v>
      </c>
      <c r="D256" s="83" t="s">
        <v>207</v>
      </c>
      <c r="E256" s="83">
        <v>26645</v>
      </c>
      <c r="F256" s="83" t="s">
        <v>208</v>
      </c>
      <c r="G256" s="69">
        <v>60</v>
      </c>
      <c r="H256" s="69">
        <v>3258231</v>
      </c>
      <c r="I256" s="69">
        <v>195493860</v>
      </c>
      <c r="J256"/>
      <c r="K256" s="100" t="str">
        <f t="shared" si="3"/>
        <v>Пшен</v>
      </c>
      <c r="L256" s="54"/>
    </row>
    <row r="257" spans="1:12">
      <c r="A257" s="83">
        <v>5026097</v>
      </c>
      <c r="B257" s="83" t="s">
        <v>1673</v>
      </c>
      <c r="C257" s="83" t="s">
        <v>312</v>
      </c>
      <c r="D257" s="83" t="s">
        <v>313</v>
      </c>
      <c r="E257" s="83">
        <v>10708</v>
      </c>
      <c r="F257" s="83" t="s">
        <v>314</v>
      </c>
      <c r="G257" s="69">
        <v>24</v>
      </c>
      <c r="H257" s="69">
        <v>2969231</v>
      </c>
      <c r="I257" s="69">
        <v>71261544</v>
      </c>
      <c r="J257"/>
      <c r="K257" s="100" t="str">
        <f t="shared" si="3"/>
        <v>Пшен</v>
      </c>
      <c r="L257" s="54"/>
    </row>
    <row r="258" spans="1:12">
      <c r="A258" s="83">
        <v>5026104</v>
      </c>
      <c r="B258" s="83" t="s">
        <v>1673</v>
      </c>
      <c r="C258" s="83" t="s">
        <v>201</v>
      </c>
      <c r="D258" s="83" t="s">
        <v>202</v>
      </c>
      <c r="E258" s="83">
        <v>16669</v>
      </c>
      <c r="F258" s="83" t="s">
        <v>203</v>
      </c>
      <c r="G258" s="69">
        <v>22</v>
      </c>
      <c r="H258" s="69">
        <v>2969231</v>
      </c>
      <c r="I258" s="69">
        <v>65323082</v>
      </c>
      <c r="J258"/>
      <c r="K258" s="100" t="str">
        <f t="shared" si="3"/>
        <v>Пшен</v>
      </c>
      <c r="L258" s="54"/>
    </row>
    <row r="259" spans="1:12">
      <c r="A259" s="83">
        <v>5026131</v>
      </c>
      <c r="B259" s="83" t="s">
        <v>1673</v>
      </c>
      <c r="C259" s="83" t="s">
        <v>206</v>
      </c>
      <c r="D259" s="83" t="s">
        <v>207</v>
      </c>
      <c r="E259" s="83">
        <v>26645</v>
      </c>
      <c r="F259" s="83" t="s">
        <v>208</v>
      </c>
      <c r="G259" s="69">
        <v>45</v>
      </c>
      <c r="H259" s="69">
        <v>3129231</v>
      </c>
      <c r="I259" s="69">
        <v>140815395</v>
      </c>
      <c r="J259"/>
      <c r="K259" s="100" t="str">
        <f t="shared" si="3"/>
        <v>Пшен</v>
      </c>
      <c r="L259" s="54"/>
    </row>
    <row r="260" spans="1:12">
      <c r="A260" s="83">
        <v>5029480</v>
      </c>
      <c r="B260" s="83" t="s">
        <v>1674</v>
      </c>
      <c r="C260" s="83" t="s">
        <v>209</v>
      </c>
      <c r="D260" s="83" t="s">
        <v>210</v>
      </c>
      <c r="E260" s="83">
        <v>26642</v>
      </c>
      <c r="F260" s="83" t="s">
        <v>213</v>
      </c>
      <c r="G260" s="69">
        <v>108</v>
      </c>
      <c r="H260" s="69">
        <v>3069231</v>
      </c>
      <c r="I260" s="69">
        <v>331476948</v>
      </c>
      <c r="J260"/>
      <c r="K260" s="100" t="str">
        <f t="shared" si="3"/>
        <v>Пшен</v>
      </c>
      <c r="L260" s="54"/>
    </row>
    <row r="261" spans="1:12">
      <c r="A261" s="83">
        <v>5029504</v>
      </c>
      <c r="B261" s="83" t="s">
        <v>1674</v>
      </c>
      <c r="C261" s="83" t="s">
        <v>312</v>
      </c>
      <c r="D261" s="83" t="s">
        <v>313</v>
      </c>
      <c r="E261" s="83">
        <v>10708</v>
      </c>
      <c r="F261" s="83" t="s">
        <v>314</v>
      </c>
      <c r="G261" s="69">
        <v>34</v>
      </c>
      <c r="H261" s="69">
        <v>3101231</v>
      </c>
      <c r="I261" s="69">
        <v>105441854</v>
      </c>
      <c r="J261"/>
      <c r="K261" s="100" t="str">
        <f t="shared" si="3"/>
        <v>Пшен</v>
      </c>
      <c r="L261" s="54"/>
    </row>
    <row r="262" spans="1:12">
      <c r="A262" s="83">
        <v>5029518</v>
      </c>
      <c r="B262" s="83" t="s">
        <v>1674</v>
      </c>
      <c r="C262" s="83" t="s">
        <v>201</v>
      </c>
      <c r="D262" s="83" t="s">
        <v>202</v>
      </c>
      <c r="E262" s="83">
        <v>16669</v>
      </c>
      <c r="F262" s="83" t="s">
        <v>203</v>
      </c>
      <c r="G262" s="69">
        <v>22</v>
      </c>
      <c r="H262" s="69">
        <v>3066231</v>
      </c>
      <c r="I262" s="69">
        <v>67457082</v>
      </c>
      <c r="J262"/>
      <c r="K262" s="100" t="str">
        <f t="shared" ref="K262:K325" si="4">LEFT(F262,4)</f>
        <v>Пшен</v>
      </c>
      <c r="L262" s="54"/>
    </row>
    <row r="263" spans="1:12">
      <c r="A263" s="83">
        <v>5029521</v>
      </c>
      <c r="B263" s="83" t="s">
        <v>1674</v>
      </c>
      <c r="C263" s="83" t="s">
        <v>199</v>
      </c>
      <c r="D263" s="83" t="s">
        <v>200</v>
      </c>
      <c r="E263" s="83">
        <v>17397</v>
      </c>
      <c r="F263" s="83" t="s">
        <v>488</v>
      </c>
      <c r="G263" s="69">
        <v>30</v>
      </c>
      <c r="H263" s="69">
        <v>3112231</v>
      </c>
      <c r="I263" s="69">
        <v>93366930</v>
      </c>
      <c r="J263"/>
      <c r="K263" s="100" t="str">
        <f t="shared" si="4"/>
        <v>Пшен</v>
      </c>
      <c r="L263" s="54"/>
    </row>
    <row r="264" spans="1:12">
      <c r="A264" s="83">
        <v>5029560</v>
      </c>
      <c r="B264" s="83" t="s">
        <v>1674</v>
      </c>
      <c r="C264" s="83" t="s">
        <v>206</v>
      </c>
      <c r="D264" s="83" t="s">
        <v>207</v>
      </c>
      <c r="E264" s="83">
        <v>26645</v>
      </c>
      <c r="F264" s="83" t="s">
        <v>208</v>
      </c>
      <c r="G264" s="69">
        <v>65</v>
      </c>
      <c r="H264" s="69">
        <v>3179231</v>
      </c>
      <c r="I264" s="69">
        <v>206650015</v>
      </c>
      <c r="J264"/>
      <c r="K264" s="100" t="str">
        <f t="shared" si="4"/>
        <v>Пшен</v>
      </c>
      <c r="L264" s="54"/>
    </row>
    <row r="265" spans="1:12">
      <c r="A265" s="83">
        <v>5030117</v>
      </c>
      <c r="B265" s="83" t="s">
        <v>1674</v>
      </c>
      <c r="C265" s="83" t="s">
        <v>328</v>
      </c>
      <c r="D265" s="83" t="s">
        <v>329</v>
      </c>
      <c r="E265" s="83">
        <v>36707</v>
      </c>
      <c r="F265" s="83" t="s">
        <v>330</v>
      </c>
      <c r="G265" s="69">
        <v>100</v>
      </c>
      <c r="H265" s="69">
        <v>3198777</v>
      </c>
      <c r="I265" s="69">
        <v>319877700</v>
      </c>
      <c r="J265"/>
      <c r="K265" s="100" t="str">
        <f t="shared" si="4"/>
        <v>Пшен</v>
      </c>
      <c r="L265" s="54"/>
    </row>
    <row r="266" spans="1:12">
      <c r="A266" s="83">
        <v>5032516</v>
      </c>
      <c r="B266" s="83" t="s">
        <v>1675</v>
      </c>
      <c r="C266" s="83" t="s">
        <v>209</v>
      </c>
      <c r="D266" s="83" t="s">
        <v>210</v>
      </c>
      <c r="E266" s="83">
        <v>26642</v>
      </c>
      <c r="F266" s="83" t="s">
        <v>213</v>
      </c>
      <c r="G266" s="69">
        <v>108</v>
      </c>
      <c r="H266" s="69">
        <v>3098231</v>
      </c>
      <c r="I266" s="69">
        <v>334608948</v>
      </c>
      <c r="J266"/>
      <c r="K266" s="100" t="str">
        <f t="shared" si="4"/>
        <v>Пшен</v>
      </c>
      <c r="L266" s="54"/>
    </row>
    <row r="267" spans="1:12">
      <c r="A267" s="83">
        <v>5032542</v>
      </c>
      <c r="B267" s="83" t="s">
        <v>1675</v>
      </c>
      <c r="C267" s="83" t="s">
        <v>312</v>
      </c>
      <c r="D267" s="83" t="s">
        <v>313</v>
      </c>
      <c r="E267" s="83">
        <v>10708</v>
      </c>
      <c r="F267" s="83" t="s">
        <v>314</v>
      </c>
      <c r="G267" s="69">
        <v>33</v>
      </c>
      <c r="H267" s="69">
        <v>3189231</v>
      </c>
      <c r="I267" s="69">
        <v>105244623</v>
      </c>
      <c r="J267"/>
      <c r="K267" s="100" t="str">
        <f t="shared" si="4"/>
        <v>Пшен</v>
      </c>
      <c r="L267" s="54"/>
    </row>
    <row r="268" spans="1:12">
      <c r="A268" s="83">
        <v>5032557</v>
      </c>
      <c r="B268" s="83" t="s">
        <v>1675</v>
      </c>
      <c r="C268" s="83" t="s">
        <v>201</v>
      </c>
      <c r="D268" s="83" t="s">
        <v>202</v>
      </c>
      <c r="E268" s="83">
        <v>16669</v>
      </c>
      <c r="F268" s="83" t="s">
        <v>203</v>
      </c>
      <c r="G268" s="69">
        <v>22</v>
      </c>
      <c r="H268" s="69">
        <v>3089231</v>
      </c>
      <c r="I268" s="69">
        <v>67963082</v>
      </c>
      <c r="J268"/>
      <c r="K268" s="100" t="str">
        <f t="shared" si="4"/>
        <v>Пшен</v>
      </c>
      <c r="L268" s="54"/>
    </row>
    <row r="269" spans="1:12">
      <c r="A269" s="83">
        <v>5032560</v>
      </c>
      <c r="B269" s="83" t="s">
        <v>1675</v>
      </c>
      <c r="C269" s="83" t="s">
        <v>199</v>
      </c>
      <c r="D269" s="83" t="s">
        <v>200</v>
      </c>
      <c r="E269" s="83">
        <v>17397</v>
      </c>
      <c r="F269" s="83" t="s">
        <v>488</v>
      </c>
      <c r="G269" s="69">
        <v>30</v>
      </c>
      <c r="H269" s="69">
        <v>3158231</v>
      </c>
      <c r="I269" s="69">
        <v>94746930</v>
      </c>
      <c r="J269"/>
      <c r="K269" s="100" t="str">
        <f t="shared" si="4"/>
        <v>Пшен</v>
      </c>
      <c r="L269" s="54"/>
    </row>
    <row r="270" spans="1:12">
      <c r="A270" s="83">
        <v>5032624</v>
      </c>
      <c r="B270" s="83" t="s">
        <v>1675</v>
      </c>
      <c r="C270" s="83" t="s">
        <v>206</v>
      </c>
      <c r="D270" s="83" t="s">
        <v>207</v>
      </c>
      <c r="E270" s="83">
        <v>26645</v>
      </c>
      <c r="F270" s="83" t="s">
        <v>208</v>
      </c>
      <c r="G270" s="69">
        <v>65</v>
      </c>
      <c r="H270" s="69">
        <v>3089231</v>
      </c>
      <c r="I270" s="69">
        <v>200800015</v>
      </c>
      <c r="J270"/>
      <c r="K270" s="100" t="str">
        <f t="shared" si="4"/>
        <v>Пшен</v>
      </c>
      <c r="L270" s="54"/>
    </row>
    <row r="271" spans="1:12">
      <c r="A271" s="83">
        <v>5033350</v>
      </c>
      <c r="B271" s="83" t="s">
        <v>1675</v>
      </c>
      <c r="C271" s="83" t="s">
        <v>328</v>
      </c>
      <c r="D271" s="83" t="s">
        <v>329</v>
      </c>
      <c r="E271" s="83">
        <v>36707</v>
      </c>
      <c r="F271" s="83" t="s">
        <v>330</v>
      </c>
      <c r="G271" s="69">
        <v>200</v>
      </c>
      <c r="H271" s="69">
        <v>3202231</v>
      </c>
      <c r="I271" s="69">
        <v>640446200</v>
      </c>
      <c r="J271"/>
      <c r="K271" s="100" t="str">
        <f t="shared" si="4"/>
        <v>Пшен</v>
      </c>
      <c r="L271" s="54"/>
    </row>
    <row r="272" spans="1:12">
      <c r="A272" s="83">
        <v>5034340</v>
      </c>
      <c r="B272" s="83" t="s">
        <v>1676</v>
      </c>
      <c r="C272" s="83" t="s">
        <v>209</v>
      </c>
      <c r="D272" s="83" t="s">
        <v>210</v>
      </c>
      <c r="E272" s="83">
        <v>26642</v>
      </c>
      <c r="F272" s="83" t="s">
        <v>213</v>
      </c>
      <c r="G272" s="69">
        <v>108</v>
      </c>
      <c r="H272" s="69">
        <v>3033231</v>
      </c>
      <c r="I272" s="69">
        <v>327588948</v>
      </c>
      <c r="J272"/>
      <c r="K272" s="100" t="str">
        <f t="shared" si="4"/>
        <v>Пшен</v>
      </c>
      <c r="L272" s="54"/>
    </row>
    <row r="273" spans="1:12">
      <c r="A273" s="83">
        <v>5034341</v>
      </c>
      <c r="B273" s="83" t="s">
        <v>1676</v>
      </c>
      <c r="C273" s="83" t="s">
        <v>209</v>
      </c>
      <c r="D273" s="83" t="s">
        <v>210</v>
      </c>
      <c r="E273" s="83">
        <v>9926642</v>
      </c>
      <c r="F273" s="83" t="s">
        <v>211</v>
      </c>
      <c r="G273" s="69">
        <v>10</v>
      </c>
      <c r="H273" s="69">
        <v>2966231</v>
      </c>
      <c r="I273" s="69">
        <v>29662310</v>
      </c>
      <c r="J273"/>
      <c r="K273" s="100" t="str">
        <f t="shared" si="4"/>
        <v>Пшен</v>
      </c>
      <c r="L273" s="54"/>
    </row>
    <row r="274" spans="1:12">
      <c r="A274" s="83">
        <v>5034375</v>
      </c>
      <c r="B274" s="83" t="s">
        <v>1676</v>
      </c>
      <c r="C274" s="83" t="s">
        <v>312</v>
      </c>
      <c r="D274" s="83" t="s">
        <v>313</v>
      </c>
      <c r="E274" s="83">
        <v>10708</v>
      </c>
      <c r="F274" s="83" t="s">
        <v>314</v>
      </c>
      <c r="G274" s="69">
        <v>43</v>
      </c>
      <c r="H274" s="69">
        <v>3033231</v>
      </c>
      <c r="I274" s="69">
        <v>130428933</v>
      </c>
      <c r="J274"/>
      <c r="K274" s="100" t="str">
        <f t="shared" si="4"/>
        <v>Пшен</v>
      </c>
      <c r="L274" s="54"/>
    </row>
    <row r="275" spans="1:12">
      <c r="A275" s="83">
        <v>5034381</v>
      </c>
      <c r="B275" s="83" t="s">
        <v>1676</v>
      </c>
      <c r="C275" s="83" t="s">
        <v>201</v>
      </c>
      <c r="D275" s="83" t="s">
        <v>202</v>
      </c>
      <c r="E275" s="83">
        <v>16669</v>
      </c>
      <c r="F275" s="83" t="s">
        <v>203</v>
      </c>
      <c r="G275" s="69">
        <v>22</v>
      </c>
      <c r="H275" s="69">
        <v>2966231</v>
      </c>
      <c r="I275" s="69">
        <v>65257082</v>
      </c>
      <c r="J275"/>
      <c r="K275" s="100" t="str">
        <f t="shared" si="4"/>
        <v>Пшен</v>
      </c>
      <c r="L275" s="54"/>
    </row>
    <row r="276" spans="1:12">
      <c r="A276" s="83">
        <v>5034385</v>
      </c>
      <c r="B276" s="83" t="s">
        <v>1676</v>
      </c>
      <c r="C276" s="83" t="s">
        <v>199</v>
      </c>
      <c r="D276" s="83" t="s">
        <v>200</v>
      </c>
      <c r="E276" s="83">
        <v>17397</v>
      </c>
      <c r="F276" s="83" t="s">
        <v>488</v>
      </c>
      <c r="G276" s="69">
        <v>30</v>
      </c>
      <c r="H276" s="69">
        <v>3181231</v>
      </c>
      <c r="I276" s="69">
        <v>95436930</v>
      </c>
      <c r="J276"/>
      <c r="K276" s="100" t="str">
        <f t="shared" si="4"/>
        <v>Пшен</v>
      </c>
      <c r="L276" s="54"/>
    </row>
    <row r="277" spans="1:12">
      <c r="A277" s="83">
        <v>5034429</v>
      </c>
      <c r="B277" s="83" t="s">
        <v>1676</v>
      </c>
      <c r="C277" s="83" t="s">
        <v>206</v>
      </c>
      <c r="D277" s="83" t="s">
        <v>207</v>
      </c>
      <c r="E277" s="83">
        <v>26645</v>
      </c>
      <c r="F277" s="83" t="s">
        <v>208</v>
      </c>
      <c r="G277" s="69">
        <v>60</v>
      </c>
      <c r="H277" s="69">
        <v>3033231</v>
      </c>
      <c r="I277" s="69">
        <v>181993860</v>
      </c>
      <c r="J277"/>
      <c r="K277" s="100" t="str">
        <f t="shared" si="4"/>
        <v>Пшен</v>
      </c>
      <c r="L277" s="54"/>
    </row>
    <row r="278" spans="1:12">
      <c r="A278" s="83">
        <v>5034467</v>
      </c>
      <c r="B278" s="83" t="s">
        <v>1676</v>
      </c>
      <c r="C278" s="83" t="s">
        <v>328</v>
      </c>
      <c r="D278" s="83" t="s">
        <v>329</v>
      </c>
      <c r="E278" s="83">
        <v>36707</v>
      </c>
      <c r="F278" s="83" t="s">
        <v>330</v>
      </c>
      <c r="G278" s="69">
        <v>200</v>
      </c>
      <c r="H278" s="69">
        <v>3211007</v>
      </c>
      <c r="I278" s="69">
        <v>642201400</v>
      </c>
      <c r="J278"/>
      <c r="K278" s="100" t="str">
        <f t="shared" si="4"/>
        <v>Пшен</v>
      </c>
      <c r="L278" s="54"/>
    </row>
    <row r="279" spans="1:12">
      <c r="A279" s="83">
        <v>5038096</v>
      </c>
      <c r="B279" s="83" t="s">
        <v>1677</v>
      </c>
      <c r="C279" s="83" t="s">
        <v>209</v>
      </c>
      <c r="D279" s="83" t="s">
        <v>210</v>
      </c>
      <c r="E279" s="83">
        <v>26642</v>
      </c>
      <c r="F279" s="83" t="s">
        <v>213</v>
      </c>
      <c r="G279" s="69">
        <v>108</v>
      </c>
      <c r="H279" s="69">
        <v>2928231</v>
      </c>
      <c r="I279" s="69">
        <v>316248948</v>
      </c>
      <c r="J279"/>
      <c r="K279" s="100" t="str">
        <f t="shared" si="4"/>
        <v>Пшен</v>
      </c>
      <c r="L279" s="54"/>
    </row>
    <row r="280" spans="1:12">
      <c r="A280" s="83">
        <v>5038129</v>
      </c>
      <c r="B280" s="83" t="s">
        <v>1677</v>
      </c>
      <c r="C280" s="83" t="s">
        <v>312</v>
      </c>
      <c r="D280" s="83" t="s">
        <v>313</v>
      </c>
      <c r="E280" s="83">
        <v>10708</v>
      </c>
      <c r="F280" s="83" t="s">
        <v>314</v>
      </c>
      <c r="G280" s="69">
        <v>37</v>
      </c>
      <c r="H280" s="69">
        <v>3069231</v>
      </c>
      <c r="I280" s="69">
        <v>113561547</v>
      </c>
      <c r="J280"/>
      <c r="K280" s="100" t="str">
        <f t="shared" si="4"/>
        <v>Пшен</v>
      </c>
      <c r="L280" s="54"/>
    </row>
    <row r="281" spans="1:12">
      <c r="A281" s="83">
        <v>5038140</v>
      </c>
      <c r="B281" s="83" t="s">
        <v>1677</v>
      </c>
      <c r="C281" s="83" t="s">
        <v>201</v>
      </c>
      <c r="D281" s="83" t="s">
        <v>202</v>
      </c>
      <c r="E281" s="83">
        <v>16669</v>
      </c>
      <c r="F281" s="83" t="s">
        <v>203</v>
      </c>
      <c r="G281" s="69">
        <v>22</v>
      </c>
      <c r="H281" s="69">
        <v>3038231</v>
      </c>
      <c r="I281" s="69">
        <v>66841082</v>
      </c>
      <c r="J281"/>
      <c r="K281" s="100" t="str">
        <f t="shared" si="4"/>
        <v>Пшен</v>
      </c>
      <c r="L281" s="54"/>
    </row>
    <row r="282" spans="1:12">
      <c r="A282" s="83">
        <v>5038144</v>
      </c>
      <c r="B282" s="83" t="s">
        <v>1677</v>
      </c>
      <c r="C282" s="83" t="s">
        <v>199</v>
      </c>
      <c r="D282" s="83" t="s">
        <v>200</v>
      </c>
      <c r="E282" s="83">
        <v>17397</v>
      </c>
      <c r="F282" s="83" t="s">
        <v>488</v>
      </c>
      <c r="G282" s="69">
        <v>31</v>
      </c>
      <c r="H282" s="69">
        <v>3048231</v>
      </c>
      <c r="I282" s="69">
        <v>94495161</v>
      </c>
      <c r="J282"/>
      <c r="K282" s="100" t="str">
        <f t="shared" si="4"/>
        <v>Пшен</v>
      </c>
      <c r="L282" s="54"/>
    </row>
    <row r="283" spans="1:12">
      <c r="A283" s="83">
        <v>5038210</v>
      </c>
      <c r="B283" s="83" t="s">
        <v>1677</v>
      </c>
      <c r="C283" s="83" t="s">
        <v>206</v>
      </c>
      <c r="D283" s="83" t="s">
        <v>207</v>
      </c>
      <c r="E283" s="83">
        <v>26645</v>
      </c>
      <c r="F283" s="83" t="s">
        <v>208</v>
      </c>
      <c r="G283" s="69">
        <v>64</v>
      </c>
      <c r="H283" s="69">
        <v>3129231</v>
      </c>
      <c r="I283" s="69">
        <v>200270784</v>
      </c>
      <c r="J283"/>
      <c r="K283" s="100" t="str">
        <f t="shared" si="4"/>
        <v>Пшен</v>
      </c>
      <c r="L283" s="54"/>
    </row>
    <row r="284" spans="1:12">
      <c r="A284" s="83">
        <v>5040040</v>
      </c>
      <c r="B284" s="83" t="s">
        <v>1678</v>
      </c>
      <c r="C284" s="83" t="s">
        <v>209</v>
      </c>
      <c r="D284" s="83" t="s">
        <v>210</v>
      </c>
      <c r="E284" s="83">
        <v>26642</v>
      </c>
      <c r="F284" s="83" t="s">
        <v>213</v>
      </c>
      <c r="G284" s="69">
        <v>108</v>
      </c>
      <c r="H284" s="69">
        <v>2968231</v>
      </c>
      <c r="I284" s="69">
        <v>320568948</v>
      </c>
      <c r="J284"/>
      <c r="K284" s="100" t="str">
        <f t="shared" si="4"/>
        <v>Пшен</v>
      </c>
      <c r="L284" s="54"/>
    </row>
    <row r="285" spans="1:12">
      <c r="A285" s="83">
        <v>5040063</v>
      </c>
      <c r="B285" s="83" t="s">
        <v>1678</v>
      </c>
      <c r="C285" s="83" t="s">
        <v>312</v>
      </c>
      <c r="D285" s="83" t="s">
        <v>313</v>
      </c>
      <c r="E285" s="83">
        <v>10708</v>
      </c>
      <c r="F285" s="83" t="s">
        <v>314</v>
      </c>
      <c r="G285" s="69">
        <v>33</v>
      </c>
      <c r="H285" s="69">
        <v>3119231</v>
      </c>
      <c r="I285" s="69">
        <v>102934623</v>
      </c>
      <c r="J285"/>
      <c r="K285" s="100" t="str">
        <f t="shared" si="4"/>
        <v>Пшен</v>
      </c>
      <c r="L285" s="54"/>
    </row>
    <row r="286" spans="1:12">
      <c r="A286" s="83">
        <v>5040078</v>
      </c>
      <c r="B286" s="83" t="s">
        <v>1678</v>
      </c>
      <c r="C286" s="83" t="s">
        <v>201</v>
      </c>
      <c r="D286" s="83" t="s">
        <v>202</v>
      </c>
      <c r="E286" s="83">
        <v>16669</v>
      </c>
      <c r="F286" s="83" t="s">
        <v>203</v>
      </c>
      <c r="G286" s="69">
        <v>22</v>
      </c>
      <c r="H286" s="69">
        <v>3069231</v>
      </c>
      <c r="I286" s="69">
        <v>67523082</v>
      </c>
      <c r="J286"/>
      <c r="K286" s="100" t="str">
        <f t="shared" si="4"/>
        <v>Пшен</v>
      </c>
      <c r="L286" s="54"/>
    </row>
    <row r="287" spans="1:12">
      <c r="A287" s="83">
        <v>5040083</v>
      </c>
      <c r="B287" s="83" t="s">
        <v>1678</v>
      </c>
      <c r="C287" s="83" t="s">
        <v>199</v>
      </c>
      <c r="D287" s="83" t="s">
        <v>200</v>
      </c>
      <c r="E287" s="83">
        <v>17397</v>
      </c>
      <c r="F287" s="83" t="s">
        <v>488</v>
      </c>
      <c r="G287" s="69">
        <v>31</v>
      </c>
      <c r="H287" s="69">
        <v>2968231</v>
      </c>
      <c r="I287" s="69">
        <v>92015161</v>
      </c>
      <c r="J287"/>
      <c r="K287" s="100" t="str">
        <f t="shared" si="4"/>
        <v>Пшен</v>
      </c>
      <c r="L287" s="54"/>
    </row>
    <row r="288" spans="1:12">
      <c r="A288" s="83">
        <v>5040130</v>
      </c>
      <c r="B288" s="83" t="s">
        <v>1678</v>
      </c>
      <c r="C288" s="83" t="s">
        <v>206</v>
      </c>
      <c r="D288" s="83" t="s">
        <v>207</v>
      </c>
      <c r="E288" s="83">
        <v>26645</v>
      </c>
      <c r="F288" s="83" t="s">
        <v>208</v>
      </c>
      <c r="G288" s="69">
        <v>59</v>
      </c>
      <c r="H288" s="69">
        <v>3089231</v>
      </c>
      <c r="I288" s="69">
        <v>182264629</v>
      </c>
      <c r="J288"/>
      <c r="K288" s="100" t="str">
        <f t="shared" si="4"/>
        <v>Пшен</v>
      </c>
      <c r="L288" s="54"/>
    </row>
    <row r="289" spans="1:12">
      <c r="A289" s="83">
        <v>5044098</v>
      </c>
      <c r="B289" s="83" t="s">
        <v>1679</v>
      </c>
      <c r="C289" s="83" t="s">
        <v>209</v>
      </c>
      <c r="D289" s="83" t="s">
        <v>210</v>
      </c>
      <c r="E289" s="83">
        <v>26642</v>
      </c>
      <c r="F289" s="83" t="s">
        <v>213</v>
      </c>
      <c r="G289" s="69">
        <v>108</v>
      </c>
      <c r="H289" s="69">
        <v>2999231</v>
      </c>
      <c r="I289" s="69">
        <v>323916948</v>
      </c>
      <c r="J289"/>
      <c r="K289" s="100" t="str">
        <f t="shared" si="4"/>
        <v>Пшен</v>
      </c>
      <c r="L289" s="54"/>
    </row>
    <row r="290" spans="1:12">
      <c r="A290" s="83">
        <v>5044118</v>
      </c>
      <c r="B290" s="83" t="s">
        <v>1679</v>
      </c>
      <c r="C290" s="83" t="s">
        <v>312</v>
      </c>
      <c r="D290" s="83" t="s">
        <v>313</v>
      </c>
      <c r="E290" s="83">
        <v>10708</v>
      </c>
      <c r="F290" s="83" t="s">
        <v>314</v>
      </c>
      <c r="G290" s="69">
        <v>43</v>
      </c>
      <c r="H290" s="69">
        <v>3269231</v>
      </c>
      <c r="I290" s="69">
        <v>140576933</v>
      </c>
      <c r="J290"/>
      <c r="K290" s="100" t="str">
        <f t="shared" si="4"/>
        <v>Пшен</v>
      </c>
      <c r="L290" s="54"/>
    </row>
    <row r="291" spans="1:12">
      <c r="A291" s="83">
        <v>5044133</v>
      </c>
      <c r="B291" s="83" t="s">
        <v>1679</v>
      </c>
      <c r="C291" s="83" t="s">
        <v>201</v>
      </c>
      <c r="D291" s="83" t="s">
        <v>202</v>
      </c>
      <c r="E291" s="83">
        <v>16669</v>
      </c>
      <c r="F291" s="83" t="s">
        <v>203</v>
      </c>
      <c r="G291" s="69">
        <v>21</v>
      </c>
      <c r="H291" s="69">
        <v>2968231</v>
      </c>
      <c r="I291" s="69">
        <v>62332851</v>
      </c>
      <c r="J291"/>
      <c r="K291" s="100" t="str">
        <f t="shared" si="4"/>
        <v>Пшен</v>
      </c>
      <c r="L291" s="54"/>
    </row>
    <row r="292" spans="1:12">
      <c r="A292" s="83">
        <v>5047791</v>
      </c>
      <c r="B292" s="83" t="s">
        <v>1680</v>
      </c>
      <c r="C292" s="83" t="s">
        <v>209</v>
      </c>
      <c r="D292" s="83" t="s">
        <v>210</v>
      </c>
      <c r="E292" s="83">
        <v>26642</v>
      </c>
      <c r="F292" s="83" t="s">
        <v>213</v>
      </c>
      <c r="G292" s="69">
        <v>108</v>
      </c>
      <c r="H292" s="69">
        <v>2938231</v>
      </c>
      <c r="I292" s="69">
        <v>317328948</v>
      </c>
      <c r="J292"/>
      <c r="K292" s="100" t="str">
        <f t="shared" si="4"/>
        <v>Пшен</v>
      </c>
      <c r="L292" s="54"/>
    </row>
    <row r="293" spans="1:12">
      <c r="A293" s="83">
        <v>5047824</v>
      </c>
      <c r="B293" s="83" t="s">
        <v>1680</v>
      </c>
      <c r="C293" s="83" t="s">
        <v>312</v>
      </c>
      <c r="D293" s="83" t="s">
        <v>313</v>
      </c>
      <c r="E293" s="83">
        <v>10708</v>
      </c>
      <c r="F293" s="83" t="s">
        <v>314</v>
      </c>
      <c r="G293" s="69">
        <v>43</v>
      </c>
      <c r="H293" s="69">
        <v>3329231</v>
      </c>
      <c r="I293" s="69">
        <v>143156933</v>
      </c>
      <c r="J293"/>
      <c r="K293" s="100" t="str">
        <f t="shared" si="4"/>
        <v>Пшен</v>
      </c>
      <c r="L293" s="54"/>
    </row>
    <row r="294" spans="1:12">
      <c r="A294" s="83">
        <v>5047830</v>
      </c>
      <c r="B294" s="83" t="s">
        <v>1680</v>
      </c>
      <c r="C294" s="83" t="s">
        <v>201</v>
      </c>
      <c r="D294" s="83" t="s">
        <v>202</v>
      </c>
      <c r="E294" s="83">
        <v>16669</v>
      </c>
      <c r="F294" s="83" t="s">
        <v>203</v>
      </c>
      <c r="G294" s="69">
        <v>21</v>
      </c>
      <c r="H294" s="69">
        <v>2896231</v>
      </c>
      <c r="I294" s="69">
        <v>60820851</v>
      </c>
      <c r="J294"/>
      <c r="K294" s="100" t="str">
        <f t="shared" si="4"/>
        <v>Пшен</v>
      </c>
      <c r="L294" s="54"/>
    </row>
    <row r="295" spans="1:12">
      <c r="A295" s="83">
        <v>5047833</v>
      </c>
      <c r="B295" s="83" t="s">
        <v>1680</v>
      </c>
      <c r="C295" s="83" t="s">
        <v>199</v>
      </c>
      <c r="D295" s="83" t="s">
        <v>200</v>
      </c>
      <c r="E295" s="83">
        <v>17397</v>
      </c>
      <c r="F295" s="83" t="s">
        <v>488</v>
      </c>
      <c r="G295" s="69">
        <v>30</v>
      </c>
      <c r="H295" s="69">
        <v>2838231</v>
      </c>
      <c r="I295" s="69">
        <v>85146930</v>
      </c>
      <c r="J295"/>
      <c r="K295" s="100" t="str">
        <f t="shared" si="4"/>
        <v>Пшен</v>
      </c>
      <c r="L295" s="54"/>
    </row>
    <row r="296" spans="1:12">
      <c r="A296" s="83">
        <v>5047893</v>
      </c>
      <c r="B296" s="83" t="s">
        <v>1680</v>
      </c>
      <c r="C296" s="83" t="s">
        <v>206</v>
      </c>
      <c r="D296" s="83" t="s">
        <v>207</v>
      </c>
      <c r="E296" s="83">
        <v>26645</v>
      </c>
      <c r="F296" s="83" t="s">
        <v>208</v>
      </c>
      <c r="G296" s="69">
        <v>65</v>
      </c>
      <c r="H296" s="69">
        <v>2862231</v>
      </c>
      <c r="I296" s="69">
        <v>186045015</v>
      </c>
      <c r="J296"/>
      <c r="K296" s="100" t="str">
        <f t="shared" si="4"/>
        <v>Пшен</v>
      </c>
      <c r="L296" s="54"/>
    </row>
    <row r="297" spans="1:12">
      <c r="A297" s="83">
        <v>5049690</v>
      </c>
      <c r="B297" s="83" t="s">
        <v>1681</v>
      </c>
      <c r="C297" s="83" t="s">
        <v>209</v>
      </c>
      <c r="D297" s="83" t="s">
        <v>210</v>
      </c>
      <c r="E297" s="83">
        <v>26642</v>
      </c>
      <c r="F297" s="83" t="s">
        <v>213</v>
      </c>
      <c r="G297" s="69">
        <v>108</v>
      </c>
      <c r="H297" s="69">
        <v>2968231</v>
      </c>
      <c r="I297" s="69">
        <v>320568948</v>
      </c>
      <c r="J297"/>
      <c r="K297" s="100" t="str">
        <f t="shared" si="4"/>
        <v>Пшен</v>
      </c>
      <c r="L297" s="54"/>
    </row>
    <row r="298" spans="1:12">
      <c r="A298" s="83">
        <v>5049717</v>
      </c>
      <c r="B298" s="83" t="s">
        <v>1681</v>
      </c>
      <c r="C298" s="83" t="s">
        <v>312</v>
      </c>
      <c r="D298" s="83" t="s">
        <v>313</v>
      </c>
      <c r="E298" s="83">
        <v>10708</v>
      </c>
      <c r="F298" s="83" t="s">
        <v>314</v>
      </c>
      <c r="G298" s="69">
        <v>43</v>
      </c>
      <c r="H298" s="69">
        <v>3088231</v>
      </c>
      <c r="I298" s="69">
        <v>132793933</v>
      </c>
      <c r="J298"/>
      <c r="K298" s="100" t="str">
        <f t="shared" si="4"/>
        <v>Пшен</v>
      </c>
      <c r="L298" s="54"/>
    </row>
    <row r="299" spans="1:12">
      <c r="A299" s="83">
        <v>5049731</v>
      </c>
      <c r="B299" s="83" t="s">
        <v>1681</v>
      </c>
      <c r="C299" s="83" t="s">
        <v>201</v>
      </c>
      <c r="D299" s="83" t="s">
        <v>202</v>
      </c>
      <c r="E299" s="83">
        <v>16669</v>
      </c>
      <c r="F299" s="83" t="s">
        <v>203</v>
      </c>
      <c r="G299" s="69">
        <v>21</v>
      </c>
      <c r="H299" s="69">
        <v>2956231</v>
      </c>
      <c r="I299" s="69">
        <v>62080851</v>
      </c>
      <c r="J299"/>
      <c r="K299" s="100" t="str">
        <f t="shared" si="4"/>
        <v>Пшен</v>
      </c>
      <c r="L299" s="54"/>
    </row>
    <row r="300" spans="1:12">
      <c r="A300" s="83">
        <v>5049732</v>
      </c>
      <c r="B300" s="83" t="s">
        <v>1681</v>
      </c>
      <c r="C300" s="83" t="s">
        <v>201</v>
      </c>
      <c r="D300" s="83" t="s">
        <v>202</v>
      </c>
      <c r="E300" s="83">
        <v>9916669</v>
      </c>
      <c r="F300" s="83" t="s">
        <v>212</v>
      </c>
      <c r="G300" s="69">
        <v>18</v>
      </c>
      <c r="H300" s="69">
        <v>2891231</v>
      </c>
      <c r="I300" s="69">
        <v>52042158</v>
      </c>
      <c r="J300"/>
      <c r="K300" s="100" t="str">
        <f t="shared" si="4"/>
        <v>Пшен</v>
      </c>
      <c r="L300" s="54"/>
    </row>
    <row r="301" spans="1:12">
      <c r="A301" s="83">
        <v>5049737</v>
      </c>
      <c r="B301" s="83" t="s">
        <v>1681</v>
      </c>
      <c r="C301" s="83" t="s">
        <v>199</v>
      </c>
      <c r="D301" s="83" t="s">
        <v>200</v>
      </c>
      <c r="E301" s="83">
        <v>17397</v>
      </c>
      <c r="F301" s="83" t="s">
        <v>488</v>
      </c>
      <c r="G301" s="69">
        <v>10</v>
      </c>
      <c r="H301" s="69">
        <v>2861999</v>
      </c>
      <c r="I301" s="69">
        <v>28619990</v>
      </c>
      <c r="J301"/>
      <c r="K301" s="100" t="str">
        <f t="shared" si="4"/>
        <v>Пшен</v>
      </c>
      <c r="L301" s="54"/>
    </row>
    <row r="302" spans="1:12">
      <c r="A302" s="83">
        <v>5049798</v>
      </c>
      <c r="B302" s="83" t="s">
        <v>1681</v>
      </c>
      <c r="C302" s="83" t="s">
        <v>206</v>
      </c>
      <c r="D302" s="83" t="s">
        <v>207</v>
      </c>
      <c r="E302" s="83">
        <v>26645</v>
      </c>
      <c r="F302" s="83" t="s">
        <v>208</v>
      </c>
      <c r="G302" s="69">
        <v>65</v>
      </c>
      <c r="H302" s="69">
        <v>2941231</v>
      </c>
      <c r="I302" s="69">
        <v>191180015</v>
      </c>
      <c r="J302"/>
      <c r="K302" s="100" t="str">
        <f t="shared" si="4"/>
        <v>Пшен</v>
      </c>
      <c r="L302" s="54"/>
    </row>
    <row r="303" spans="1:12">
      <c r="A303" s="83">
        <v>5050560</v>
      </c>
      <c r="B303" s="83" t="s">
        <v>1681</v>
      </c>
      <c r="C303" s="83" t="s">
        <v>209</v>
      </c>
      <c r="D303" s="83" t="s">
        <v>210</v>
      </c>
      <c r="E303" s="83">
        <v>26642</v>
      </c>
      <c r="F303" s="83" t="s">
        <v>213</v>
      </c>
      <c r="G303" s="69">
        <v>54</v>
      </c>
      <c r="H303" s="69">
        <v>2889231</v>
      </c>
      <c r="I303" s="69">
        <v>156018474</v>
      </c>
      <c r="J303"/>
      <c r="K303" s="100" t="str">
        <f t="shared" si="4"/>
        <v>Пшен</v>
      </c>
      <c r="L303" s="54"/>
    </row>
    <row r="304" spans="1:12">
      <c r="A304" s="83">
        <v>5050582</v>
      </c>
      <c r="B304" s="83" t="s">
        <v>1681</v>
      </c>
      <c r="C304" s="83" t="s">
        <v>312</v>
      </c>
      <c r="D304" s="83" t="s">
        <v>313</v>
      </c>
      <c r="E304" s="83">
        <v>10708</v>
      </c>
      <c r="F304" s="83" t="s">
        <v>314</v>
      </c>
      <c r="G304" s="69">
        <v>43</v>
      </c>
      <c r="H304" s="69">
        <v>3119231</v>
      </c>
      <c r="I304" s="69">
        <v>134126933</v>
      </c>
      <c r="J304"/>
      <c r="K304" s="100" t="str">
        <f t="shared" si="4"/>
        <v>Пшен</v>
      </c>
      <c r="L304" s="54"/>
    </row>
    <row r="305" spans="1:12">
      <c r="A305" s="83">
        <v>5050584</v>
      </c>
      <c r="B305" s="83" t="s">
        <v>1681</v>
      </c>
      <c r="C305" s="83" t="s">
        <v>201</v>
      </c>
      <c r="D305" s="83" t="s">
        <v>202</v>
      </c>
      <c r="E305" s="83">
        <v>16669</v>
      </c>
      <c r="F305" s="83" t="s">
        <v>203</v>
      </c>
      <c r="G305" s="69">
        <v>12</v>
      </c>
      <c r="H305" s="69">
        <v>2989231</v>
      </c>
      <c r="I305" s="69">
        <v>35870772</v>
      </c>
      <c r="J305"/>
      <c r="K305" s="100" t="str">
        <f t="shared" si="4"/>
        <v>Пшен</v>
      </c>
      <c r="L305" s="54"/>
    </row>
    <row r="306" spans="1:12">
      <c r="A306" s="83">
        <v>5050588</v>
      </c>
      <c r="B306" s="83" t="s">
        <v>1681</v>
      </c>
      <c r="C306" s="83" t="s">
        <v>199</v>
      </c>
      <c r="D306" s="83" t="s">
        <v>200</v>
      </c>
      <c r="E306" s="83">
        <v>17397</v>
      </c>
      <c r="F306" s="83" t="s">
        <v>488</v>
      </c>
      <c r="G306" s="69">
        <v>31</v>
      </c>
      <c r="H306" s="69">
        <v>3068231</v>
      </c>
      <c r="I306" s="69">
        <v>95115161</v>
      </c>
      <c r="J306"/>
      <c r="K306" s="100" t="str">
        <f t="shared" si="4"/>
        <v>Пшен</v>
      </c>
      <c r="L306" s="54"/>
    </row>
    <row r="307" spans="1:12">
      <c r="A307" s="83">
        <v>5050589</v>
      </c>
      <c r="B307" s="83" t="s">
        <v>1681</v>
      </c>
      <c r="C307" s="83" t="s">
        <v>199</v>
      </c>
      <c r="D307" s="83" t="s">
        <v>200</v>
      </c>
      <c r="E307" s="83">
        <v>9917397</v>
      </c>
      <c r="F307" s="83" t="s">
        <v>1682</v>
      </c>
      <c r="G307" s="69">
        <v>33</v>
      </c>
      <c r="H307" s="69">
        <v>3068231</v>
      </c>
      <c r="I307" s="69">
        <v>101251623</v>
      </c>
      <c r="J307"/>
      <c r="K307" s="100" t="str">
        <f t="shared" si="4"/>
        <v>Пшен</v>
      </c>
      <c r="L307" s="54"/>
    </row>
    <row r="308" spans="1:12">
      <c r="A308" s="83">
        <v>5050658</v>
      </c>
      <c r="B308" s="83" t="s">
        <v>1681</v>
      </c>
      <c r="C308" s="83" t="s">
        <v>328</v>
      </c>
      <c r="D308" s="83" t="s">
        <v>329</v>
      </c>
      <c r="E308" s="83">
        <v>40487</v>
      </c>
      <c r="F308" s="83" t="s">
        <v>1683</v>
      </c>
      <c r="G308" s="69">
        <v>200</v>
      </c>
      <c r="H308" s="69">
        <v>3221000</v>
      </c>
      <c r="I308" s="69">
        <v>644200000</v>
      </c>
      <c r="J308"/>
      <c r="K308" s="100" t="str">
        <f t="shared" si="4"/>
        <v>Пшен</v>
      </c>
      <c r="L308" s="54"/>
    </row>
    <row r="309" spans="1:12">
      <c r="A309" s="83">
        <v>5053505</v>
      </c>
      <c r="B309" s="83" t="s">
        <v>1684</v>
      </c>
      <c r="C309" s="83" t="s">
        <v>209</v>
      </c>
      <c r="D309" s="83" t="s">
        <v>210</v>
      </c>
      <c r="E309" s="83">
        <v>26642</v>
      </c>
      <c r="F309" s="83" t="s">
        <v>213</v>
      </c>
      <c r="G309" s="69">
        <v>108</v>
      </c>
      <c r="H309" s="69">
        <v>2977231</v>
      </c>
      <c r="I309" s="69">
        <v>321540948</v>
      </c>
      <c r="J309"/>
      <c r="K309" s="100" t="str">
        <f t="shared" si="4"/>
        <v>Пшен</v>
      </c>
      <c r="L309" s="54"/>
    </row>
    <row r="310" spans="1:12">
      <c r="A310" s="83">
        <v>5053529</v>
      </c>
      <c r="B310" s="83" t="s">
        <v>1684</v>
      </c>
      <c r="C310" s="83" t="s">
        <v>312</v>
      </c>
      <c r="D310" s="83" t="s">
        <v>313</v>
      </c>
      <c r="E310" s="83">
        <v>10708</v>
      </c>
      <c r="F310" s="83" t="s">
        <v>314</v>
      </c>
      <c r="G310" s="69">
        <v>43</v>
      </c>
      <c r="H310" s="69">
        <v>2977231</v>
      </c>
      <c r="I310" s="69">
        <v>128020933</v>
      </c>
      <c r="J310"/>
      <c r="K310" s="100" t="str">
        <f t="shared" si="4"/>
        <v>Пшен</v>
      </c>
      <c r="L310" s="54"/>
    </row>
    <row r="311" spans="1:12">
      <c r="A311" s="83">
        <v>5053549</v>
      </c>
      <c r="B311" s="83" t="s">
        <v>1684</v>
      </c>
      <c r="C311" s="83" t="s">
        <v>201</v>
      </c>
      <c r="D311" s="83" t="s">
        <v>202</v>
      </c>
      <c r="E311" s="83">
        <v>16669</v>
      </c>
      <c r="F311" s="83" t="s">
        <v>203</v>
      </c>
      <c r="G311" s="69">
        <v>21</v>
      </c>
      <c r="H311" s="69">
        <v>3068231</v>
      </c>
      <c r="I311" s="69">
        <v>64432851</v>
      </c>
      <c r="J311"/>
      <c r="K311" s="100" t="str">
        <f t="shared" si="4"/>
        <v>Пшен</v>
      </c>
      <c r="L311" s="54"/>
    </row>
    <row r="312" spans="1:12">
      <c r="A312" s="83">
        <v>5053552</v>
      </c>
      <c r="B312" s="83" t="s">
        <v>1684</v>
      </c>
      <c r="C312" s="83" t="s">
        <v>199</v>
      </c>
      <c r="D312" s="83" t="s">
        <v>200</v>
      </c>
      <c r="E312" s="83">
        <v>17397</v>
      </c>
      <c r="F312" s="83" t="s">
        <v>488</v>
      </c>
      <c r="G312" s="69">
        <v>30</v>
      </c>
      <c r="H312" s="69">
        <v>2977231</v>
      </c>
      <c r="I312" s="69">
        <v>89316930</v>
      </c>
      <c r="J312"/>
      <c r="K312" s="100" t="str">
        <f t="shared" si="4"/>
        <v>Пшен</v>
      </c>
      <c r="L312" s="54"/>
    </row>
    <row r="313" spans="1:12">
      <c r="A313" s="83">
        <v>5053594</v>
      </c>
      <c r="B313" s="83" t="s">
        <v>1684</v>
      </c>
      <c r="C313" s="83" t="s">
        <v>206</v>
      </c>
      <c r="D313" s="83" t="s">
        <v>207</v>
      </c>
      <c r="E313" s="83">
        <v>26645</v>
      </c>
      <c r="F313" s="83" t="s">
        <v>208</v>
      </c>
      <c r="G313" s="69">
        <v>65</v>
      </c>
      <c r="H313" s="69">
        <v>2977231</v>
      </c>
      <c r="I313" s="69">
        <v>193520015</v>
      </c>
      <c r="J313"/>
      <c r="K313" s="100" t="str">
        <f t="shared" si="4"/>
        <v>Пшен</v>
      </c>
      <c r="L313" s="54"/>
    </row>
    <row r="314" spans="1:12">
      <c r="A314" s="83">
        <v>5054385</v>
      </c>
      <c r="B314" s="83" t="s">
        <v>1684</v>
      </c>
      <c r="C314" s="83" t="s">
        <v>209</v>
      </c>
      <c r="D314" s="83" t="s">
        <v>210</v>
      </c>
      <c r="E314" s="83">
        <v>26642</v>
      </c>
      <c r="F314" s="83" t="s">
        <v>213</v>
      </c>
      <c r="G314" s="69">
        <v>54</v>
      </c>
      <c r="H314" s="69">
        <v>2792231</v>
      </c>
      <c r="I314" s="69">
        <v>150780474</v>
      </c>
      <c r="J314"/>
      <c r="K314" s="100" t="str">
        <f t="shared" si="4"/>
        <v>Пшен</v>
      </c>
      <c r="L314" s="54"/>
    </row>
    <row r="315" spans="1:12">
      <c r="A315" s="83">
        <v>5054434</v>
      </c>
      <c r="B315" s="83" t="s">
        <v>1684</v>
      </c>
      <c r="C315" s="83" t="s">
        <v>206</v>
      </c>
      <c r="D315" s="83" t="s">
        <v>207</v>
      </c>
      <c r="E315" s="83">
        <v>26645</v>
      </c>
      <c r="F315" s="83" t="s">
        <v>208</v>
      </c>
      <c r="G315" s="69">
        <v>64</v>
      </c>
      <c r="H315" s="69">
        <v>2792231</v>
      </c>
      <c r="I315" s="69">
        <v>178702784</v>
      </c>
      <c r="J315"/>
      <c r="K315" s="100" t="str">
        <f t="shared" si="4"/>
        <v>Пшен</v>
      </c>
      <c r="L315" s="54"/>
    </row>
    <row r="316" spans="1:12">
      <c r="A316" s="83">
        <v>5054435</v>
      </c>
      <c r="B316" s="83" t="s">
        <v>1684</v>
      </c>
      <c r="C316" s="83" t="s">
        <v>206</v>
      </c>
      <c r="D316" s="83" t="s">
        <v>207</v>
      </c>
      <c r="E316" s="83">
        <v>9926645</v>
      </c>
      <c r="F316" s="83" t="s">
        <v>1671</v>
      </c>
      <c r="G316" s="69">
        <v>33</v>
      </c>
      <c r="H316" s="69">
        <v>2792231</v>
      </c>
      <c r="I316" s="69">
        <v>92143623</v>
      </c>
      <c r="J316"/>
      <c r="K316" s="100" t="str">
        <f t="shared" si="4"/>
        <v>Пшен</v>
      </c>
      <c r="L316" s="54"/>
    </row>
    <row r="317" spans="1:12">
      <c r="A317" s="83">
        <v>5057284</v>
      </c>
      <c r="B317" s="83" t="s">
        <v>1685</v>
      </c>
      <c r="C317" s="83" t="s">
        <v>209</v>
      </c>
      <c r="D317" s="83" t="s">
        <v>210</v>
      </c>
      <c r="E317" s="83">
        <v>26642</v>
      </c>
      <c r="F317" s="83" t="s">
        <v>213</v>
      </c>
      <c r="G317" s="69">
        <v>107</v>
      </c>
      <c r="H317" s="69">
        <v>2829231</v>
      </c>
      <c r="I317" s="69">
        <v>302727717</v>
      </c>
      <c r="J317"/>
      <c r="K317" s="100" t="str">
        <f t="shared" si="4"/>
        <v>Пшен</v>
      </c>
      <c r="L317" s="54"/>
    </row>
    <row r="318" spans="1:12">
      <c r="A318" s="83">
        <v>5057333</v>
      </c>
      <c r="B318" s="83" t="s">
        <v>1685</v>
      </c>
      <c r="C318" s="83" t="s">
        <v>312</v>
      </c>
      <c r="D318" s="83" t="s">
        <v>313</v>
      </c>
      <c r="E318" s="83">
        <v>10708</v>
      </c>
      <c r="F318" s="83" t="s">
        <v>314</v>
      </c>
      <c r="G318" s="69">
        <v>33</v>
      </c>
      <c r="H318" s="69">
        <v>2829231</v>
      </c>
      <c r="I318" s="69">
        <v>93364623</v>
      </c>
      <c r="J318"/>
      <c r="K318" s="100" t="str">
        <f t="shared" si="4"/>
        <v>Пшен</v>
      </c>
      <c r="L318" s="54"/>
    </row>
    <row r="319" spans="1:12">
      <c r="A319" s="83">
        <v>5057343</v>
      </c>
      <c r="B319" s="83" t="s">
        <v>1685</v>
      </c>
      <c r="C319" s="83" t="s">
        <v>201</v>
      </c>
      <c r="D319" s="83" t="s">
        <v>202</v>
      </c>
      <c r="E319" s="83">
        <v>16669</v>
      </c>
      <c r="F319" s="83" t="s">
        <v>203</v>
      </c>
      <c r="G319" s="69">
        <v>21</v>
      </c>
      <c r="H319" s="69">
        <v>3119231</v>
      </c>
      <c r="I319" s="69">
        <v>65503851</v>
      </c>
      <c r="J319"/>
      <c r="K319" s="100" t="str">
        <f t="shared" si="4"/>
        <v>Пшен</v>
      </c>
      <c r="L319" s="54"/>
    </row>
    <row r="320" spans="1:12">
      <c r="A320" s="83">
        <v>5057344</v>
      </c>
      <c r="B320" s="83" t="s">
        <v>1685</v>
      </c>
      <c r="C320" s="83" t="s">
        <v>201</v>
      </c>
      <c r="D320" s="83" t="s">
        <v>202</v>
      </c>
      <c r="E320" s="83">
        <v>9916669</v>
      </c>
      <c r="F320" s="83" t="s">
        <v>212</v>
      </c>
      <c r="G320" s="69">
        <v>10</v>
      </c>
      <c r="H320" s="69">
        <v>3119231</v>
      </c>
      <c r="I320" s="69">
        <v>31192310</v>
      </c>
      <c r="J320"/>
      <c r="K320" s="100" t="str">
        <f t="shared" si="4"/>
        <v>Пшен</v>
      </c>
      <c r="L320" s="54"/>
    </row>
    <row r="321" spans="1:12">
      <c r="A321" s="83">
        <v>5057349</v>
      </c>
      <c r="B321" s="83" t="s">
        <v>1685</v>
      </c>
      <c r="C321" s="83" t="s">
        <v>199</v>
      </c>
      <c r="D321" s="83" t="s">
        <v>200</v>
      </c>
      <c r="E321" s="83">
        <v>17397</v>
      </c>
      <c r="F321" s="83" t="s">
        <v>488</v>
      </c>
      <c r="G321" s="69">
        <v>30</v>
      </c>
      <c r="H321" s="69">
        <v>2878231</v>
      </c>
      <c r="I321" s="69">
        <v>86346930</v>
      </c>
      <c r="J321"/>
      <c r="K321" s="100" t="str">
        <f t="shared" si="4"/>
        <v>Пшен</v>
      </c>
      <c r="L321" s="54"/>
    </row>
    <row r="322" spans="1:12">
      <c r="A322" s="83">
        <v>5057383</v>
      </c>
      <c r="B322" s="83" t="s">
        <v>1685</v>
      </c>
      <c r="C322" s="83" t="s">
        <v>206</v>
      </c>
      <c r="D322" s="83" t="s">
        <v>207</v>
      </c>
      <c r="E322" s="83">
        <v>26645</v>
      </c>
      <c r="F322" s="83" t="s">
        <v>208</v>
      </c>
      <c r="G322" s="69">
        <v>65</v>
      </c>
      <c r="H322" s="69">
        <v>2838231</v>
      </c>
      <c r="I322" s="69">
        <v>184485015</v>
      </c>
      <c r="J322"/>
      <c r="K322" s="100" t="str">
        <f t="shared" si="4"/>
        <v>Пшен</v>
      </c>
      <c r="L322" s="54"/>
    </row>
    <row r="323" spans="1:12">
      <c r="A323" s="83">
        <v>5058005</v>
      </c>
      <c r="B323" s="83" t="s">
        <v>1685</v>
      </c>
      <c r="C323" s="83" t="s">
        <v>312</v>
      </c>
      <c r="D323" s="83" t="s">
        <v>313</v>
      </c>
      <c r="E323" s="83">
        <v>9910708</v>
      </c>
      <c r="F323" s="83" t="s">
        <v>381</v>
      </c>
      <c r="G323" s="69">
        <v>5</v>
      </c>
      <c r="H323" s="69">
        <v>2868231</v>
      </c>
      <c r="I323" s="69">
        <v>14341155</v>
      </c>
      <c r="J323"/>
      <c r="K323" s="100" t="str">
        <f t="shared" si="4"/>
        <v>Пшен</v>
      </c>
      <c r="L323" s="54"/>
    </row>
    <row r="324" spans="1:12">
      <c r="A324" s="83">
        <v>5059034</v>
      </c>
      <c r="B324" s="83" t="s">
        <v>1686</v>
      </c>
      <c r="C324" s="83" t="s">
        <v>209</v>
      </c>
      <c r="D324" s="83" t="s">
        <v>210</v>
      </c>
      <c r="E324" s="83">
        <v>26642</v>
      </c>
      <c r="F324" s="83" t="s">
        <v>213</v>
      </c>
      <c r="G324" s="69">
        <v>107</v>
      </c>
      <c r="H324" s="69">
        <v>2868231</v>
      </c>
      <c r="I324" s="69">
        <v>306900717</v>
      </c>
      <c r="J324"/>
      <c r="K324" s="100" t="str">
        <f t="shared" si="4"/>
        <v>Пшен</v>
      </c>
      <c r="L324" s="54"/>
    </row>
    <row r="325" spans="1:12">
      <c r="A325" s="83">
        <v>5059055</v>
      </c>
      <c r="B325" s="83" t="s">
        <v>1686</v>
      </c>
      <c r="C325" s="83" t="s">
        <v>312</v>
      </c>
      <c r="D325" s="83" t="s">
        <v>313</v>
      </c>
      <c r="E325" s="83">
        <v>10708</v>
      </c>
      <c r="F325" s="83" t="s">
        <v>314</v>
      </c>
      <c r="G325" s="69">
        <v>43</v>
      </c>
      <c r="H325" s="69">
        <v>3068231</v>
      </c>
      <c r="I325" s="69">
        <v>131933933</v>
      </c>
      <c r="J325"/>
      <c r="K325" s="100" t="str">
        <f t="shared" si="4"/>
        <v>Пшен</v>
      </c>
      <c r="L325" s="54"/>
    </row>
    <row r="326" spans="1:12">
      <c r="A326" s="83">
        <v>5059071</v>
      </c>
      <c r="B326" s="83" t="s">
        <v>1686</v>
      </c>
      <c r="C326" s="83" t="s">
        <v>201</v>
      </c>
      <c r="D326" s="83" t="s">
        <v>202</v>
      </c>
      <c r="E326" s="83">
        <v>16669</v>
      </c>
      <c r="F326" s="83" t="s">
        <v>203</v>
      </c>
      <c r="G326" s="69">
        <v>21</v>
      </c>
      <c r="H326" s="69">
        <v>2941999</v>
      </c>
      <c r="I326" s="69">
        <v>61781979</v>
      </c>
      <c r="J326"/>
      <c r="K326" s="100" t="str">
        <f t="shared" ref="K326:K378" si="5">LEFT(F326,4)</f>
        <v>Пшен</v>
      </c>
      <c r="L326" s="54"/>
    </row>
    <row r="327" spans="1:12">
      <c r="A327" s="83">
        <v>5059074</v>
      </c>
      <c r="B327" s="83" t="s">
        <v>1686</v>
      </c>
      <c r="C327" s="83" t="s">
        <v>199</v>
      </c>
      <c r="D327" s="83" t="s">
        <v>200</v>
      </c>
      <c r="E327" s="83">
        <v>17397</v>
      </c>
      <c r="F327" s="83" t="s">
        <v>488</v>
      </c>
      <c r="G327" s="69">
        <v>25</v>
      </c>
      <c r="H327" s="69">
        <v>2938231</v>
      </c>
      <c r="I327" s="69">
        <v>73455775</v>
      </c>
      <c r="J327"/>
      <c r="K327" s="100" t="str">
        <f t="shared" si="5"/>
        <v>Пшен</v>
      </c>
      <c r="L327" s="54"/>
    </row>
    <row r="328" spans="1:12">
      <c r="A328" s="83">
        <v>5059117</v>
      </c>
      <c r="B328" s="83" t="s">
        <v>1686</v>
      </c>
      <c r="C328" s="83" t="s">
        <v>206</v>
      </c>
      <c r="D328" s="83" t="s">
        <v>207</v>
      </c>
      <c r="E328" s="83">
        <v>26645</v>
      </c>
      <c r="F328" s="83" t="s">
        <v>208</v>
      </c>
      <c r="G328" s="69">
        <v>35</v>
      </c>
      <c r="H328" s="69">
        <v>2958231</v>
      </c>
      <c r="I328" s="69">
        <v>103538085</v>
      </c>
      <c r="J328"/>
      <c r="K328" s="100" t="str">
        <f t="shared" si="5"/>
        <v>Пшен</v>
      </c>
      <c r="L328" s="54"/>
    </row>
    <row r="329" spans="1:12">
      <c r="A329" s="83">
        <v>5059852</v>
      </c>
      <c r="B329" s="83" t="s">
        <v>1686</v>
      </c>
      <c r="C329" s="83" t="s">
        <v>199</v>
      </c>
      <c r="D329" s="83" t="s">
        <v>200</v>
      </c>
      <c r="E329" s="83">
        <v>9917397</v>
      </c>
      <c r="F329" s="83" t="s">
        <v>1682</v>
      </c>
      <c r="G329" s="69">
        <v>10</v>
      </c>
      <c r="H329" s="69">
        <v>3046231</v>
      </c>
      <c r="I329" s="69">
        <v>30462310</v>
      </c>
      <c r="J329"/>
      <c r="K329" s="100" t="str">
        <f t="shared" si="5"/>
        <v>Пшен</v>
      </c>
      <c r="L329" s="54"/>
    </row>
    <row r="330" spans="1:12">
      <c r="A330" s="83">
        <v>5062282</v>
      </c>
      <c r="B330" s="83" t="s">
        <v>1687</v>
      </c>
      <c r="C330" s="83" t="s">
        <v>209</v>
      </c>
      <c r="D330" s="83" t="s">
        <v>210</v>
      </c>
      <c r="E330" s="83">
        <v>26642</v>
      </c>
      <c r="F330" s="83" t="s">
        <v>213</v>
      </c>
      <c r="G330" s="69">
        <v>97</v>
      </c>
      <c r="H330" s="69">
        <v>2628231</v>
      </c>
      <c r="I330" s="69">
        <v>254938407</v>
      </c>
      <c r="J330"/>
      <c r="K330" s="100" t="str">
        <f t="shared" si="5"/>
        <v>Пшен</v>
      </c>
      <c r="L330" s="54"/>
    </row>
    <row r="331" spans="1:12">
      <c r="A331" s="83">
        <v>5062312</v>
      </c>
      <c r="B331" s="83" t="s">
        <v>1687</v>
      </c>
      <c r="C331" s="83" t="s">
        <v>312</v>
      </c>
      <c r="D331" s="83" t="s">
        <v>313</v>
      </c>
      <c r="E331" s="83">
        <v>10708</v>
      </c>
      <c r="F331" s="83" t="s">
        <v>314</v>
      </c>
      <c r="G331" s="69">
        <v>43</v>
      </c>
      <c r="H331" s="69">
        <v>2792231</v>
      </c>
      <c r="I331" s="69">
        <v>120065933</v>
      </c>
      <c r="J331"/>
      <c r="K331" s="100" t="str">
        <f t="shared" si="5"/>
        <v>Пшен</v>
      </c>
      <c r="L331" s="54"/>
    </row>
    <row r="332" spans="1:12">
      <c r="A332" s="83">
        <v>5062320</v>
      </c>
      <c r="B332" s="83" t="s">
        <v>1687</v>
      </c>
      <c r="C332" s="83" t="s">
        <v>201</v>
      </c>
      <c r="D332" s="83" t="s">
        <v>202</v>
      </c>
      <c r="E332" s="83">
        <v>16669</v>
      </c>
      <c r="F332" s="83" t="s">
        <v>203</v>
      </c>
      <c r="G332" s="69">
        <v>21</v>
      </c>
      <c r="H332" s="69">
        <v>2768231</v>
      </c>
      <c r="I332" s="69">
        <v>58132851</v>
      </c>
      <c r="J332"/>
      <c r="K332" s="100" t="str">
        <f t="shared" si="5"/>
        <v>Пшен</v>
      </c>
      <c r="L332" s="54"/>
    </row>
    <row r="333" spans="1:12">
      <c r="A333" s="83">
        <v>5062323</v>
      </c>
      <c r="B333" s="83" t="s">
        <v>1687</v>
      </c>
      <c r="C333" s="83" t="s">
        <v>199</v>
      </c>
      <c r="D333" s="83" t="s">
        <v>200</v>
      </c>
      <c r="E333" s="83">
        <v>17397</v>
      </c>
      <c r="F333" s="83" t="s">
        <v>488</v>
      </c>
      <c r="G333" s="69">
        <v>29</v>
      </c>
      <c r="H333" s="69">
        <v>2829231</v>
      </c>
      <c r="I333" s="69">
        <v>82047699</v>
      </c>
      <c r="J333"/>
      <c r="K333" s="100" t="str">
        <f t="shared" si="5"/>
        <v>Пшен</v>
      </c>
      <c r="L333" s="54"/>
    </row>
    <row r="334" spans="1:12">
      <c r="A334" s="83">
        <v>5062348</v>
      </c>
      <c r="B334" s="83" t="s">
        <v>1687</v>
      </c>
      <c r="C334" s="83" t="s">
        <v>206</v>
      </c>
      <c r="D334" s="83" t="s">
        <v>207</v>
      </c>
      <c r="E334" s="83">
        <v>26645</v>
      </c>
      <c r="F334" s="83" t="s">
        <v>208</v>
      </c>
      <c r="G334" s="69">
        <v>64</v>
      </c>
      <c r="H334" s="69">
        <v>2729231</v>
      </c>
      <c r="I334" s="69">
        <v>174670784</v>
      </c>
      <c r="J334"/>
      <c r="K334" s="100" t="str">
        <f t="shared" si="5"/>
        <v>Пшен</v>
      </c>
      <c r="L334" s="54"/>
    </row>
    <row r="335" spans="1:12">
      <c r="A335" s="83">
        <v>5062927</v>
      </c>
      <c r="B335" s="83" t="s">
        <v>1687</v>
      </c>
      <c r="C335" s="83" t="s">
        <v>328</v>
      </c>
      <c r="D335" s="83" t="s">
        <v>329</v>
      </c>
      <c r="E335" s="83">
        <v>40487</v>
      </c>
      <c r="F335" s="83" t="s">
        <v>1683</v>
      </c>
      <c r="G335" s="69">
        <v>188</v>
      </c>
      <c r="H335" s="69">
        <v>3095000</v>
      </c>
      <c r="I335" s="69">
        <v>581860000</v>
      </c>
      <c r="J335"/>
      <c r="K335" s="100" t="str">
        <f t="shared" si="5"/>
        <v>Пшен</v>
      </c>
      <c r="L335" s="54"/>
    </row>
    <row r="336" spans="1:12">
      <c r="A336" s="83">
        <v>5065204</v>
      </c>
      <c r="B336" s="83" t="s">
        <v>1688</v>
      </c>
      <c r="C336" s="83" t="s">
        <v>209</v>
      </c>
      <c r="D336" s="83" t="s">
        <v>210</v>
      </c>
      <c r="E336" s="83">
        <v>26642</v>
      </c>
      <c r="F336" s="83" t="s">
        <v>213</v>
      </c>
      <c r="G336" s="69">
        <v>107</v>
      </c>
      <c r="H336" s="69">
        <v>2668231</v>
      </c>
      <c r="I336" s="69">
        <v>285500717</v>
      </c>
      <c r="J336"/>
      <c r="K336" s="100" t="str">
        <f t="shared" si="5"/>
        <v>Пшен</v>
      </c>
      <c r="L336" s="54"/>
    </row>
    <row r="337" spans="1:12">
      <c r="A337" s="83">
        <v>5065228</v>
      </c>
      <c r="B337" s="83" t="s">
        <v>1688</v>
      </c>
      <c r="C337" s="83" t="s">
        <v>312</v>
      </c>
      <c r="D337" s="83" t="s">
        <v>313</v>
      </c>
      <c r="E337" s="83">
        <v>10708</v>
      </c>
      <c r="F337" s="83" t="s">
        <v>314</v>
      </c>
      <c r="G337" s="69">
        <v>33</v>
      </c>
      <c r="H337" s="69">
        <v>2717231</v>
      </c>
      <c r="I337" s="69">
        <v>89668623</v>
      </c>
      <c r="J337"/>
      <c r="K337" s="100" t="str">
        <f t="shared" si="5"/>
        <v>Пшен</v>
      </c>
      <c r="L337" s="54"/>
    </row>
    <row r="338" spans="1:12">
      <c r="A338" s="83">
        <v>5065239</v>
      </c>
      <c r="B338" s="83" t="s">
        <v>1688</v>
      </c>
      <c r="C338" s="83" t="s">
        <v>201</v>
      </c>
      <c r="D338" s="83" t="s">
        <v>202</v>
      </c>
      <c r="E338" s="83">
        <v>16669</v>
      </c>
      <c r="F338" s="83" t="s">
        <v>203</v>
      </c>
      <c r="G338" s="69">
        <v>21</v>
      </c>
      <c r="H338" s="69">
        <v>2728231</v>
      </c>
      <c r="I338" s="69">
        <v>57292851</v>
      </c>
      <c r="J338"/>
      <c r="K338" s="100" t="str">
        <f t="shared" si="5"/>
        <v>Пшен</v>
      </c>
      <c r="L338" s="54"/>
    </row>
    <row r="339" spans="1:12">
      <c r="A339" s="83">
        <v>5065243</v>
      </c>
      <c r="B339" s="83" t="s">
        <v>1688</v>
      </c>
      <c r="C339" s="83" t="s">
        <v>199</v>
      </c>
      <c r="D339" s="83" t="s">
        <v>200</v>
      </c>
      <c r="E339" s="83">
        <v>17397</v>
      </c>
      <c r="F339" s="83" t="s">
        <v>488</v>
      </c>
      <c r="G339" s="69">
        <v>30</v>
      </c>
      <c r="H339" s="69">
        <v>2777231</v>
      </c>
      <c r="I339" s="69">
        <v>83316930</v>
      </c>
      <c r="J339"/>
      <c r="K339" s="100" t="str">
        <f t="shared" si="5"/>
        <v>Пшен</v>
      </c>
      <c r="L339" s="54"/>
    </row>
    <row r="340" spans="1:12">
      <c r="A340" s="83">
        <v>5065275</v>
      </c>
      <c r="B340" s="83" t="s">
        <v>1688</v>
      </c>
      <c r="C340" s="83" t="s">
        <v>206</v>
      </c>
      <c r="D340" s="83" t="s">
        <v>207</v>
      </c>
      <c r="E340" s="83">
        <v>26645</v>
      </c>
      <c r="F340" s="83" t="s">
        <v>208</v>
      </c>
      <c r="G340" s="69">
        <v>64</v>
      </c>
      <c r="H340" s="69">
        <v>2768231</v>
      </c>
      <c r="I340" s="69">
        <v>177166784</v>
      </c>
      <c r="J340"/>
      <c r="K340" s="100" t="str">
        <f t="shared" si="5"/>
        <v>Пшен</v>
      </c>
      <c r="L340" s="54"/>
    </row>
    <row r="341" spans="1:12">
      <c r="A341" s="83">
        <v>5066686</v>
      </c>
      <c r="B341" s="83" t="s">
        <v>1689</v>
      </c>
      <c r="C341" s="83" t="s">
        <v>209</v>
      </c>
      <c r="D341" s="83" t="s">
        <v>210</v>
      </c>
      <c r="E341" s="83">
        <v>26642</v>
      </c>
      <c r="F341" s="83" t="s">
        <v>213</v>
      </c>
      <c r="G341" s="69">
        <v>107</v>
      </c>
      <c r="H341" s="69">
        <v>2689231</v>
      </c>
      <c r="I341" s="69">
        <v>287747717</v>
      </c>
      <c r="J341"/>
      <c r="K341" s="100" t="str">
        <f t="shared" si="5"/>
        <v>Пшен</v>
      </c>
      <c r="L341" s="54"/>
    </row>
    <row r="342" spans="1:12">
      <c r="A342" s="83">
        <v>5066716</v>
      </c>
      <c r="B342" s="83" t="s">
        <v>1689</v>
      </c>
      <c r="C342" s="83" t="s">
        <v>312</v>
      </c>
      <c r="D342" s="83" t="s">
        <v>313</v>
      </c>
      <c r="E342" s="83">
        <v>10708</v>
      </c>
      <c r="F342" s="83" t="s">
        <v>314</v>
      </c>
      <c r="G342" s="69">
        <v>43</v>
      </c>
      <c r="H342" s="69">
        <v>2868231</v>
      </c>
      <c r="I342" s="69">
        <v>123333933</v>
      </c>
      <c r="J342"/>
      <c r="K342" s="100" t="str">
        <f t="shared" si="5"/>
        <v>Пшен</v>
      </c>
      <c r="L342" s="54"/>
    </row>
    <row r="343" spans="1:12">
      <c r="A343" s="83">
        <v>5066726</v>
      </c>
      <c r="B343" s="83" t="s">
        <v>1689</v>
      </c>
      <c r="C343" s="83" t="s">
        <v>201</v>
      </c>
      <c r="D343" s="83" t="s">
        <v>202</v>
      </c>
      <c r="E343" s="83">
        <v>16669</v>
      </c>
      <c r="F343" s="83" t="s">
        <v>203</v>
      </c>
      <c r="G343" s="69">
        <v>21</v>
      </c>
      <c r="H343" s="69">
        <v>2778231</v>
      </c>
      <c r="I343" s="69">
        <v>58342851</v>
      </c>
      <c r="J343"/>
      <c r="K343" s="100" t="str">
        <f t="shared" si="5"/>
        <v>Пшен</v>
      </c>
      <c r="L343" s="54"/>
    </row>
    <row r="344" spans="1:12">
      <c r="A344" s="83">
        <v>5066730</v>
      </c>
      <c r="B344" s="83" t="s">
        <v>1689</v>
      </c>
      <c r="C344" s="83" t="s">
        <v>199</v>
      </c>
      <c r="D344" s="83" t="s">
        <v>200</v>
      </c>
      <c r="E344" s="83">
        <v>17397</v>
      </c>
      <c r="F344" s="83" t="s">
        <v>488</v>
      </c>
      <c r="G344" s="69">
        <v>30</v>
      </c>
      <c r="H344" s="69">
        <v>2728231</v>
      </c>
      <c r="I344" s="69">
        <v>81846930</v>
      </c>
      <c r="J344"/>
      <c r="K344" s="100" t="str">
        <f t="shared" si="5"/>
        <v>Пшен</v>
      </c>
      <c r="L344" s="54"/>
    </row>
    <row r="345" spans="1:12">
      <c r="A345" s="83">
        <v>5066747</v>
      </c>
      <c r="B345" s="83" t="s">
        <v>1689</v>
      </c>
      <c r="C345" s="83" t="s">
        <v>206</v>
      </c>
      <c r="D345" s="83" t="s">
        <v>207</v>
      </c>
      <c r="E345" s="83">
        <v>26645</v>
      </c>
      <c r="F345" s="83" t="s">
        <v>208</v>
      </c>
      <c r="G345" s="69">
        <v>64</v>
      </c>
      <c r="H345" s="69">
        <v>2789231</v>
      </c>
      <c r="I345" s="69">
        <v>178510784</v>
      </c>
      <c r="J345"/>
      <c r="K345" s="100" t="str">
        <f t="shared" si="5"/>
        <v>Пшен</v>
      </c>
      <c r="L345" s="54"/>
    </row>
    <row r="346" spans="1:12">
      <c r="A346" s="83">
        <v>5069977</v>
      </c>
      <c r="B346" s="83" t="s">
        <v>1690</v>
      </c>
      <c r="C346" s="83" t="s">
        <v>209</v>
      </c>
      <c r="D346" s="83" t="s">
        <v>210</v>
      </c>
      <c r="E346" s="83">
        <v>26642</v>
      </c>
      <c r="F346" s="83" t="s">
        <v>213</v>
      </c>
      <c r="G346" s="69">
        <v>107</v>
      </c>
      <c r="H346" s="69">
        <v>2729231</v>
      </c>
      <c r="I346" s="69">
        <v>292027717</v>
      </c>
      <c r="J346"/>
      <c r="K346" s="100" t="str">
        <f t="shared" si="5"/>
        <v>Пшен</v>
      </c>
      <c r="L346" s="54"/>
    </row>
    <row r="347" spans="1:12">
      <c r="A347" s="83">
        <v>5070011</v>
      </c>
      <c r="B347" s="83" t="s">
        <v>1690</v>
      </c>
      <c r="C347" s="83" t="s">
        <v>312</v>
      </c>
      <c r="D347" s="83" t="s">
        <v>313</v>
      </c>
      <c r="E347" s="83">
        <v>10708</v>
      </c>
      <c r="F347" s="83" t="s">
        <v>314</v>
      </c>
      <c r="G347" s="69">
        <v>33</v>
      </c>
      <c r="H347" s="69">
        <v>2789231</v>
      </c>
      <c r="I347" s="69">
        <v>92044623</v>
      </c>
      <c r="J347"/>
      <c r="K347" s="100" t="str">
        <f t="shared" si="5"/>
        <v>Пшен</v>
      </c>
      <c r="L347" s="54"/>
    </row>
    <row r="348" spans="1:12">
      <c r="A348" s="83">
        <v>5070026</v>
      </c>
      <c r="B348" s="83" t="s">
        <v>1690</v>
      </c>
      <c r="C348" s="83" t="s">
        <v>201</v>
      </c>
      <c r="D348" s="83" t="s">
        <v>202</v>
      </c>
      <c r="E348" s="83">
        <v>16669</v>
      </c>
      <c r="F348" s="83" t="s">
        <v>203</v>
      </c>
      <c r="G348" s="69">
        <v>21</v>
      </c>
      <c r="H348" s="69">
        <v>2689231</v>
      </c>
      <c r="I348" s="69">
        <v>56473851</v>
      </c>
      <c r="J348"/>
      <c r="K348" s="100" t="str">
        <f t="shared" si="5"/>
        <v>Пшен</v>
      </c>
      <c r="L348" s="54"/>
    </row>
    <row r="349" spans="1:12">
      <c r="A349" s="83">
        <v>5070030</v>
      </c>
      <c r="B349" s="83" t="s">
        <v>1690</v>
      </c>
      <c r="C349" s="83" t="s">
        <v>199</v>
      </c>
      <c r="D349" s="83" t="s">
        <v>200</v>
      </c>
      <c r="E349" s="83">
        <v>17397</v>
      </c>
      <c r="F349" s="83" t="s">
        <v>488</v>
      </c>
      <c r="G349" s="69">
        <v>30</v>
      </c>
      <c r="H349" s="69">
        <v>2689231</v>
      </c>
      <c r="I349" s="69">
        <v>80676930</v>
      </c>
      <c r="J349"/>
      <c r="K349" s="100" t="str">
        <f t="shared" si="5"/>
        <v>Пшен</v>
      </c>
      <c r="L349" s="54"/>
    </row>
    <row r="350" spans="1:12">
      <c r="A350" s="83">
        <v>5070058</v>
      </c>
      <c r="B350" s="83" t="s">
        <v>1690</v>
      </c>
      <c r="C350" s="83" t="s">
        <v>206</v>
      </c>
      <c r="D350" s="83" t="s">
        <v>207</v>
      </c>
      <c r="E350" s="83">
        <v>26645</v>
      </c>
      <c r="F350" s="83" t="s">
        <v>208</v>
      </c>
      <c r="G350" s="69">
        <v>64</v>
      </c>
      <c r="H350" s="69">
        <v>2799231</v>
      </c>
      <c r="I350" s="69">
        <v>179150784</v>
      </c>
      <c r="J350"/>
      <c r="K350" s="100" t="str">
        <f t="shared" si="5"/>
        <v>Пшен</v>
      </c>
      <c r="L350" s="54"/>
    </row>
    <row r="351" spans="1:12">
      <c r="A351" s="83">
        <v>5073133</v>
      </c>
      <c r="B351" s="83" t="s">
        <v>1691</v>
      </c>
      <c r="C351" s="83" t="s">
        <v>209</v>
      </c>
      <c r="D351" s="83" t="s">
        <v>210</v>
      </c>
      <c r="E351" s="83">
        <v>26642</v>
      </c>
      <c r="F351" s="83" t="s">
        <v>213</v>
      </c>
      <c r="G351" s="69">
        <v>107</v>
      </c>
      <c r="H351" s="69">
        <v>2589231</v>
      </c>
      <c r="I351" s="69">
        <v>277047717</v>
      </c>
      <c r="J351"/>
      <c r="K351" s="100" t="str">
        <f t="shared" si="5"/>
        <v>Пшен</v>
      </c>
      <c r="L351" s="54"/>
    </row>
    <row r="352" spans="1:12">
      <c r="A352" s="83">
        <v>5073150</v>
      </c>
      <c r="B352" s="83" t="s">
        <v>1691</v>
      </c>
      <c r="C352" s="83" t="s">
        <v>312</v>
      </c>
      <c r="D352" s="83" t="s">
        <v>313</v>
      </c>
      <c r="E352" s="83">
        <v>10708</v>
      </c>
      <c r="F352" s="83" t="s">
        <v>314</v>
      </c>
      <c r="G352" s="69">
        <v>43</v>
      </c>
      <c r="H352" s="69">
        <v>2868231</v>
      </c>
      <c r="I352" s="69">
        <v>123333933</v>
      </c>
      <c r="J352"/>
      <c r="K352" s="100" t="str">
        <f t="shared" si="5"/>
        <v>Пшен</v>
      </c>
      <c r="L352" s="54"/>
    </row>
    <row r="353" spans="1:12">
      <c r="A353" s="83">
        <v>5073163</v>
      </c>
      <c r="B353" s="83" t="s">
        <v>1691</v>
      </c>
      <c r="C353" s="83" t="s">
        <v>201</v>
      </c>
      <c r="D353" s="83" t="s">
        <v>202</v>
      </c>
      <c r="E353" s="83">
        <v>16669</v>
      </c>
      <c r="F353" s="83" t="s">
        <v>203</v>
      </c>
      <c r="G353" s="69">
        <v>21</v>
      </c>
      <c r="H353" s="69">
        <v>2728231</v>
      </c>
      <c r="I353" s="69">
        <v>57292851</v>
      </c>
      <c r="J353"/>
      <c r="K353" s="100" t="str">
        <f t="shared" si="5"/>
        <v>Пшен</v>
      </c>
      <c r="L353" s="54"/>
    </row>
    <row r="354" spans="1:12">
      <c r="A354" s="83">
        <v>5073169</v>
      </c>
      <c r="B354" s="83" t="s">
        <v>1691</v>
      </c>
      <c r="C354" s="83" t="s">
        <v>199</v>
      </c>
      <c r="D354" s="83" t="s">
        <v>200</v>
      </c>
      <c r="E354" s="83">
        <v>17397</v>
      </c>
      <c r="F354" s="83" t="s">
        <v>488</v>
      </c>
      <c r="G354" s="69">
        <v>30</v>
      </c>
      <c r="H354" s="69">
        <v>2728231</v>
      </c>
      <c r="I354" s="69">
        <v>81846930</v>
      </c>
      <c r="J354"/>
      <c r="K354" s="100" t="str">
        <f t="shared" si="5"/>
        <v>Пшен</v>
      </c>
      <c r="L354" s="54"/>
    </row>
    <row r="355" spans="1:12">
      <c r="A355" s="83">
        <v>5073193</v>
      </c>
      <c r="B355" s="83" t="s">
        <v>1691</v>
      </c>
      <c r="C355" s="83" t="s">
        <v>206</v>
      </c>
      <c r="D355" s="83" t="s">
        <v>207</v>
      </c>
      <c r="E355" s="83">
        <v>26645</v>
      </c>
      <c r="F355" s="83" t="s">
        <v>208</v>
      </c>
      <c r="G355" s="69">
        <v>64</v>
      </c>
      <c r="H355" s="69">
        <v>2768231</v>
      </c>
      <c r="I355" s="69">
        <v>177166784</v>
      </c>
      <c r="J355"/>
      <c r="K355" s="100" t="str">
        <f t="shared" si="5"/>
        <v>Пшен</v>
      </c>
      <c r="L355" s="54"/>
    </row>
    <row r="356" spans="1:12">
      <c r="A356" s="83">
        <v>5074708</v>
      </c>
      <c r="B356" s="83" t="s">
        <v>1692</v>
      </c>
      <c r="C356" s="83" t="s">
        <v>209</v>
      </c>
      <c r="D356" s="83" t="s">
        <v>210</v>
      </c>
      <c r="E356" s="83">
        <v>26642</v>
      </c>
      <c r="F356" s="83" t="s">
        <v>213</v>
      </c>
      <c r="G356" s="69">
        <v>7</v>
      </c>
      <c r="H356" s="69">
        <v>2568231</v>
      </c>
      <c r="I356" s="69">
        <v>17977617</v>
      </c>
      <c r="J356"/>
      <c r="K356" s="100" t="str">
        <f t="shared" si="5"/>
        <v>Пшен</v>
      </c>
      <c r="L356" s="54"/>
    </row>
    <row r="357" spans="1:12">
      <c r="A357" s="83">
        <v>5074725</v>
      </c>
      <c r="B357" s="83" t="s">
        <v>1692</v>
      </c>
      <c r="C357" s="83" t="s">
        <v>312</v>
      </c>
      <c r="D357" s="83" t="s">
        <v>313</v>
      </c>
      <c r="E357" s="83">
        <v>10708</v>
      </c>
      <c r="F357" s="83" t="s">
        <v>314</v>
      </c>
      <c r="G357" s="69">
        <v>43</v>
      </c>
      <c r="H357" s="69">
        <v>2798231</v>
      </c>
      <c r="I357" s="69">
        <v>120323933</v>
      </c>
      <c r="J357"/>
      <c r="K357" s="100" t="str">
        <f t="shared" si="5"/>
        <v>Пшен</v>
      </c>
      <c r="L357" s="54"/>
    </row>
    <row r="358" spans="1:12">
      <c r="A358" s="83">
        <v>5074744</v>
      </c>
      <c r="B358" s="83" t="s">
        <v>1692</v>
      </c>
      <c r="C358" s="83" t="s">
        <v>201</v>
      </c>
      <c r="D358" s="83" t="s">
        <v>202</v>
      </c>
      <c r="E358" s="83">
        <v>16669</v>
      </c>
      <c r="F358" s="83" t="s">
        <v>203</v>
      </c>
      <c r="G358" s="69">
        <v>21</v>
      </c>
      <c r="H358" s="69">
        <v>2689231</v>
      </c>
      <c r="I358" s="69">
        <v>56473851</v>
      </c>
      <c r="J358"/>
      <c r="K358" s="100" t="str">
        <f t="shared" si="5"/>
        <v>Пшен</v>
      </c>
      <c r="L358" s="54"/>
    </row>
    <row r="359" spans="1:12">
      <c r="A359" s="83">
        <v>5074750</v>
      </c>
      <c r="B359" s="83" t="s">
        <v>1692</v>
      </c>
      <c r="C359" s="83" t="s">
        <v>199</v>
      </c>
      <c r="D359" s="83" t="s">
        <v>200</v>
      </c>
      <c r="E359" s="83">
        <v>17397</v>
      </c>
      <c r="F359" s="83" t="s">
        <v>488</v>
      </c>
      <c r="G359" s="69">
        <v>20</v>
      </c>
      <c r="H359" s="69">
        <v>2698231</v>
      </c>
      <c r="I359" s="69">
        <v>53964620</v>
      </c>
      <c r="J359"/>
      <c r="K359" s="100" t="str">
        <f t="shared" si="5"/>
        <v>Пшен</v>
      </c>
      <c r="L359" s="54"/>
    </row>
    <row r="360" spans="1:12">
      <c r="A360" s="83">
        <v>5074800</v>
      </c>
      <c r="B360" s="83" t="s">
        <v>1692</v>
      </c>
      <c r="C360" s="83" t="s">
        <v>206</v>
      </c>
      <c r="D360" s="83" t="s">
        <v>207</v>
      </c>
      <c r="E360" s="83">
        <v>26645</v>
      </c>
      <c r="F360" s="83" t="s">
        <v>208</v>
      </c>
      <c r="G360" s="69">
        <v>58</v>
      </c>
      <c r="H360" s="69">
        <v>2732231</v>
      </c>
      <c r="I360" s="69">
        <v>158469398</v>
      </c>
      <c r="J360"/>
      <c r="K360" s="100" t="str">
        <f t="shared" si="5"/>
        <v>Пшен</v>
      </c>
      <c r="L360" s="54"/>
    </row>
    <row r="361" spans="1:12">
      <c r="A361" s="83">
        <v>5078129</v>
      </c>
      <c r="B361" s="83" t="s">
        <v>1693</v>
      </c>
      <c r="C361" s="83" t="s">
        <v>209</v>
      </c>
      <c r="D361" s="83" t="s">
        <v>210</v>
      </c>
      <c r="E361" s="83">
        <v>26642</v>
      </c>
      <c r="F361" s="83" t="s">
        <v>213</v>
      </c>
      <c r="G361" s="69">
        <v>107</v>
      </c>
      <c r="H361" s="69">
        <v>2839231</v>
      </c>
      <c r="I361" s="69">
        <v>303797717</v>
      </c>
      <c r="J361"/>
      <c r="K361" s="100" t="str">
        <f t="shared" si="5"/>
        <v>Пшен</v>
      </c>
      <c r="L361" s="54"/>
    </row>
    <row r="362" spans="1:12">
      <c r="A362" s="83">
        <v>5078156</v>
      </c>
      <c r="B362" s="83" t="s">
        <v>1693</v>
      </c>
      <c r="C362" s="83" t="s">
        <v>312</v>
      </c>
      <c r="D362" s="83" t="s">
        <v>313</v>
      </c>
      <c r="E362" s="83">
        <v>10708</v>
      </c>
      <c r="F362" s="83" t="s">
        <v>314</v>
      </c>
      <c r="G362" s="69">
        <v>42</v>
      </c>
      <c r="H362" s="69">
        <v>2828231</v>
      </c>
      <c r="I362" s="69">
        <v>118785702</v>
      </c>
      <c r="J362"/>
      <c r="K362" s="100" t="str">
        <f t="shared" si="5"/>
        <v>Пшен</v>
      </c>
      <c r="L362" s="54"/>
    </row>
    <row r="363" spans="1:12">
      <c r="A363" s="83">
        <v>5078170</v>
      </c>
      <c r="B363" s="83" t="s">
        <v>1693</v>
      </c>
      <c r="C363" s="83" t="s">
        <v>201</v>
      </c>
      <c r="D363" s="83" t="s">
        <v>202</v>
      </c>
      <c r="E363" s="83">
        <v>16669</v>
      </c>
      <c r="F363" s="83" t="s">
        <v>203</v>
      </c>
      <c r="G363" s="69">
        <v>21</v>
      </c>
      <c r="H363" s="69">
        <v>2718231</v>
      </c>
      <c r="I363" s="69">
        <v>57082851</v>
      </c>
      <c r="J363"/>
      <c r="K363" s="100" t="str">
        <f t="shared" si="5"/>
        <v>Пшен</v>
      </c>
      <c r="L363" s="54"/>
    </row>
    <row r="364" spans="1:12">
      <c r="A364" s="83">
        <v>5078174</v>
      </c>
      <c r="B364" s="83" t="s">
        <v>1693</v>
      </c>
      <c r="C364" s="83" t="s">
        <v>199</v>
      </c>
      <c r="D364" s="83" t="s">
        <v>200</v>
      </c>
      <c r="E364" s="83">
        <v>17397</v>
      </c>
      <c r="F364" s="83" t="s">
        <v>488</v>
      </c>
      <c r="G364" s="69">
        <v>30</v>
      </c>
      <c r="H364" s="69">
        <v>2744231</v>
      </c>
      <c r="I364" s="69">
        <v>82326930</v>
      </c>
      <c r="J364"/>
      <c r="K364" s="100" t="str">
        <f t="shared" si="5"/>
        <v>Пшен</v>
      </c>
      <c r="L364" s="54"/>
    </row>
    <row r="365" spans="1:12">
      <c r="A365" s="83">
        <v>5078196</v>
      </c>
      <c r="B365" s="83" t="s">
        <v>1693</v>
      </c>
      <c r="C365" s="83" t="s">
        <v>206</v>
      </c>
      <c r="D365" s="83" t="s">
        <v>207</v>
      </c>
      <c r="E365" s="83">
        <v>26645</v>
      </c>
      <c r="F365" s="83" t="s">
        <v>208</v>
      </c>
      <c r="G365" s="69">
        <v>64</v>
      </c>
      <c r="H365" s="69">
        <v>2833231</v>
      </c>
      <c r="I365" s="69">
        <v>181326784</v>
      </c>
      <c r="J365"/>
      <c r="K365" s="100" t="str">
        <f t="shared" si="5"/>
        <v>Пшен</v>
      </c>
      <c r="L365" s="54"/>
    </row>
    <row r="366" spans="1:12">
      <c r="A366" s="83">
        <v>5078858</v>
      </c>
      <c r="B366" s="83" t="s">
        <v>1693</v>
      </c>
      <c r="C366" s="83" t="s">
        <v>199</v>
      </c>
      <c r="D366" s="83" t="s">
        <v>200</v>
      </c>
      <c r="E366" s="83">
        <v>9917397</v>
      </c>
      <c r="F366" s="83" t="s">
        <v>1682</v>
      </c>
      <c r="G366" s="69">
        <v>25</v>
      </c>
      <c r="H366" s="69">
        <v>2768231</v>
      </c>
      <c r="I366" s="69">
        <v>69205775</v>
      </c>
      <c r="J366"/>
      <c r="K366" s="100" t="str">
        <f t="shared" si="5"/>
        <v>Пшен</v>
      </c>
      <c r="L366" s="54"/>
    </row>
    <row r="367" spans="1:12">
      <c r="A367" s="83">
        <v>5078894</v>
      </c>
      <c r="B367" s="83" t="s">
        <v>1693</v>
      </c>
      <c r="C367" s="83" t="s">
        <v>328</v>
      </c>
      <c r="D367" s="83" t="s">
        <v>329</v>
      </c>
      <c r="E367" s="83">
        <v>36707</v>
      </c>
      <c r="F367" s="83" t="s">
        <v>330</v>
      </c>
      <c r="G367" s="69">
        <v>300</v>
      </c>
      <c r="H367" s="69">
        <v>3196000</v>
      </c>
      <c r="I367" s="69">
        <v>958800000</v>
      </c>
      <c r="J367"/>
      <c r="K367" s="100" t="str">
        <f t="shared" si="5"/>
        <v>Пшен</v>
      </c>
      <c r="L367" s="54"/>
    </row>
    <row r="368" spans="1:12">
      <c r="A368" s="83">
        <v>5081437</v>
      </c>
      <c r="B368" s="83" t="s">
        <v>1694</v>
      </c>
      <c r="C368" s="83" t="s">
        <v>209</v>
      </c>
      <c r="D368" s="83" t="s">
        <v>210</v>
      </c>
      <c r="E368" s="83">
        <v>26642</v>
      </c>
      <c r="F368" s="83" t="s">
        <v>213</v>
      </c>
      <c r="G368" s="69">
        <v>65</v>
      </c>
      <c r="H368" s="69">
        <v>2689231</v>
      </c>
      <c r="I368" s="69">
        <v>174800015</v>
      </c>
      <c r="J368"/>
      <c r="K368" s="100" t="str">
        <f t="shared" si="5"/>
        <v>Пшен</v>
      </c>
      <c r="L368" s="54"/>
    </row>
    <row r="369" spans="1:12">
      <c r="A369" s="83">
        <v>5081476</v>
      </c>
      <c r="B369" s="83" t="s">
        <v>1694</v>
      </c>
      <c r="C369" s="83" t="s">
        <v>312</v>
      </c>
      <c r="D369" s="83" t="s">
        <v>313</v>
      </c>
      <c r="E369" s="83">
        <v>10708</v>
      </c>
      <c r="F369" s="83" t="s">
        <v>314</v>
      </c>
      <c r="G369" s="69">
        <v>20</v>
      </c>
      <c r="H369" s="69">
        <v>2828231</v>
      </c>
      <c r="I369" s="69">
        <v>56564620</v>
      </c>
      <c r="J369"/>
      <c r="K369" s="100" t="str">
        <f t="shared" si="5"/>
        <v>Пшен</v>
      </c>
      <c r="L369" s="54"/>
    </row>
    <row r="370" spans="1:12">
      <c r="A370" s="83">
        <v>5081557</v>
      </c>
      <c r="B370" s="83" t="s">
        <v>1694</v>
      </c>
      <c r="C370" s="83" t="s">
        <v>206</v>
      </c>
      <c r="D370" s="83" t="s">
        <v>207</v>
      </c>
      <c r="E370" s="83">
        <v>26645</v>
      </c>
      <c r="F370" s="83" t="s">
        <v>208</v>
      </c>
      <c r="G370" s="69">
        <v>20</v>
      </c>
      <c r="H370" s="69">
        <v>2728231</v>
      </c>
      <c r="I370" s="69">
        <v>54564620</v>
      </c>
      <c r="J370"/>
      <c r="K370" s="100" t="str">
        <f t="shared" si="5"/>
        <v>Пшен</v>
      </c>
      <c r="L370" s="54"/>
    </row>
    <row r="371" spans="1:12">
      <c r="A371" s="83">
        <v>5083278</v>
      </c>
      <c r="B371" s="83" t="s">
        <v>1695</v>
      </c>
      <c r="C371" s="83" t="s">
        <v>209</v>
      </c>
      <c r="D371" s="83" t="s">
        <v>210</v>
      </c>
      <c r="E371" s="83">
        <v>26642</v>
      </c>
      <c r="F371" s="83" t="s">
        <v>213</v>
      </c>
      <c r="G371" s="69">
        <v>107</v>
      </c>
      <c r="H371" s="69">
        <v>2648231</v>
      </c>
      <c r="I371" s="69">
        <v>283360717</v>
      </c>
      <c r="J371"/>
      <c r="K371" s="100" t="str">
        <f t="shared" si="5"/>
        <v>Пшен</v>
      </c>
      <c r="L371" s="54"/>
    </row>
    <row r="372" spans="1:12">
      <c r="A372" s="83">
        <v>5083385</v>
      </c>
      <c r="B372" s="83" t="s">
        <v>1695</v>
      </c>
      <c r="C372" s="83" t="s">
        <v>206</v>
      </c>
      <c r="D372" s="83" t="s">
        <v>207</v>
      </c>
      <c r="E372" s="83">
        <v>26645</v>
      </c>
      <c r="F372" s="83" t="s">
        <v>208</v>
      </c>
      <c r="G372" s="69">
        <v>54</v>
      </c>
      <c r="H372" s="69">
        <v>2738231</v>
      </c>
      <c r="I372" s="69">
        <v>147864474</v>
      </c>
      <c r="J372"/>
      <c r="K372" s="100" t="str">
        <f t="shared" si="5"/>
        <v>Пшен</v>
      </c>
      <c r="L372" s="54"/>
    </row>
    <row r="373" spans="1:12">
      <c r="A373" s="83">
        <v>5086929</v>
      </c>
      <c r="B373" s="83" t="s">
        <v>1696</v>
      </c>
      <c r="C373" s="83" t="s">
        <v>209</v>
      </c>
      <c r="D373" s="83" t="s">
        <v>210</v>
      </c>
      <c r="E373" s="83">
        <v>26642</v>
      </c>
      <c r="F373" s="83" t="s">
        <v>213</v>
      </c>
      <c r="G373" s="69">
        <v>26</v>
      </c>
      <c r="H373" s="69">
        <v>2588231</v>
      </c>
      <c r="I373" s="69">
        <v>67294006</v>
      </c>
      <c r="J373"/>
      <c r="K373" s="100" t="str">
        <f t="shared" si="5"/>
        <v>Пшен</v>
      </c>
      <c r="L373" s="54"/>
    </row>
    <row r="374" spans="1:12">
      <c r="A374" s="83">
        <v>5087062</v>
      </c>
      <c r="B374" s="83" t="s">
        <v>1696</v>
      </c>
      <c r="C374" s="83" t="s">
        <v>206</v>
      </c>
      <c r="D374" s="83" t="s">
        <v>207</v>
      </c>
      <c r="E374" s="83">
        <v>26645</v>
      </c>
      <c r="F374" s="83" t="s">
        <v>208</v>
      </c>
      <c r="G374" s="69">
        <v>11</v>
      </c>
      <c r="H374" s="69">
        <v>2638231</v>
      </c>
      <c r="I374" s="69">
        <v>29020541</v>
      </c>
      <c r="J374"/>
      <c r="K374" s="100" t="str">
        <f t="shared" si="5"/>
        <v>Пшен</v>
      </c>
      <c r="L374" s="54"/>
    </row>
    <row r="375" spans="1:12">
      <c r="A375" s="83">
        <v>5087124</v>
      </c>
      <c r="B375" s="83" t="s">
        <v>1696</v>
      </c>
      <c r="C375" s="83" t="s">
        <v>328</v>
      </c>
      <c r="D375" s="83" t="s">
        <v>329</v>
      </c>
      <c r="E375" s="83">
        <v>36707</v>
      </c>
      <c r="F375" s="83" t="s">
        <v>330</v>
      </c>
      <c r="G375" s="69">
        <v>150</v>
      </c>
      <c r="H375" s="69">
        <v>3198007</v>
      </c>
      <c r="I375" s="69">
        <v>479701050</v>
      </c>
      <c r="J375"/>
      <c r="K375" s="100" t="str">
        <f t="shared" si="5"/>
        <v>Пшен</v>
      </c>
      <c r="L375" s="54"/>
    </row>
    <row r="376" spans="1:12">
      <c r="A376" s="83">
        <v>5090309</v>
      </c>
      <c r="B376" s="83" t="s">
        <v>1697</v>
      </c>
      <c r="C376" s="83" t="s">
        <v>199</v>
      </c>
      <c r="D376" s="83" t="s">
        <v>200</v>
      </c>
      <c r="E376" s="83">
        <v>17397</v>
      </c>
      <c r="F376" s="83" t="s">
        <v>488</v>
      </c>
      <c r="G376" s="69">
        <v>30</v>
      </c>
      <c r="H376" s="69">
        <v>2638231</v>
      </c>
      <c r="I376" s="69">
        <v>79146930</v>
      </c>
      <c r="J376"/>
      <c r="K376" s="100" t="str">
        <f t="shared" si="5"/>
        <v>Пшен</v>
      </c>
      <c r="L376" s="54"/>
    </row>
    <row r="377" spans="1:12">
      <c r="A377" s="83">
        <v>5092022</v>
      </c>
      <c r="B377" s="83" t="s">
        <v>1698</v>
      </c>
      <c r="C377" s="83" t="s">
        <v>199</v>
      </c>
      <c r="D377" s="83" t="s">
        <v>200</v>
      </c>
      <c r="E377" s="83">
        <v>17397</v>
      </c>
      <c r="F377" s="83" t="s">
        <v>488</v>
      </c>
      <c r="G377" s="69">
        <v>12</v>
      </c>
      <c r="H377" s="69">
        <v>2548231</v>
      </c>
      <c r="I377" s="69">
        <v>30578772</v>
      </c>
      <c r="J377"/>
      <c r="K377" s="100" t="str">
        <f t="shared" si="5"/>
        <v>Пшен</v>
      </c>
      <c r="L377" s="54"/>
    </row>
    <row r="378" spans="1:12">
      <c r="A378" s="83">
        <v>5095654</v>
      </c>
      <c r="B378" s="83" t="s">
        <v>1699</v>
      </c>
      <c r="C378" s="83" t="s">
        <v>199</v>
      </c>
      <c r="D378" s="83" t="s">
        <v>200</v>
      </c>
      <c r="E378" s="83">
        <v>17397</v>
      </c>
      <c r="F378" s="83" t="s">
        <v>488</v>
      </c>
      <c r="G378" s="69">
        <v>13</v>
      </c>
      <c r="H378" s="69">
        <v>2668231</v>
      </c>
      <c r="I378" s="69">
        <v>34687003</v>
      </c>
      <c r="J378"/>
      <c r="K378" s="100" t="str">
        <f t="shared" si="5"/>
        <v>Пшен</v>
      </c>
      <c r="L378" s="54"/>
    </row>
    <row r="379" spans="1:12" ht="18.75" customHeight="1">
      <c r="A379" s="124">
        <f>COUNT(A5:A378)</f>
        <v>374</v>
      </c>
      <c r="B379" s="111"/>
      <c r="C379" s="112"/>
      <c r="D379" s="111"/>
      <c r="E379" s="111"/>
      <c r="F379" s="112"/>
      <c r="G379" s="113"/>
      <c r="H379" s="113"/>
      <c r="I379" s="113">
        <f>SUM(I5:I378)</f>
        <v>63189569026</v>
      </c>
    </row>
    <row r="380" spans="1:12">
      <c r="A380" s="101">
        <f>COUNT(A5:A378)</f>
        <v>374</v>
      </c>
      <c r="G380" s="101">
        <f>SUBTOTAL(9,G5:G191)</f>
        <v>20895</v>
      </c>
      <c r="I380" s="101">
        <f>SUBTOTAL(9,I5:I191)</f>
        <v>32896343405</v>
      </c>
    </row>
    <row r="382" spans="1:12">
      <c r="C382" s="69" t="s">
        <v>142</v>
      </c>
      <c r="F382" s="103" t="s">
        <v>405</v>
      </c>
      <c r="G382" s="101">
        <f>SUMIF($K$5:$K378,$F382,G$5:G378)</f>
        <v>21371</v>
      </c>
      <c r="H382" s="101">
        <f>I382/G382</f>
        <v>2942659.3603949277</v>
      </c>
      <c r="I382" s="101">
        <f>SUMIF($K$5:$K378,$F382,I$5:I378)</f>
        <v>62887573191</v>
      </c>
      <c r="K382" s="101"/>
    </row>
    <row r="383" spans="1:12">
      <c r="C383" s="83" t="s">
        <v>482</v>
      </c>
      <c r="F383" s="103" t="s">
        <v>614</v>
      </c>
      <c r="G383" s="101">
        <f>SUMIF($K$5:$K379,$F383,G$5:G379)</f>
        <v>60</v>
      </c>
      <c r="H383" s="101">
        <f t="shared" ref="H383:H392" si="6">I383/G383</f>
        <v>299000</v>
      </c>
      <c r="I383" s="101">
        <f>SUMIF($K$5:$K379,$F383,I$5:I379)</f>
        <v>17940000</v>
      </c>
      <c r="K383" s="101"/>
    </row>
    <row r="384" spans="1:12">
      <c r="C384" s="69" t="s">
        <v>170</v>
      </c>
      <c r="F384" s="103" t="s">
        <v>406</v>
      </c>
      <c r="G384" s="101">
        <f>SUMIF($K$5:$K380,$F384,G$5:G380)</f>
        <v>6300</v>
      </c>
      <c r="H384" s="101">
        <f t="shared" si="6"/>
        <v>7508.1485714285718</v>
      </c>
      <c r="I384" s="101">
        <f>SUMIF($K$5:$K380,$F384,I$5:I380)</f>
        <v>47301336</v>
      </c>
      <c r="K384" s="101"/>
    </row>
    <row r="385" spans="3:11" ht="45">
      <c r="C385" s="115" t="s">
        <v>171</v>
      </c>
      <c r="F385" s="103" t="s">
        <v>407</v>
      </c>
      <c r="G385" s="101">
        <f>SUMIF($K$5:$K381,$F385,G$5:G381)</f>
        <v>0</v>
      </c>
      <c r="H385" s="101" t="e">
        <f t="shared" si="6"/>
        <v>#DIV/0!</v>
      </c>
      <c r="I385" s="101">
        <f>SUMIF($K$5:$K381,$F385,I$5:I381)</f>
        <v>0</v>
      </c>
      <c r="K385" s="101"/>
    </row>
    <row r="386" spans="3:11">
      <c r="C386" s="83" t="s">
        <v>518</v>
      </c>
      <c r="F386" s="103" t="s">
        <v>615</v>
      </c>
      <c r="G386" s="101">
        <f>SUMIF($K$5:$K382,$F386,G$5:G382)</f>
        <v>3000</v>
      </c>
      <c r="H386" s="101">
        <f t="shared" si="6"/>
        <v>3100.6673333333333</v>
      </c>
      <c r="I386" s="101">
        <f>SUMIF($K$5:$K382,$F386,I$5:I382)</f>
        <v>9302002</v>
      </c>
      <c r="K386" s="101"/>
    </row>
    <row r="387" spans="3:11">
      <c r="C387" s="83" t="s">
        <v>327</v>
      </c>
      <c r="F387" s="103" t="s">
        <v>412</v>
      </c>
      <c r="G387" s="101">
        <f>SUMIF($K$5:$K383,$F387,G$5:G383)</f>
        <v>0</v>
      </c>
      <c r="H387" s="101" t="e">
        <f t="shared" si="6"/>
        <v>#DIV/0!</v>
      </c>
      <c r="I387" s="101">
        <f>SUMIF($K$5:$K383,$F387,I$5:I383)</f>
        <v>0</v>
      </c>
      <c r="K387" s="101"/>
    </row>
    <row r="388" spans="3:11">
      <c r="C388" s="69" t="s">
        <v>172</v>
      </c>
      <c r="F388" s="103" t="s">
        <v>408</v>
      </c>
      <c r="G388" s="101">
        <f>SUMIF($K$5:$K384,$F388,G$5:G384)</f>
        <v>30</v>
      </c>
      <c r="H388" s="101">
        <f t="shared" si="6"/>
        <v>2868999.9</v>
      </c>
      <c r="I388" s="101">
        <f>SUMIF($K$5:$K384,$F388,I$5:I384)</f>
        <v>86069997</v>
      </c>
      <c r="K388" s="101"/>
    </row>
    <row r="389" spans="3:11">
      <c r="C389" s="83" t="s">
        <v>325</v>
      </c>
      <c r="F389" s="103" t="s">
        <v>410</v>
      </c>
      <c r="G389" s="101">
        <f>SUMIF($K$5:$K385,$F389,G$5:G385)</f>
        <v>0</v>
      </c>
      <c r="H389" s="101" t="e">
        <f t="shared" si="6"/>
        <v>#DIV/0!</v>
      </c>
      <c r="I389" s="101">
        <f>SUMIF($K$5:$K385,$F389,I$5:I385)</f>
        <v>0</v>
      </c>
      <c r="K389" s="101"/>
    </row>
    <row r="390" spans="3:11">
      <c r="C390" s="83" t="s">
        <v>326</v>
      </c>
      <c r="F390" s="103" t="s">
        <v>411</v>
      </c>
      <c r="G390" s="101">
        <f>SUMIF($K$5:$K386,$F390,G$5:G386)</f>
        <v>0</v>
      </c>
      <c r="H390" s="101" t="e">
        <f t="shared" si="6"/>
        <v>#DIV/0!</v>
      </c>
      <c r="I390" s="101">
        <f>SUMIF($K$5:$K386,$F390,I$5:I386)</f>
        <v>0</v>
      </c>
      <c r="K390" s="101"/>
    </row>
    <row r="391" spans="3:11">
      <c r="C391" s="54" t="s">
        <v>380</v>
      </c>
      <c r="F391" s="103" t="s">
        <v>409</v>
      </c>
      <c r="G391" s="101">
        <f>SUMIF($K$5:$K387,$F391,G$5:G387)</f>
        <v>0</v>
      </c>
      <c r="H391" s="101" t="e">
        <f t="shared" si="6"/>
        <v>#DIV/0!</v>
      </c>
      <c r="I391" s="101">
        <f>SUMIF($K$5:$K387,$F391,I$5:I387)</f>
        <v>0</v>
      </c>
      <c r="K391" s="101"/>
    </row>
    <row r="392" spans="3:11" ht="30">
      <c r="C392" s="103" t="s">
        <v>311</v>
      </c>
      <c r="F392" s="103" t="s">
        <v>413</v>
      </c>
      <c r="G392" s="101">
        <f>SUMIF($K$5:$K388,$F392,G$5:G388)</f>
        <v>205</v>
      </c>
      <c r="H392" s="101">
        <f t="shared" si="6"/>
        <v>16500</v>
      </c>
      <c r="I392" s="101">
        <f>SUMIF($K$5:$K388,$F392,I$5:I388)</f>
        <v>3382500</v>
      </c>
      <c r="K392" s="101"/>
    </row>
    <row r="393" spans="3:11">
      <c r="C393" s="103" t="s">
        <v>1666</v>
      </c>
      <c r="F393" s="103" t="s">
        <v>1700</v>
      </c>
      <c r="G393" s="101">
        <f>SUMIF($K$5:$K389,$F393,G$5:G389)</f>
        <v>552</v>
      </c>
      <c r="H393" s="101">
        <f t="shared" ref="H393" si="7">I393/G393</f>
        <v>250000</v>
      </c>
      <c r="I393" s="101">
        <f>SUMIF($K$5:$K389,$F393,I$5:I389)</f>
        <v>138000000</v>
      </c>
    </row>
    <row r="394" spans="3:11">
      <c r="I394" s="192">
        <f>SUM(I382:I393)</f>
        <v>63189569026</v>
      </c>
    </row>
  </sheetData>
  <autoFilter ref="A4:I379">
    <filterColumn colId="5"/>
  </autoFilter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K377"/>
  <sheetViews>
    <sheetView view="pageBreakPreview" topLeftCell="A31" zoomScaleNormal="100" zoomScaleSheetLayoutView="100" workbookViewId="0">
      <selection activeCell="H52" sqref="H52"/>
    </sheetView>
  </sheetViews>
  <sheetFormatPr defaultRowHeight="15"/>
  <cols>
    <col min="1" max="1" width="10.5703125" style="100" customWidth="1"/>
    <col min="2" max="2" width="12.7109375" style="100" customWidth="1"/>
    <col min="3" max="3" width="35.28515625" style="103" customWidth="1"/>
    <col min="4" max="4" width="10.42578125" style="100" customWidth="1"/>
    <col min="5" max="5" width="9.28515625" style="100" customWidth="1"/>
    <col min="6" max="6" width="50.85546875" style="100" customWidth="1"/>
    <col min="7" max="7" width="12" style="101" customWidth="1"/>
    <col min="8" max="8" width="13.85546875" style="101" customWidth="1"/>
    <col min="9" max="9" width="19.7109375" style="101" customWidth="1"/>
    <col min="10" max="16384" width="9.140625" style="100"/>
  </cols>
  <sheetData>
    <row r="1" spans="1:11">
      <c r="H1" s="121" t="s">
        <v>376</v>
      </c>
    </row>
    <row r="2" spans="1:11" s="80" customFormat="1">
      <c r="A2" s="209" t="s">
        <v>318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1" s="80" customFormat="1">
      <c r="A3" s="209" t="s">
        <v>1701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1">
      <c r="A4" s="144" t="s">
        <v>138</v>
      </c>
      <c r="B4" s="144" t="s">
        <v>191</v>
      </c>
      <c r="C4" s="145" t="s">
        <v>214</v>
      </c>
      <c r="D4" s="144" t="s">
        <v>215</v>
      </c>
      <c r="E4" s="144" t="s">
        <v>194</v>
      </c>
      <c r="F4" s="144" t="s">
        <v>195</v>
      </c>
      <c r="G4" s="146" t="s">
        <v>196</v>
      </c>
      <c r="H4" s="146" t="s">
        <v>197</v>
      </c>
      <c r="I4" s="146" t="s">
        <v>198</v>
      </c>
    </row>
    <row r="5" spans="1:11">
      <c r="A5" s="83">
        <v>4889029</v>
      </c>
      <c r="B5" s="83" t="s">
        <v>475</v>
      </c>
      <c r="C5" s="83" t="s">
        <v>319</v>
      </c>
      <c r="D5" s="83" t="s">
        <v>320</v>
      </c>
      <c r="E5" s="83">
        <v>18521</v>
      </c>
      <c r="F5" s="83" t="s">
        <v>218</v>
      </c>
      <c r="G5" s="69">
        <v>200</v>
      </c>
      <c r="H5" s="69">
        <v>4200009</v>
      </c>
      <c r="I5" s="69">
        <v>8400018</v>
      </c>
      <c r="K5" s="100" t="str">
        <f t="shared" ref="K5:K68" si="0">LEFT(F5,4)</f>
        <v>Бард</v>
      </c>
    </row>
    <row r="6" spans="1:11">
      <c r="A6" s="83">
        <v>4889030</v>
      </c>
      <c r="B6" s="83" t="s">
        <v>475</v>
      </c>
      <c r="C6" s="83" t="s">
        <v>390</v>
      </c>
      <c r="D6" s="83" t="s">
        <v>391</v>
      </c>
      <c r="E6" s="83">
        <v>18521</v>
      </c>
      <c r="F6" s="83" t="s">
        <v>218</v>
      </c>
      <c r="G6" s="69">
        <v>200</v>
      </c>
      <c r="H6" s="69">
        <v>4200009</v>
      </c>
      <c r="I6" s="69">
        <v>8400018</v>
      </c>
      <c r="K6" s="100" t="str">
        <f t="shared" si="0"/>
        <v>Бард</v>
      </c>
    </row>
    <row r="7" spans="1:11">
      <c r="A7" s="83">
        <v>4889031</v>
      </c>
      <c r="B7" s="83" t="s">
        <v>475</v>
      </c>
      <c r="C7" s="83" t="s">
        <v>219</v>
      </c>
      <c r="D7" s="83" t="s">
        <v>220</v>
      </c>
      <c r="E7" s="83">
        <v>18521</v>
      </c>
      <c r="F7" s="83" t="s">
        <v>218</v>
      </c>
      <c r="G7" s="69">
        <v>600</v>
      </c>
      <c r="H7" s="69">
        <v>4200000</v>
      </c>
      <c r="I7" s="69">
        <v>25200000</v>
      </c>
      <c r="K7" s="100" t="str">
        <f t="shared" si="0"/>
        <v>Бард</v>
      </c>
    </row>
    <row r="8" spans="1:11">
      <c r="A8" s="83">
        <v>4890247</v>
      </c>
      <c r="B8" s="83" t="s">
        <v>526</v>
      </c>
      <c r="C8" s="83" t="s">
        <v>386</v>
      </c>
      <c r="D8" s="83" t="s">
        <v>387</v>
      </c>
      <c r="E8" s="83">
        <v>18521</v>
      </c>
      <c r="F8" s="83" t="s">
        <v>218</v>
      </c>
      <c r="G8" s="69">
        <v>100</v>
      </c>
      <c r="H8" s="69">
        <v>4207777</v>
      </c>
      <c r="I8" s="69">
        <v>4207777</v>
      </c>
      <c r="K8" s="100" t="str">
        <f t="shared" si="0"/>
        <v>Бард</v>
      </c>
    </row>
    <row r="9" spans="1:11">
      <c r="A9" s="83">
        <v>4890248</v>
      </c>
      <c r="B9" s="83" t="s">
        <v>526</v>
      </c>
      <c r="C9" s="83" t="s">
        <v>384</v>
      </c>
      <c r="D9" s="83" t="s">
        <v>385</v>
      </c>
      <c r="E9" s="83">
        <v>18521</v>
      </c>
      <c r="F9" s="83" t="s">
        <v>218</v>
      </c>
      <c r="G9" s="69">
        <v>100</v>
      </c>
      <c r="H9" s="69">
        <v>4200999</v>
      </c>
      <c r="I9" s="69">
        <v>4200999</v>
      </c>
      <c r="K9" s="100" t="str">
        <f t="shared" si="0"/>
        <v>Бард</v>
      </c>
    </row>
    <row r="10" spans="1:11">
      <c r="A10" s="83">
        <v>4890249</v>
      </c>
      <c r="B10" s="83" t="s">
        <v>526</v>
      </c>
      <c r="C10" s="83" t="s">
        <v>219</v>
      </c>
      <c r="D10" s="83" t="s">
        <v>220</v>
      </c>
      <c r="E10" s="83">
        <v>18521</v>
      </c>
      <c r="F10" s="83" t="s">
        <v>218</v>
      </c>
      <c r="G10" s="69">
        <v>400</v>
      </c>
      <c r="H10" s="69">
        <v>4200000</v>
      </c>
      <c r="I10" s="69">
        <v>16800000</v>
      </c>
      <c r="K10" s="100" t="str">
        <f t="shared" si="0"/>
        <v>Бард</v>
      </c>
    </row>
    <row r="11" spans="1:11">
      <c r="A11" s="83">
        <v>4892947</v>
      </c>
      <c r="B11" s="83" t="s">
        <v>527</v>
      </c>
      <c r="C11" s="83" t="s">
        <v>216</v>
      </c>
      <c r="D11" s="83" t="s">
        <v>217</v>
      </c>
      <c r="E11" s="83">
        <v>18521</v>
      </c>
      <c r="F11" s="83" t="s">
        <v>218</v>
      </c>
      <c r="G11" s="69">
        <v>200</v>
      </c>
      <c r="H11" s="69">
        <v>4405777</v>
      </c>
      <c r="I11" s="69">
        <v>8811554</v>
      </c>
      <c r="K11" s="100" t="str">
        <f t="shared" si="0"/>
        <v>Бард</v>
      </c>
    </row>
    <row r="12" spans="1:11">
      <c r="A12" s="83">
        <v>4892948</v>
      </c>
      <c r="B12" s="83" t="s">
        <v>527</v>
      </c>
      <c r="C12" s="83" t="s">
        <v>219</v>
      </c>
      <c r="D12" s="83" t="s">
        <v>220</v>
      </c>
      <c r="E12" s="83">
        <v>18521</v>
      </c>
      <c r="F12" s="83" t="s">
        <v>218</v>
      </c>
      <c r="G12" s="69">
        <v>600</v>
      </c>
      <c r="H12" s="69">
        <v>4400000</v>
      </c>
      <c r="I12" s="69">
        <v>26400000</v>
      </c>
      <c r="K12" s="100" t="str">
        <f t="shared" si="0"/>
        <v>Бард</v>
      </c>
    </row>
    <row r="13" spans="1:11">
      <c r="A13" s="83">
        <v>4893718</v>
      </c>
      <c r="B13" s="83" t="s">
        <v>477</v>
      </c>
      <c r="C13" s="83" t="s">
        <v>382</v>
      </c>
      <c r="D13" s="83" t="s">
        <v>383</v>
      </c>
      <c r="E13" s="83">
        <v>18521</v>
      </c>
      <c r="F13" s="83" t="s">
        <v>218</v>
      </c>
      <c r="G13" s="69">
        <v>100</v>
      </c>
      <c r="H13" s="69">
        <v>4450000</v>
      </c>
      <c r="I13" s="69">
        <v>4450000</v>
      </c>
      <c r="K13" s="100" t="str">
        <f t="shared" si="0"/>
        <v>Бард</v>
      </c>
    </row>
    <row r="14" spans="1:11">
      <c r="A14" s="83">
        <v>4893719</v>
      </c>
      <c r="B14" s="83" t="s">
        <v>477</v>
      </c>
      <c r="C14" s="83" t="s">
        <v>219</v>
      </c>
      <c r="D14" s="83" t="s">
        <v>220</v>
      </c>
      <c r="E14" s="83">
        <v>18521</v>
      </c>
      <c r="F14" s="83" t="s">
        <v>218</v>
      </c>
      <c r="G14" s="69">
        <v>700</v>
      </c>
      <c r="H14" s="69">
        <v>4400000</v>
      </c>
      <c r="I14" s="69">
        <v>30800000</v>
      </c>
      <c r="K14" s="100" t="str">
        <f t="shared" si="0"/>
        <v>Бард</v>
      </c>
    </row>
    <row r="15" spans="1:11">
      <c r="A15" s="83">
        <v>4894894</v>
      </c>
      <c r="B15" s="83" t="s">
        <v>478</v>
      </c>
      <c r="C15" s="83" t="s">
        <v>388</v>
      </c>
      <c r="D15" s="83" t="s">
        <v>389</v>
      </c>
      <c r="E15" s="83">
        <v>18521</v>
      </c>
      <c r="F15" s="83" t="s">
        <v>218</v>
      </c>
      <c r="G15" s="69">
        <v>100</v>
      </c>
      <c r="H15" s="69">
        <v>4450000</v>
      </c>
      <c r="I15" s="69">
        <v>4450000</v>
      </c>
      <c r="K15" s="100" t="str">
        <f t="shared" si="0"/>
        <v>Бард</v>
      </c>
    </row>
    <row r="16" spans="1:11">
      <c r="A16" s="83">
        <v>4894895</v>
      </c>
      <c r="B16" s="83" t="s">
        <v>478</v>
      </c>
      <c r="C16" s="83" t="s">
        <v>219</v>
      </c>
      <c r="D16" s="83" t="s">
        <v>220</v>
      </c>
      <c r="E16" s="83">
        <v>18521</v>
      </c>
      <c r="F16" s="83" t="s">
        <v>218</v>
      </c>
      <c r="G16" s="69">
        <v>700</v>
      </c>
      <c r="H16" s="69">
        <v>4400000</v>
      </c>
      <c r="I16" s="69">
        <v>30800000</v>
      </c>
      <c r="K16" s="100" t="str">
        <f t="shared" si="0"/>
        <v>Бард</v>
      </c>
    </row>
    <row r="17" spans="1:11">
      <c r="A17" s="83">
        <v>4896420</v>
      </c>
      <c r="B17" s="83" t="s">
        <v>479</v>
      </c>
      <c r="C17" s="83" t="s">
        <v>216</v>
      </c>
      <c r="D17" s="83" t="s">
        <v>217</v>
      </c>
      <c r="E17" s="83">
        <v>18521</v>
      </c>
      <c r="F17" s="83" t="s">
        <v>218</v>
      </c>
      <c r="G17" s="69">
        <v>200</v>
      </c>
      <c r="H17" s="69">
        <v>4406777</v>
      </c>
      <c r="I17" s="69">
        <v>8813554</v>
      </c>
      <c r="K17" s="100" t="str">
        <f t="shared" si="0"/>
        <v>Бард</v>
      </c>
    </row>
    <row r="18" spans="1:11">
      <c r="A18" s="83">
        <v>4896421</v>
      </c>
      <c r="B18" s="83" t="s">
        <v>479</v>
      </c>
      <c r="C18" s="83" t="s">
        <v>390</v>
      </c>
      <c r="D18" s="83" t="s">
        <v>391</v>
      </c>
      <c r="E18" s="83">
        <v>18521</v>
      </c>
      <c r="F18" s="83" t="s">
        <v>218</v>
      </c>
      <c r="G18" s="69">
        <v>200</v>
      </c>
      <c r="H18" s="69">
        <v>4400009</v>
      </c>
      <c r="I18" s="69">
        <v>8800018</v>
      </c>
      <c r="K18" s="100" t="str">
        <f t="shared" si="0"/>
        <v>Бард</v>
      </c>
    </row>
    <row r="19" spans="1:11">
      <c r="A19" s="83">
        <v>4896422</v>
      </c>
      <c r="B19" s="83" t="s">
        <v>479</v>
      </c>
      <c r="C19" s="83" t="s">
        <v>219</v>
      </c>
      <c r="D19" s="83" t="s">
        <v>220</v>
      </c>
      <c r="E19" s="83">
        <v>18521</v>
      </c>
      <c r="F19" s="83" t="s">
        <v>218</v>
      </c>
      <c r="G19" s="69">
        <v>200</v>
      </c>
      <c r="H19" s="69">
        <v>4400000</v>
      </c>
      <c r="I19" s="69">
        <v>8800000</v>
      </c>
      <c r="K19" s="100" t="str">
        <f t="shared" si="0"/>
        <v>Бард</v>
      </c>
    </row>
    <row r="20" spans="1:11">
      <c r="A20" s="83">
        <v>4897734</v>
      </c>
      <c r="B20" s="83" t="s">
        <v>483</v>
      </c>
      <c r="C20" s="83" t="s">
        <v>219</v>
      </c>
      <c r="D20" s="83" t="s">
        <v>220</v>
      </c>
      <c r="E20" s="83">
        <v>18521</v>
      </c>
      <c r="F20" s="83" t="s">
        <v>218</v>
      </c>
      <c r="G20" s="69">
        <v>600</v>
      </c>
      <c r="H20" s="69">
        <v>4400000</v>
      </c>
      <c r="I20" s="69">
        <v>26400000</v>
      </c>
      <c r="K20" s="100" t="str">
        <f t="shared" si="0"/>
        <v>Бард</v>
      </c>
    </row>
    <row r="21" spans="1:11">
      <c r="A21" s="83">
        <v>4898926</v>
      </c>
      <c r="B21" s="83" t="s">
        <v>528</v>
      </c>
      <c r="C21" s="83" t="s">
        <v>219</v>
      </c>
      <c r="D21" s="83" t="s">
        <v>220</v>
      </c>
      <c r="E21" s="83">
        <v>18521</v>
      </c>
      <c r="F21" s="83" t="s">
        <v>218</v>
      </c>
      <c r="G21" s="69">
        <v>600</v>
      </c>
      <c r="H21" s="69">
        <v>4400000</v>
      </c>
      <c r="I21" s="69">
        <v>26400000</v>
      </c>
      <c r="K21" s="100" t="str">
        <f t="shared" si="0"/>
        <v>Бард</v>
      </c>
    </row>
    <row r="22" spans="1:11">
      <c r="A22" s="83">
        <v>4900116</v>
      </c>
      <c r="B22" s="83" t="s">
        <v>484</v>
      </c>
      <c r="C22" s="83" t="s">
        <v>384</v>
      </c>
      <c r="D22" s="83" t="s">
        <v>385</v>
      </c>
      <c r="E22" s="83">
        <v>18521</v>
      </c>
      <c r="F22" s="83" t="s">
        <v>218</v>
      </c>
      <c r="G22" s="69">
        <v>100</v>
      </c>
      <c r="H22" s="69">
        <v>4400099</v>
      </c>
      <c r="I22" s="69">
        <v>4400099</v>
      </c>
      <c r="K22" s="100" t="str">
        <f t="shared" si="0"/>
        <v>Бард</v>
      </c>
    </row>
    <row r="23" spans="1:11">
      <c r="A23" s="83">
        <v>4900117</v>
      </c>
      <c r="B23" s="83" t="s">
        <v>484</v>
      </c>
      <c r="C23" s="83" t="s">
        <v>219</v>
      </c>
      <c r="D23" s="83" t="s">
        <v>220</v>
      </c>
      <c r="E23" s="83">
        <v>18521</v>
      </c>
      <c r="F23" s="83" t="s">
        <v>218</v>
      </c>
      <c r="G23" s="69">
        <v>500</v>
      </c>
      <c r="H23" s="69">
        <v>4400000</v>
      </c>
      <c r="I23" s="69">
        <v>22000000</v>
      </c>
      <c r="K23" s="100" t="str">
        <f t="shared" si="0"/>
        <v>Бард</v>
      </c>
    </row>
    <row r="24" spans="1:11">
      <c r="A24" s="83">
        <v>4901477</v>
      </c>
      <c r="B24" s="83" t="s">
        <v>485</v>
      </c>
      <c r="C24" s="83" t="s">
        <v>382</v>
      </c>
      <c r="D24" s="83" t="s">
        <v>383</v>
      </c>
      <c r="E24" s="83">
        <v>18521</v>
      </c>
      <c r="F24" s="83" t="s">
        <v>218</v>
      </c>
      <c r="G24" s="69">
        <v>100</v>
      </c>
      <c r="H24" s="69">
        <v>4400005</v>
      </c>
      <c r="I24" s="69">
        <v>4400005</v>
      </c>
      <c r="K24" s="100" t="str">
        <f t="shared" si="0"/>
        <v>Бард</v>
      </c>
    </row>
    <row r="25" spans="1:11">
      <c r="A25" s="83">
        <v>4901478</v>
      </c>
      <c r="B25" s="83" t="s">
        <v>485</v>
      </c>
      <c r="C25" s="83" t="s">
        <v>219</v>
      </c>
      <c r="D25" s="83" t="s">
        <v>220</v>
      </c>
      <c r="E25" s="83">
        <v>18521</v>
      </c>
      <c r="F25" s="83" t="s">
        <v>218</v>
      </c>
      <c r="G25" s="69">
        <v>500</v>
      </c>
      <c r="H25" s="69">
        <v>4400000</v>
      </c>
      <c r="I25" s="69">
        <v>22000000</v>
      </c>
      <c r="K25" s="100" t="str">
        <f t="shared" si="0"/>
        <v>Бард</v>
      </c>
    </row>
    <row r="26" spans="1:11">
      <c r="A26" s="83">
        <v>4903025</v>
      </c>
      <c r="B26" s="83" t="s">
        <v>529</v>
      </c>
      <c r="C26" s="83" t="s">
        <v>390</v>
      </c>
      <c r="D26" s="83" t="s">
        <v>391</v>
      </c>
      <c r="E26" s="83">
        <v>18521</v>
      </c>
      <c r="F26" s="83" t="s">
        <v>218</v>
      </c>
      <c r="G26" s="69">
        <v>200</v>
      </c>
      <c r="H26" s="69">
        <v>4400009</v>
      </c>
      <c r="I26" s="69">
        <v>8800018</v>
      </c>
      <c r="K26" s="100" t="str">
        <f t="shared" si="0"/>
        <v>Бард</v>
      </c>
    </row>
    <row r="27" spans="1:11">
      <c r="A27" s="83">
        <v>4903026</v>
      </c>
      <c r="B27" s="83" t="s">
        <v>529</v>
      </c>
      <c r="C27" s="83" t="s">
        <v>219</v>
      </c>
      <c r="D27" s="83" t="s">
        <v>220</v>
      </c>
      <c r="E27" s="83">
        <v>18521</v>
      </c>
      <c r="F27" s="83" t="s">
        <v>218</v>
      </c>
      <c r="G27" s="69">
        <v>400</v>
      </c>
      <c r="H27" s="69">
        <v>4400000</v>
      </c>
      <c r="I27" s="69">
        <v>17600000</v>
      </c>
      <c r="K27" s="100" t="str">
        <f t="shared" si="0"/>
        <v>Бард</v>
      </c>
    </row>
    <row r="28" spans="1:11">
      <c r="A28" s="83">
        <v>4904546</v>
      </c>
      <c r="B28" s="83" t="s">
        <v>486</v>
      </c>
      <c r="C28" s="83" t="s">
        <v>216</v>
      </c>
      <c r="D28" s="83" t="s">
        <v>217</v>
      </c>
      <c r="E28" s="83">
        <v>18521</v>
      </c>
      <c r="F28" s="83" t="s">
        <v>218</v>
      </c>
      <c r="G28" s="69">
        <v>200</v>
      </c>
      <c r="H28" s="69">
        <v>4406777</v>
      </c>
      <c r="I28" s="69">
        <v>8813554</v>
      </c>
      <c r="K28" s="100" t="str">
        <f t="shared" si="0"/>
        <v>Бард</v>
      </c>
    </row>
    <row r="29" spans="1:11">
      <c r="A29" s="83">
        <v>4904547</v>
      </c>
      <c r="B29" s="83" t="s">
        <v>486</v>
      </c>
      <c r="C29" s="83" t="s">
        <v>319</v>
      </c>
      <c r="D29" s="83" t="s">
        <v>320</v>
      </c>
      <c r="E29" s="83">
        <v>18521</v>
      </c>
      <c r="F29" s="83" t="s">
        <v>218</v>
      </c>
      <c r="G29" s="69">
        <v>200</v>
      </c>
      <c r="H29" s="69">
        <v>4400009</v>
      </c>
      <c r="I29" s="69">
        <v>8800018</v>
      </c>
      <c r="K29" s="100" t="str">
        <f t="shared" si="0"/>
        <v>Бард</v>
      </c>
    </row>
    <row r="30" spans="1:11">
      <c r="A30" s="83">
        <v>4905958</v>
      </c>
      <c r="B30" s="83" t="s">
        <v>530</v>
      </c>
      <c r="C30" s="83" t="s">
        <v>388</v>
      </c>
      <c r="D30" s="83" t="s">
        <v>389</v>
      </c>
      <c r="E30" s="83">
        <v>18521</v>
      </c>
      <c r="F30" s="83" t="s">
        <v>218</v>
      </c>
      <c r="G30" s="69">
        <v>100</v>
      </c>
      <c r="H30" s="69">
        <v>4500999</v>
      </c>
      <c r="I30" s="69">
        <v>4500999</v>
      </c>
      <c r="K30" s="100" t="str">
        <f t="shared" si="0"/>
        <v>Бард</v>
      </c>
    </row>
    <row r="31" spans="1:11">
      <c r="A31" s="83">
        <v>4905959</v>
      </c>
      <c r="B31" s="83" t="s">
        <v>530</v>
      </c>
      <c r="C31" s="83" t="s">
        <v>219</v>
      </c>
      <c r="D31" s="83" t="s">
        <v>220</v>
      </c>
      <c r="E31" s="83">
        <v>18521</v>
      </c>
      <c r="F31" s="83" t="s">
        <v>218</v>
      </c>
      <c r="G31" s="69">
        <v>400</v>
      </c>
      <c r="H31" s="69">
        <v>4400000</v>
      </c>
      <c r="I31" s="69">
        <v>17600000</v>
      </c>
      <c r="K31" s="100" t="str">
        <f t="shared" si="0"/>
        <v>Бард</v>
      </c>
    </row>
    <row r="32" spans="1:11">
      <c r="A32" s="83">
        <v>4907286</v>
      </c>
      <c r="B32" s="83" t="s">
        <v>487</v>
      </c>
      <c r="C32" s="83" t="s">
        <v>219</v>
      </c>
      <c r="D32" s="83" t="s">
        <v>220</v>
      </c>
      <c r="E32" s="83">
        <v>18521</v>
      </c>
      <c r="F32" s="83" t="s">
        <v>218</v>
      </c>
      <c r="G32" s="69">
        <v>700</v>
      </c>
      <c r="H32" s="69">
        <v>4400000</v>
      </c>
      <c r="I32" s="69">
        <v>30800000</v>
      </c>
      <c r="K32" s="100" t="str">
        <f t="shared" si="0"/>
        <v>Бард</v>
      </c>
    </row>
    <row r="33" spans="1:11">
      <c r="A33" s="83">
        <v>4907757</v>
      </c>
      <c r="B33" s="83" t="s">
        <v>487</v>
      </c>
      <c r="C33" s="83" t="s">
        <v>219</v>
      </c>
      <c r="D33" s="83" t="s">
        <v>220</v>
      </c>
      <c r="E33" s="83">
        <v>18521</v>
      </c>
      <c r="F33" s="83" t="s">
        <v>218</v>
      </c>
      <c r="G33" s="69">
        <v>700</v>
      </c>
      <c r="H33" s="69">
        <v>4400000</v>
      </c>
      <c r="I33" s="69">
        <v>30800000</v>
      </c>
      <c r="K33" s="100" t="str">
        <f t="shared" si="0"/>
        <v>Бард</v>
      </c>
    </row>
    <row r="34" spans="1:11">
      <c r="A34" s="83">
        <v>4908697</v>
      </c>
      <c r="B34" s="83" t="s">
        <v>489</v>
      </c>
      <c r="C34" s="83" t="s">
        <v>384</v>
      </c>
      <c r="D34" s="83" t="s">
        <v>385</v>
      </c>
      <c r="E34" s="83">
        <v>18521</v>
      </c>
      <c r="F34" s="83" t="s">
        <v>218</v>
      </c>
      <c r="G34" s="69">
        <v>100</v>
      </c>
      <c r="H34" s="69">
        <v>4409999</v>
      </c>
      <c r="I34" s="69">
        <v>4409999</v>
      </c>
      <c r="K34" s="100" t="str">
        <f t="shared" si="0"/>
        <v>Бард</v>
      </c>
    </row>
    <row r="35" spans="1:11">
      <c r="A35" s="83">
        <v>4908698</v>
      </c>
      <c r="B35" s="83" t="s">
        <v>489</v>
      </c>
      <c r="C35" s="83" t="s">
        <v>219</v>
      </c>
      <c r="D35" s="83" t="s">
        <v>220</v>
      </c>
      <c r="E35" s="83">
        <v>18521</v>
      </c>
      <c r="F35" s="83" t="s">
        <v>218</v>
      </c>
      <c r="G35" s="69">
        <v>300</v>
      </c>
      <c r="H35" s="69">
        <v>4400000</v>
      </c>
      <c r="I35" s="69">
        <v>13200000</v>
      </c>
      <c r="K35" s="100" t="str">
        <f t="shared" si="0"/>
        <v>Бард</v>
      </c>
    </row>
    <row r="36" spans="1:11">
      <c r="A36" s="83">
        <v>4910071</v>
      </c>
      <c r="B36" s="83" t="s">
        <v>531</v>
      </c>
      <c r="C36" s="83" t="s">
        <v>216</v>
      </c>
      <c r="D36" s="83" t="s">
        <v>217</v>
      </c>
      <c r="E36" s="83">
        <v>18521</v>
      </c>
      <c r="F36" s="83" t="s">
        <v>218</v>
      </c>
      <c r="G36" s="69">
        <v>200</v>
      </c>
      <c r="H36" s="69">
        <v>4406777</v>
      </c>
      <c r="I36" s="69">
        <v>8813554</v>
      </c>
      <c r="K36" s="100" t="str">
        <f t="shared" si="0"/>
        <v>Бард</v>
      </c>
    </row>
    <row r="37" spans="1:11">
      <c r="A37" s="83">
        <v>4910072</v>
      </c>
      <c r="B37" s="83" t="s">
        <v>531</v>
      </c>
      <c r="C37" s="83" t="s">
        <v>319</v>
      </c>
      <c r="D37" s="83" t="s">
        <v>320</v>
      </c>
      <c r="E37" s="83">
        <v>18521</v>
      </c>
      <c r="F37" s="83" t="s">
        <v>218</v>
      </c>
      <c r="G37" s="69">
        <v>200</v>
      </c>
      <c r="H37" s="69">
        <v>4400009</v>
      </c>
      <c r="I37" s="69">
        <v>8800018</v>
      </c>
      <c r="K37" s="100" t="str">
        <f t="shared" si="0"/>
        <v>Бард</v>
      </c>
    </row>
    <row r="38" spans="1:11">
      <c r="A38" s="83">
        <v>4914032</v>
      </c>
      <c r="B38" s="83" t="s">
        <v>532</v>
      </c>
      <c r="C38" s="83" t="s">
        <v>382</v>
      </c>
      <c r="D38" s="83" t="s">
        <v>383</v>
      </c>
      <c r="E38" s="83">
        <v>18521</v>
      </c>
      <c r="F38" s="83" t="s">
        <v>218</v>
      </c>
      <c r="G38" s="69">
        <v>100</v>
      </c>
      <c r="H38" s="69">
        <v>4415999</v>
      </c>
      <c r="I38" s="69">
        <v>4415999</v>
      </c>
      <c r="K38" s="100" t="str">
        <f t="shared" si="0"/>
        <v>Бард</v>
      </c>
    </row>
    <row r="39" spans="1:11">
      <c r="A39" s="83">
        <v>4914033</v>
      </c>
      <c r="B39" s="83" t="s">
        <v>532</v>
      </c>
      <c r="C39" s="83" t="s">
        <v>219</v>
      </c>
      <c r="D39" s="83" t="s">
        <v>220</v>
      </c>
      <c r="E39" s="83">
        <v>18521</v>
      </c>
      <c r="F39" s="83" t="s">
        <v>218</v>
      </c>
      <c r="G39" s="69">
        <v>400</v>
      </c>
      <c r="H39" s="69">
        <v>4400000</v>
      </c>
      <c r="I39" s="69">
        <v>17600000</v>
      </c>
      <c r="K39" s="100" t="str">
        <f t="shared" si="0"/>
        <v>Бард</v>
      </c>
    </row>
    <row r="40" spans="1:11">
      <c r="A40" s="83">
        <v>4915008</v>
      </c>
      <c r="B40" s="83" t="s">
        <v>491</v>
      </c>
      <c r="C40" s="83" t="s">
        <v>390</v>
      </c>
      <c r="D40" s="83" t="s">
        <v>391</v>
      </c>
      <c r="E40" s="83">
        <v>18521</v>
      </c>
      <c r="F40" s="83" t="s">
        <v>218</v>
      </c>
      <c r="G40" s="69">
        <v>200</v>
      </c>
      <c r="H40" s="69">
        <v>4400009</v>
      </c>
      <c r="I40" s="69">
        <v>8800018</v>
      </c>
      <c r="K40" s="100" t="str">
        <f t="shared" si="0"/>
        <v>Бард</v>
      </c>
    </row>
    <row r="41" spans="1:11">
      <c r="A41" s="83">
        <v>4915009</v>
      </c>
      <c r="B41" s="83" t="s">
        <v>491</v>
      </c>
      <c r="C41" s="83" t="s">
        <v>219</v>
      </c>
      <c r="D41" s="83" t="s">
        <v>220</v>
      </c>
      <c r="E41" s="83">
        <v>18521</v>
      </c>
      <c r="F41" s="83" t="s">
        <v>218</v>
      </c>
      <c r="G41" s="69">
        <v>500</v>
      </c>
      <c r="H41" s="69">
        <v>4400000</v>
      </c>
      <c r="I41" s="69">
        <v>22000000</v>
      </c>
      <c r="K41" s="100" t="str">
        <f t="shared" si="0"/>
        <v>Бард</v>
      </c>
    </row>
    <row r="42" spans="1:11">
      <c r="A42" s="83">
        <v>4916473</v>
      </c>
      <c r="B42" s="83" t="s">
        <v>492</v>
      </c>
      <c r="C42" s="83" t="s">
        <v>319</v>
      </c>
      <c r="D42" s="83" t="s">
        <v>320</v>
      </c>
      <c r="E42" s="83">
        <v>18521</v>
      </c>
      <c r="F42" s="83" t="s">
        <v>218</v>
      </c>
      <c r="G42" s="69">
        <v>200</v>
      </c>
      <c r="H42" s="69">
        <v>4407000</v>
      </c>
      <c r="I42" s="69">
        <v>8814000</v>
      </c>
      <c r="K42" s="100" t="str">
        <f t="shared" si="0"/>
        <v>Бард</v>
      </c>
    </row>
    <row r="43" spans="1:11">
      <c r="A43" s="83">
        <v>4916474</v>
      </c>
      <c r="B43" s="83" t="s">
        <v>492</v>
      </c>
      <c r="C43" s="83" t="s">
        <v>319</v>
      </c>
      <c r="D43" s="83" t="s">
        <v>320</v>
      </c>
      <c r="E43" s="83">
        <v>18521</v>
      </c>
      <c r="F43" s="83" t="s">
        <v>218</v>
      </c>
      <c r="G43" s="69">
        <v>200</v>
      </c>
      <c r="H43" s="69">
        <v>4407000</v>
      </c>
      <c r="I43" s="69">
        <v>8814000</v>
      </c>
      <c r="K43" s="100" t="str">
        <f t="shared" si="0"/>
        <v>Бард</v>
      </c>
    </row>
    <row r="44" spans="1:11">
      <c r="A44" s="83">
        <v>4916475</v>
      </c>
      <c r="B44" s="83" t="s">
        <v>492</v>
      </c>
      <c r="C44" s="83" t="s">
        <v>219</v>
      </c>
      <c r="D44" s="83" t="s">
        <v>220</v>
      </c>
      <c r="E44" s="83">
        <v>18521</v>
      </c>
      <c r="F44" s="83" t="s">
        <v>218</v>
      </c>
      <c r="G44" s="69">
        <v>200</v>
      </c>
      <c r="H44" s="69">
        <v>4400000</v>
      </c>
      <c r="I44" s="69">
        <v>8800000</v>
      </c>
      <c r="K44" s="100" t="str">
        <f t="shared" si="0"/>
        <v>Бард</v>
      </c>
    </row>
    <row r="45" spans="1:11">
      <c r="A45" s="83">
        <v>4918040</v>
      </c>
      <c r="B45" s="83" t="s">
        <v>533</v>
      </c>
      <c r="C45" s="83" t="s">
        <v>216</v>
      </c>
      <c r="D45" s="83" t="s">
        <v>217</v>
      </c>
      <c r="E45" s="83">
        <v>18521</v>
      </c>
      <c r="F45" s="83" t="s">
        <v>218</v>
      </c>
      <c r="G45" s="69">
        <v>200</v>
      </c>
      <c r="H45" s="69">
        <v>4406777</v>
      </c>
      <c r="I45" s="69">
        <v>8813554</v>
      </c>
      <c r="K45" s="100" t="str">
        <f t="shared" si="0"/>
        <v>Бард</v>
      </c>
    </row>
    <row r="46" spans="1:11">
      <c r="A46" s="83">
        <v>4918041</v>
      </c>
      <c r="B46" s="83" t="s">
        <v>533</v>
      </c>
      <c r="C46" s="83" t="s">
        <v>219</v>
      </c>
      <c r="D46" s="83" t="s">
        <v>220</v>
      </c>
      <c r="E46" s="83">
        <v>18521</v>
      </c>
      <c r="F46" s="83" t="s">
        <v>218</v>
      </c>
      <c r="G46" s="69">
        <v>400</v>
      </c>
      <c r="H46" s="69">
        <v>4400000</v>
      </c>
      <c r="I46" s="69">
        <v>17600000</v>
      </c>
      <c r="K46" s="100" t="str">
        <f t="shared" si="0"/>
        <v>Бард</v>
      </c>
    </row>
    <row r="47" spans="1:11">
      <c r="A47" s="83">
        <v>4919487</v>
      </c>
      <c r="B47" s="83" t="s">
        <v>493</v>
      </c>
      <c r="C47" s="83" t="s">
        <v>219</v>
      </c>
      <c r="D47" s="83" t="s">
        <v>220</v>
      </c>
      <c r="E47" s="83">
        <v>18521</v>
      </c>
      <c r="F47" s="83" t="s">
        <v>218</v>
      </c>
      <c r="G47" s="69">
        <v>800</v>
      </c>
      <c r="H47" s="69">
        <v>4400000</v>
      </c>
      <c r="I47" s="69">
        <v>35200000</v>
      </c>
      <c r="K47" s="100" t="str">
        <f t="shared" si="0"/>
        <v>Бард</v>
      </c>
    </row>
    <row r="48" spans="1:11">
      <c r="A48" s="83">
        <v>4920936</v>
      </c>
      <c r="B48" s="83" t="s">
        <v>534</v>
      </c>
      <c r="C48" s="83" t="s">
        <v>384</v>
      </c>
      <c r="D48" s="83" t="s">
        <v>385</v>
      </c>
      <c r="E48" s="83">
        <v>18521</v>
      </c>
      <c r="F48" s="83" t="s">
        <v>218</v>
      </c>
      <c r="G48" s="69">
        <v>100</v>
      </c>
      <c r="H48" s="69">
        <v>4400999</v>
      </c>
      <c r="I48" s="69">
        <v>4400999</v>
      </c>
      <c r="K48" s="100" t="str">
        <f t="shared" si="0"/>
        <v>Бард</v>
      </c>
    </row>
    <row r="49" spans="1:11">
      <c r="A49" s="83">
        <v>4920937</v>
      </c>
      <c r="B49" s="83" t="s">
        <v>534</v>
      </c>
      <c r="C49" s="83" t="s">
        <v>219</v>
      </c>
      <c r="D49" s="83" t="s">
        <v>220</v>
      </c>
      <c r="E49" s="83">
        <v>18521</v>
      </c>
      <c r="F49" s="83" t="s">
        <v>218</v>
      </c>
      <c r="G49" s="69">
        <v>500</v>
      </c>
      <c r="H49" s="69">
        <v>4400000</v>
      </c>
      <c r="I49" s="69">
        <v>22000000</v>
      </c>
      <c r="K49" s="100" t="str">
        <f t="shared" si="0"/>
        <v>Бард</v>
      </c>
    </row>
    <row r="50" spans="1:11">
      <c r="A50" s="83">
        <v>4922872</v>
      </c>
      <c r="B50" s="83" t="s">
        <v>494</v>
      </c>
      <c r="C50" s="83" t="s">
        <v>386</v>
      </c>
      <c r="D50" s="83" t="s">
        <v>387</v>
      </c>
      <c r="E50" s="83">
        <v>18521</v>
      </c>
      <c r="F50" s="83" t="s">
        <v>218</v>
      </c>
      <c r="G50" s="69">
        <v>100</v>
      </c>
      <c r="H50" s="69">
        <v>4477777</v>
      </c>
      <c r="I50" s="69">
        <v>4477777</v>
      </c>
      <c r="K50" s="100" t="str">
        <f t="shared" si="0"/>
        <v>Бард</v>
      </c>
    </row>
    <row r="51" spans="1:11">
      <c r="A51" s="83">
        <v>4922873</v>
      </c>
      <c r="B51" s="83" t="s">
        <v>494</v>
      </c>
      <c r="C51" s="83" t="s">
        <v>219</v>
      </c>
      <c r="D51" s="83" t="s">
        <v>220</v>
      </c>
      <c r="E51" s="83">
        <v>18521</v>
      </c>
      <c r="F51" s="83" t="s">
        <v>218</v>
      </c>
      <c r="G51" s="69">
        <v>700</v>
      </c>
      <c r="H51" s="69">
        <v>4400000</v>
      </c>
      <c r="I51" s="69">
        <v>30800000</v>
      </c>
      <c r="K51" s="100" t="str">
        <f t="shared" si="0"/>
        <v>Бард</v>
      </c>
    </row>
    <row r="52" spans="1:11">
      <c r="A52" s="83">
        <v>4923769</v>
      </c>
      <c r="B52" s="83" t="s">
        <v>495</v>
      </c>
      <c r="C52" s="83" t="s">
        <v>382</v>
      </c>
      <c r="D52" s="83" t="s">
        <v>383</v>
      </c>
      <c r="E52" s="83">
        <v>18521</v>
      </c>
      <c r="F52" s="83" t="s">
        <v>218</v>
      </c>
      <c r="G52" s="69">
        <v>100</v>
      </c>
      <c r="H52" s="69">
        <v>4415999</v>
      </c>
      <c r="I52" s="69">
        <v>4415999</v>
      </c>
      <c r="K52" s="100" t="str">
        <f t="shared" si="0"/>
        <v>Бард</v>
      </c>
    </row>
    <row r="53" spans="1:11">
      <c r="A53" s="83">
        <v>4923770</v>
      </c>
      <c r="B53" s="83" t="s">
        <v>495</v>
      </c>
      <c r="C53" s="83" t="s">
        <v>216</v>
      </c>
      <c r="D53" s="83" t="s">
        <v>217</v>
      </c>
      <c r="E53" s="83">
        <v>18521</v>
      </c>
      <c r="F53" s="83" t="s">
        <v>218</v>
      </c>
      <c r="G53" s="69">
        <v>200</v>
      </c>
      <c r="H53" s="69">
        <v>4406777</v>
      </c>
      <c r="I53" s="69">
        <v>8813554</v>
      </c>
      <c r="K53" s="100" t="str">
        <f t="shared" si="0"/>
        <v>Бард</v>
      </c>
    </row>
    <row r="54" spans="1:11">
      <c r="A54" s="83">
        <v>4923771</v>
      </c>
      <c r="B54" s="83" t="s">
        <v>495</v>
      </c>
      <c r="C54" s="83" t="s">
        <v>219</v>
      </c>
      <c r="D54" s="83" t="s">
        <v>220</v>
      </c>
      <c r="E54" s="83">
        <v>18521</v>
      </c>
      <c r="F54" s="83" t="s">
        <v>218</v>
      </c>
      <c r="G54" s="69">
        <v>500</v>
      </c>
      <c r="H54" s="69">
        <v>4400000</v>
      </c>
      <c r="I54" s="69">
        <v>22000000</v>
      </c>
      <c r="K54" s="100" t="str">
        <f t="shared" si="0"/>
        <v>Бард</v>
      </c>
    </row>
    <row r="55" spans="1:11">
      <c r="A55" s="83">
        <v>4925726</v>
      </c>
      <c r="B55" s="83" t="s">
        <v>535</v>
      </c>
      <c r="C55" s="83" t="s">
        <v>219</v>
      </c>
      <c r="D55" s="83" t="s">
        <v>220</v>
      </c>
      <c r="E55" s="83">
        <v>18521</v>
      </c>
      <c r="F55" s="83" t="s">
        <v>218</v>
      </c>
      <c r="G55" s="69">
        <v>800</v>
      </c>
      <c r="H55" s="69">
        <v>4400000</v>
      </c>
      <c r="I55" s="69">
        <v>35200000</v>
      </c>
      <c r="K55" s="100" t="str">
        <f t="shared" si="0"/>
        <v>Бард</v>
      </c>
    </row>
    <row r="56" spans="1:11">
      <c r="A56" s="83">
        <v>4927442</v>
      </c>
      <c r="B56" s="83" t="s">
        <v>496</v>
      </c>
      <c r="C56" s="83" t="s">
        <v>319</v>
      </c>
      <c r="D56" s="83" t="s">
        <v>320</v>
      </c>
      <c r="E56" s="83">
        <v>18521</v>
      </c>
      <c r="F56" s="83" t="s">
        <v>218</v>
      </c>
      <c r="G56" s="69">
        <v>400</v>
      </c>
      <c r="H56" s="69">
        <v>4400009</v>
      </c>
      <c r="I56" s="69">
        <v>17600036</v>
      </c>
      <c r="K56" s="100" t="str">
        <f t="shared" si="0"/>
        <v>Бард</v>
      </c>
    </row>
    <row r="57" spans="1:11">
      <c r="A57" s="83">
        <v>4927998</v>
      </c>
      <c r="B57" s="83" t="s">
        <v>496</v>
      </c>
      <c r="C57" s="83" t="s">
        <v>219</v>
      </c>
      <c r="D57" s="83" t="s">
        <v>220</v>
      </c>
      <c r="E57" s="83">
        <v>18521</v>
      </c>
      <c r="F57" s="83" t="s">
        <v>218</v>
      </c>
      <c r="G57" s="69">
        <v>200</v>
      </c>
      <c r="H57" s="69">
        <v>4400000</v>
      </c>
      <c r="I57" s="69">
        <v>8800000</v>
      </c>
      <c r="K57" s="100" t="str">
        <f t="shared" si="0"/>
        <v>Бард</v>
      </c>
    </row>
    <row r="58" spans="1:11">
      <c r="A58" s="83">
        <v>4929033</v>
      </c>
      <c r="B58" s="83" t="s">
        <v>536</v>
      </c>
      <c r="C58" s="83" t="s">
        <v>216</v>
      </c>
      <c r="D58" s="83" t="s">
        <v>217</v>
      </c>
      <c r="E58" s="83">
        <v>18521</v>
      </c>
      <c r="F58" s="83" t="s">
        <v>218</v>
      </c>
      <c r="G58" s="69">
        <v>200</v>
      </c>
      <c r="H58" s="69">
        <v>4406777</v>
      </c>
      <c r="I58" s="69">
        <v>8813554</v>
      </c>
      <c r="K58" s="100" t="str">
        <f t="shared" si="0"/>
        <v>Бард</v>
      </c>
    </row>
    <row r="59" spans="1:11">
      <c r="A59" s="83">
        <v>4929034</v>
      </c>
      <c r="B59" s="83" t="s">
        <v>536</v>
      </c>
      <c r="C59" s="83" t="s">
        <v>219</v>
      </c>
      <c r="D59" s="83" t="s">
        <v>220</v>
      </c>
      <c r="E59" s="83">
        <v>18521</v>
      </c>
      <c r="F59" s="83" t="s">
        <v>218</v>
      </c>
      <c r="G59" s="69">
        <v>400</v>
      </c>
      <c r="H59" s="69">
        <v>4400000</v>
      </c>
      <c r="I59" s="69">
        <v>17600000</v>
      </c>
      <c r="K59" s="100" t="str">
        <f t="shared" si="0"/>
        <v>Бард</v>
      </c>
    </row>
    <row r="60" spans="1:11">
      <c r="A60" s="83">
        <v>4930629</v>
      </c>
      <c r="B60" s="83" t="s">
        <v>497</v>
      </c>
      <c r="C60" s="83" t="s">
        <v>219</v>
      </c>
      <c r="D60" s="83" t="s">
        <v>220</v>
      </c>
      <c r="E60" s="83">
        <v>18521</v>
      </c>
      <c r="F60" s="83" t="s">
        <v>218</v>
      </c>
      <c r="G60" s="69">
        <v>800</v>
      </c>
      <c r="H60" s="69">
        <v>4400000</v>
      </c>
      <c r="I60" s="69">
        <v>35200000</v>
      </c>
      <c r="K60" s="100" t="str">
        <f t="shared" si="0"/>
        <v>Бард</v>
      </c>
    </row>
    <row r="61" spans="1:11">
      <c r="A61" s="83">
        <v>4932391</v>
      </c>
      <c r="B61" s="83" t="s">
        <v>498</v>
      </c>
      <c r="C61" s="83" t="s">
        <v>382</v>
      </c>
      <c r="D61" s="83" t="s">
        <v>383</v>
      </c>
      <c r="E61" s="83">
        <v>18521</v>
      </c>
      <c r="F61" s="83" t="s">
        <v>218</v>
      </c>
      <c r="G61" s="69">
        <v>100</v>
      </c>
      <c r="H61" s="69">
        <v>4450000</v>
      </c>
      <c r="I61" s="69">
        <v>4450000</v>
      </c>
      <c r="K61" s="100" t="str">
        <f t="shared" si="0"/>
        <v>Бард</v>
      </c>
    </row>
    <row r="62" spans="1:11">
      <c r="A62" s="83">
        <v>4932392</v>
      </c>
      <c r="B62" s="83" t="s">
        <v>498</v>
      </c>
      <c r="C62" s="83" t="s">
        <v>384</v>
      </c>
      <c r="D62" s="83" t="s">
        <v>385</v>
      </c>
      <c r="E62" s="83">
        <v>18521</v>
      </c>
      <c r="F62" s="83" t="s">
        <v>218</v>
      </c>
      <c r="G62" s="69">
        <v>100</v>
      </c>
      <c r="H62" s="69">
        <v>4400999</v>
      </c>
      <c r="I62" s="69">
        <v>4400999</v>
      </c>
      <c r="K62" s="100" t="str">
        <f t="shared" si="0"/>
        <v>Бард</v>
      </c>
    </row>
    <row r="63" spans="1:11">
      <c r="A63" s="83">
        <v>4932393</v>
      </c>
      <c r="B63" s="83" t="s">
        <v>498</v>
      </c>
      <c r="C63" s="83" t="s">
        <v>219</v>
      </c>
      <c r="D63" s="83" t="s">
        <v>220</v>
      </c>
      <c r="E63" s="83">
        <v>18521</v>
      </c>
      <c r="F63" s="83" t="s">
        <v>218</v>
      </c>
      <c r="G63" s="69">
        <v>400</v>
      </c>
      <c r="H63" s="69">
        <v>4400000</v>
      </c>
      <c r="I63" s="69">
        <v>17600000</v>
      </c>
      <c r="K63" s="100" t="str">
        <f t="shared" si="0"/>
        <v>Бард</v>
      </c>
    </row>
    <row r="64" spans="1:11">
      <c r="A64" s="83">
        <v>4934173</v>
      </c>
      <c r="B64" s="83" t="s">
        <v>537</v>
      </c>
      <c r="C64" s="83" t="s">
        <v>219</v>
      </c>
      <c r="D64" s="83" t="s">
        <v>220</v>
      </c>
      <c r="E64" s="83">
        <v>18521</v>
      </c>
      <c r="F64" s="83" t="s">
        <v>218</v>
      </c>
      <c r="G64" s="69">
        <v>600</v>
      </c>
      <c r="H64" s="69">
        <v>4400000</v>
      </c>
      <c r="I64" s="69">
        <v>26400000</v>
      </c>
      <c r="K64" s="100" t="str">
        <f t="shared" si="0"/>
        <v>Бард</v>
      </c>
    </row>
    <row r="65" spans="1:11">
      <c r="A65" s="83">
        <v>4937897</v>
      </c>
      <c r="B65" s="83" t="s">
        <v>538</v>
      </c>
      <c r="C65" s="83" t="s">
        <v>319</v>
      </c>
      <c r="D65" s="83" t="s">
        <v>320</v>
      </c>
      <c r="E65" s="83">
        <v>18521</v>
      </c>
      <c r="F65" s="83" t="s">
        <v>218</v>
      </c>
      <c r="G65" s="69">
        <v>400</v>
      </c>
      <c r="H65" s="69">
        <v>4400001</v>
      </c>
      <c r="I65" s="69">
        <v>17600004</v>
      </c>
      <c r="K65" s="100" t="str">
        <f t="shared" si="0"/>
        <v>Бард</v>
      </c>
    </row>
    <row r="66" spans="1:11">
      <c r="A66" s="83">
        <v>4937898</v>
      </c>
      <c r="B66" s="83" t="s">
        <v>538</v>
      </c>
      <c r="C66" s="83" t="s">
        <v>219</v>
      </c>
      <c r="D66" s="83" t="s">
        <v>220</v>
      </c>
      <c r="E66" s="83">
        <v>18521</v>
      </c>
      <c r="F66" s="83" t="s">
        <v>218</v>
      </c>
      <c r="G66" s="69">
        <v>400</v>
      </c>
      <c r="H66" s="69">
        <v>4400000</v>
      </c>
      <c r="I66" s="69">
        <v>17600000</v>
      </c>
      <c r="K66" s="100" t="str">
        <f t="shared" si="0"/>
        <v>Бард</v>
      </c>
    </row>
    <row r="67" spans="1:11">
      <c r="A67" s="83">
        <v>4939695</v>
      </c>
      <c r="B67" s="83" t="s">
        <v>500</v>
      </c>
      <c r="C67" s="83" t="s">
        <v>219</v>
      </c>
      <c r="D67" s="83" t="s">
        <v>220</v>
      </c>
      <c r="E67" s="83">
        <v>18521</v>
      </c>
      <c r="F67" s="83" t="s">
        <v>218</v>
      </c>
      <c r="G67" s="69">
        <v>800</v>
      </c>
      <c r="H67" s="69">
        <v>4400000</v>
      </c>
      <c r="I67" s="69">
        <v>35200000</v>
      </c>
      <c r="K67" s="100" t="str">
        <f t="shared" si="0"/>
        <v>Бард</v>
      </c>
    </row>
    <row r="68" spans="1:11">
      <c r="A68" s="83">
        <v>4941460</v>
      </c>
      <c r="B68" s="83" t="s">
        <v>501</v>
      </c>
      <c r="C68" s="83" t="s">
        <v>216</v>
      </c>
      <c r="D68" s="83" t="s">
        <v>217</v>
      </c>
      <c r="E68" s="83">
        <v>18521</v>
      </c>
      <c r="F68" s="83" t="s">
        <v>218</v>
      </c>
      <c r="G68" s="69">
        <v>200</v>
      </c>
      <c r="H68" s="69">
        <v>4406777</v>
      </c>
      <c r="I68" s="69">
        <v>8813554</v>
      </c>
      <c r="K68" s="100" t="str">
        <f t="shared" si="0"/>
        <v>Бард</v>
      </c>
    </row>
    <row r="69" spans="1:11">
      <c r="A69" s="83">
        <v>4941461</v>
      </c>
      <c r="B69" s="83" t="s">
        <v>501</v>
      </c>
      <c r="C69" s="83" t="s">
        <v>386</v>
      </c>
      <c r="D69" s="83" t="s">
        <v>387</v>
      </c>
      <c r="E69" s="83">
        <v>18521</v>
      </c>
      <c r="F69" s="83" t="s">
        <v>218</v>
      </c>
      <c r="G69" s="69">
        <v>100</v>
      </c>
      <c r="H69" s="69">
        <v>4404777</v>
      </c>
      <c r="I69" s="69">
        <v>4404777</v>
      </c>
      <c r="K69" s="100" t="str">
        <f t="shared" ref="K69:K132" si="1">LEFT(F69,4)</f>
        <v>Бард</v>
      </c>
    </row>
    <row r="70" spans="1:11">
      <c r="A70" s="83">
        <v>4941462</v>
      </c>
      <c r="B70" s="83" t="s">
        <v>501</v>
      </c>
      <c r="C70" s="83" t="s">
        <v>219</v>
      </c>
      <c r="D70" s="83" t="s">
        <v>220</v>
      </c>
      <c r="E70" s="83">
        <v>18521</v>
      </c>
      <c r="F70" s="83" t="s">
        <v>218</v>
      </c>
      <c r="G70" s="69">
        <v>500</v>
      </c>
      <c r="H70" s="69">
        <v>4400000</v>
      </c>
      <c r="I70" s="69">
        <v>22000000</v>
      </c>
      <c r="K70" s="100" t="str">
        <f t="shared" si="1"/>
        <v>Бард</v>
      </c>
    </row>
    <row r="71" spans="1:11">
      <c r="A71" s="83">
        <v>4943267</v>
      </c>
      <c r="B71" s="83" t="s">
        <v>502</v>
      </c>
      <c r="C71" s="83" t="s">
        <v>216</v>
      </c>
      <c r="D71" s="83" t="s">
        <v>217</v>
      </c>
      <c r="E71" s="83">
        <v>18521</v>
      </c>
      <c r="F71" s="83" t="s">
        <v>218</v>
      </c>
      <c r="G71" s="69">
        <v>200</v>
      </c>
      <c r="H71" s="69">
        <v>4406777</v>
      </c>
      <c r="I71" s="69">
        <v>8813554</v>
      </c>
      <c r="K71" s="100" t="str">
        <f t="shared" si="1"/>
        <v>Бард</v>
      </c>
    </row>
    <row r="72" spans="1:11">
      <c r="A72" s="83">
        <v>4943268</v>
      </c>
      <c r="B72" s="83" t="s">
        <v>502</v>
      </c>
      <c r="C72" s="83" t="s">
        <v>382</v>
      </c>
      <c r="D72" s="83" t="s">
        <v>383</v>
      </c>
      <c r="E72" s="83">
        <v>18521</v>
      </c>
      <c r="F72" s="83" t="s">
        <v>218</v>
      </c>
      <c r="G72" s="69">
        <v>100</v>
      </c>
      <c r="H72" s="69">
        <v>4405111</v>
      </c>
      <c r="I72" s="69">
        <v>4405111</v>
      </c>
      <c r="K72" s="100" t="str">
        <f t="shared" si="1"/>
        <v>Бард</v>
      </c>
    </row>
    <row r="73" spans="1:11">
      <c r="A73" s="83">
        <v>4943269</v>
      </c>
      <c r="B73" s="83" t="s">
        <v>502</v>
      </c>
      <c r="C73" s="83" t="s">
        <v>319</v>
      </c>
      <c r="D73" s="83" t="s">
        <v>320</v>
      </c>
      <c r="E73" s="83">
        <v>18521</v>
      </c>
      <c r="F73" s="83" t="s">
        <v>218</v>
      </c>
      <c r="G73" s="69">
        <v>400</v>
      </c>
      <c r="H73" s="69">
        <v>4400009</v>
      </c>
      <c r="I73" s="69">
        <v>17600036</v>
      </c>
      <c r="K73" s="100" t="str">
        <f t="shared" si="1"/>
        <v>Бард</v>
      </c>
    </row>
    <row r="74" spans="1:11">
      <c r="A74" s="83">
        <v>4943270</v>
      </c>
      <c r="B74" s="83" t="s">
        <v>502</v>
      </c>
      <c r="C74" s="83" t="s">
        <v>219</v>
      </c>
      <c r="D74" s="83" t="s">
        <v>220</v>
      </c>
      <c r="E74" s="83">
        <v>18521</v>
      </c>
      <c r="F74" s="83" t="s">
        <v>218</v>
      </c>
      <c r="G74" s="69">
        <v>100</v>
      </c>
      <c r="H74" s="69">
        <v>4400000</v>
      </c>
      <c r="I74" s="69">
        <v>4400000</v>
      </c>
      <c r="K74" s="100" t="str">
        <f t="shared" si="1"/>
        <v>Бард</v>
      </c>
    </row>
    <row r="75" spans="1:11">
      <c r="A75" s="83">
        <v>4945011</v>
      </c>
      <c r="B75" s="83" t="s">
        <v>503</v>
      </c>
      <c r="C75" s="83" t="s">
        <v>219</v>
      </c>
      <c r="D75" s="83" t="s">
        <v>220</v>
      </c>
      <c r="E75" s="83">
        <v>18521</v>
      </c>
      <c r="F75" s="83" t="s">
        <v>218</v>
      </c>
      <c r="G75" s="69">
        <v>800</v>
      </c>
      <c r="H75" s="69">
        <v>4400000</v>
      </c>
      <c r="I75" s="69">
        <v>35200000</v>
      </c>
      <c r="K75" s="100" t="str">
        <f t="shared" si="1"/>
        <v>Бард</v>
      </c>
    </row>
    <row r="76" spans="1:11">
      <c r="A76" s="83">
        <v>4946841</v>
      </c>
      <c r="B76" s="83" t="s">
        <v>539</v>
      </c>
      <c r="C76" s="83" t="s">
        <v>384</v>
      </c>
      <c r="D76" s="83" t="s">
        <v>385</v>
      </c>
      <c r="E76" s="83">
        <v>18521</v>
      </c>
      <c r="F76" s="83" t="s">
        <v>218</v>
      </c>
      <c r="G76" s="69">
        <v>100</v>
      </c>
      <c r="H76" s="69">
        <v>4400001</v>
      </c>
      <c r="I76" s="69">
        <v>4400001</v>
      </c>
      <c r="K76" s="100" t="str">
        <f t="shared" si="1"/>
        <v>Бард</v>
      </c>
    </row>
    <row r="77" spans="1:11">
      <c r="A77" s="83">
        <v>4946842</v>
      </c>
      <c r="B77" s="83" t="s">
        <v>539</v>
      </c>
      <c r="C77" s="83" t="s">
        <v>219</v>
      </c>
      <c r="D77" s="83" t="s">
        <v>220</v>
      </c>
      <c r="E77" s="83">
        <v>18521</v>
      </c>
      <c r="F77" s="83" t="s">
        <v>218</v>
      </c>
      <c r="G77" s="69">
        <v>900</v>
      </c>
      <c r="H77" s="69">
        <v>4400000</v>
      </c>
      <c r="I77" s="69">
        <v>39600000</v>
      </c>
      <c r="K77" s="100" t="str">
        <f t="shared" si="1"/>
        <v>Бард</v>
      </c>
    </row>
    <row r="78" spans="1:11">
      <c r="A78" s="83">
        <v>4953441</v>
      </c>
      <c r="B78" s="83" t="s">
        <v>506</v>
      </c>
      <c r="C78" s="83" t="s">
        <v>219</v>
      </c>
      <c r="D78" s="83" t="s">
        <v>220</v>
      </c>
      <c r="E78" s="83">
        <v>18521</v>
      </c>
      <c r="F78" s="83" t="s">
        <v>218</v>
      </c>
      <c r="G78" s="69">
        <v>800</v>
      </c>
      <c r="H78" s="69">
        <v>4400000</v>
      </c>
      <c r="I78" s="69">
        <v>35200000</v>
      </c>
      <c r="K78" s="100" t="str">
        <f t="shared" si="1"/>
        <v>Бард</v>
      </c>
    </row>
    <row r="79" spans="1:11">
      <c r="A79" s="83">
        <v>4955016</v>
      </c>
      <c r="B79" s="83" t="s">
        <v>540</v>
      </c>
      <c r="C79" s="83" t="s">
        <v>319</v>
      </c>
      <c r="D79" s="83" t="s">
        <v>320</v>
      </c>
      <c r="E79" s="83">
        <v>18521</v>
      </c>
      <c r="F79" s="83" t="s">
        <v>218</v>
      </c>
      <c r="G79" s="69">
        <v>400</v>
      </c>
      <c r="H79" s="69">
        <v>4400099</v>
      </c>
      <c r="I79" s="69">
        <v>17600396</v>
      </c>
      <c r="K79" s="100" t="str">
        <f t="shared" si="1"/>
        <v>Бард</v>
      </c>
    </row>
    <row r="80" spans="1:11">
      <c r="A80" s="83">
        <v>4955017</v>
      </c>
      <c r="B80" s="83" t="s">
        <v>540</v>
      </c>
      <c r="C80" s="83" t="s">
        <v>219</v>
      </c>
      <c r="D80" s="83" t="s">
        <v>220</v>
      </c>
      <c r="E80" s="83">
        <v>18521</v>
      </c>
      <c r="F80" s="83" t="s">
        <v>218</v>
      </c>
      <c r="G80" s="69">
        <v>400</v>
      </c>
      <c r="H80" s="69">
        <v>4400000</v>
      </c>
      <c r="I80" s="69">
        <v>17600000</v>
      </c>
      <c r="K80" s="100" t="str">
        <f t="shared" si="1"/>
        <v>Бард</v>
      </c>
    </row>
    <row r="81" spans="1:11">
      <c r="A81" s="83">
        <v>4956526</v>
      </c>
      <c r="B81" s="83" t="s">
        <v>507</v>
      </c>
      <c r="C81" s="83" t="s">
        <v>216</v>
      </c>
      <c r="D81" s="83" t="s">
        <v>217</v>
      </c>
      <c r="E81" s="83">
        <v>18521</v>
      </c>
      <c r="F81" s="83" t="s">
        <v>218</v>
      </c>
      <c r="G81" s="69">
        <v>200</v>
      </c>
      <c r="H81" s="69">
        <v>4406777</v>
      </c>
      <c r="I81" s="69">
        <v>8813554</v>
      </c>
      <c r="K81" s="100" t="str">
        <f t="shared" si="1"/>
        <v>Бард</v>
      </c>
    </row>
    <row r="82" spans="1:11">
      <c r="A82" s="83">
        <v>4956527</v>
      </c>
      <c r="B82" s="83" t="s">
        <v>507</v>
      </c>
      <c r="C82" s="83" t="s">
        <v>382</v>
      </c>
      <c r="D82" s="83" t="s">
        <v>383</v>
      </c>
      <c r="E82" s="83">
        <v>18521</v>
      </c>
      <c r="F82" s="83" t="s">
        <v>218</v>
      </c>
      <c r="G82" s="69">
        <v>100</v>
      </c>
      <c r="H82" s="69">
        <v>4405000</v>
      </c>
      <c r="I82" s="69">
        <v>4405000</v>
      </c>
      <c r="K82" s="100" t="str">
        <f t="shared" si="1"/>
        <v>Бард</v>
      </c>
    </row>
    <row r="83" spans="1:11">
      <c r="A83" s="83">
        <v>4956528</v>
      </c>
      <c r="B83" s="83" t="s">
        <v>507</v>
      </c>
      <c r="C83" s="83" t="s">
        <v>219</v>
      </c>
      <c r="D83" s="83" t="s">
        <v>220</v>
      </c>
      <c r="E83" s="83">
        <v>18521</v>
      </c>
      <c r="F83" s="83" t="s">
        <v>218</v>
      </c>
      <c r="G83" s="69">
        <v>500</v>
      </c>
      <c r="H83" s="69">
        <v>4400000</v>
      </c>
      <c r="I83" s="69">
        <v>22000000</v>
      </c>
      <c r="K83" s="100" t="str">
        <f t="shared" si="1"/>
        <v>Бард</v>
      </c>
    </row>
    <row r="84" spans="1:11">
      <c r="A84" s="83">
        <v>4960143</v>
      </c>
      <c r="B84" s="83" t="s">
        <v>508</v>
      </c>
      <c r="C84" s="83" t="s">
        <v>384</v>
      </c>
      <c r="D84" s="83" t="s">
        <v>385</v>
      </c>
      <c r="E84" s="83">
        <v>18521</v>
      </c>
      <c r="F84" s="83" t="s">
        <v>218</v>
      </c>
      <c r="G84" s="69">
        <v>100</v>
      </c>
      <c r="H84" s="69">
        <v>4400999</v>
      </c>
      <c r="I84" s="69">
        <v>4400999</v>
      </c>
      <c r="K84" s="100" t="str">
        <f t="shared" si="1"/>
        <v>Бард</v>
      </c>
    </row>
    <row r="85" spans="1:11">
      <c r="A85" s="83">
        <v>4960144</v>
      </c>
      <c r="B85" s="83" t="s">
        <v>508</v>
      </c>
      <c r="C85" s="83" t="s">
        <v>219</v>
      </c>
      <c r="D85" s="83" t="s">
        <v>220</v>
      </c>
      <c r="E85" s="83">
        <v>18521</v>
      </c>
      <c r="F85" s="83" t="s">
        <v>218</v>
      </c>
      <c r="G85" s="69">
        <v>1100</v>
      </c>
      <c r="H85" s="69">
        <v>4400000</v>
      </c>
      <c r="I85" s="69">
        <v>48400000</v>
      </c>
      <c r="K85" s="100" t="str">
        <f t="shared" si="1"/>
        <v>Бард</v>
      </c>
    </row>
    <row r="86" spans="1:11">
      <c r="A86" s="83">
        <v>4961981</v>
      </c>
      <c r="B86" s="83" t="s">
        <v>509</v>
      </c>
      <c r="C86" s="83" t="s">
        <v>386</v>
      </c>
      <c r="D86" s="83" t="s">
        <v>387</v>
      </c>
      <c r="E86" s="83">
        <v>18521</v>
      </c>
      <c r="F86" s="83" t="s">
        <v>218</v>
      </c>
      <c r="G86" s="69">
        <v>100</v>
      </c>
      <c r="H86" s="69">
        <v>4407777</v>
      </c>
      <c r="I86" s="69">
        <v>4407777</v>
      </c>
      <c r="K86" s="100" t="str">
        <f t="shared" si="1"/>
        <v>Бард</v>
      </c>
    </row>
    <row r="87" spans="1:11">
      <c r="A87" s="83">
        <v>4961982</v>
      </c>
      <c r="B87" s="83" t="s">
        <v>509</v>
      </c>
      <c r="C87" s="83" t="s">
        <v>216</v>
      </c>
      <c r="D87" s="83" t="s">
        <v>217</v>
      </c>
      <c r="E87" s="83">
        <v>18521</v>
      </c>
      <c r="F87" s="83" t="s">
        <v>218</v>
      </c>
      <c r="G87" s="69">
        <v>200</v>
      </c>
      <c r="H87" s="69">
        <v>4406777</v>
      </c>
      <c r="I87" s="69">
        <v>8813554</v>
      </c>
      <c r="K87" s="100" t="str">
        <f t="shared" si="1"/>
        <v>Бард</v>
      </c>
    </row>
    <row r="88" spans="1:11">
      <c r="A88" s="83">
        <v>4961983</v>
      </c>
      <c r="B88" s="83" t="s">
        <v>509</v>
      </c>
      <c r="C88" s="83" t="s">
        <v>219</v>
      </c>
      <c r="D88" s="83" t="s">
        <v>220</v>
      </c>
      <c r="E88" s="83">
        <v>18521</v>
      </c>
      <c r="F88" s="83" t="s">
        <v>218</v>
      </c>
      <c r="G88" s="69">
        <v>1200</v>
      </c>
      <c r="H88" s="69">
        <v>4400000</v>
      </c>
      <c r="I88" s="69">
        <v>52800000</v>
      </c>
      <c r="K88" s="100" t="str">
        <f t="shared" si="1"/>
        <v>Бард</v>
      </c>
    </row>
    <row r="89" spans="1:11">
      <c r="A89" s="83">
        <v>4963950</v>
      </c>
      <c r="B89" s="83" t="s">
        <v>513</v>
      </c>
      <c r="C89" s="83" t="s">
        <v>319</v>
      </c>
      <c r="D89" s="83" t="s">
        <v>320</v>
      </c>
      <c r="E89" s="83">
        <v>18521</v>
      </c>
      <c r="F89" s="83" t="s">
        <v>218</v>
      </c>
      <c r="G89" s="69">
        <v>400</v>
      </c>
      <c r="H89" s="69">
        <v>4400009</v>
      </c>
      <c r="I89" s="69">
        <v>17600036</v>
      </c>
      <c r="K89" s="100" t="str">
        <f t="shared" si="1"/>
        <v>Бард</v>
      </c>
    </row>
    <row r="90" spans="1:11">
      <c r="A90" s="83">
        <v>4963951</v>
      </c>
      <c r="B90" s="83" t="s">
        <v>513</v>
      </c>
      <c r="C90" s="83" t="s">
        <v>219</v>
      </c>
      <c r="D90" s="83" t="s">
        <v>220</v>
      </c>
      <c r="E90" s="83">
        <v>18521</v>
      </c>
      <c r="F90" s="83" t="s">
        <v>218</v>
      </c>
      <c r="G90" s="69">
        <v>800</v>
      </c>
      <c r="H90" s="69">
        <v>4400000</v>
      </c>
      <c r="I90" s="69">
        <v>35200000</v>
      </c>
      <c r="K90" s="100" t="str">
        <f t="shared" si="1"/>
        <v>Бард</v>
      </c>
    </row>
    <row r="91" spans="1:11">
      <c r="A91" s="83">
        <v>4965878</v>
      </c>
      <c r="B91" s="83" t="s">
        <v>514</v>
      </c>
      <c r="C91" s="83" t="s">
        <v>541</v>
      </c>
      <c r="D91" s="83" t="s">
        <v>542</v>
      </c>
      <c r="E91" s="83">
        <v>18521</v>
      </c>
      <c r="F91" s="83" t="s">
        <v>218</v>
      </c>
      <c r="G91" s="69">
        <v>100</v>
      </c>
      <c r="H91" s="69">
        <v>4400999</v>
      </c>
      <c r="I91" s="69">
        <v>4400999</v>
      </c>
      <c r="K91" s="100" t="str">
        <f t="shared" si="1"/>
        <v>Бард</v>
      </c>
    </row>
    <row r="92" spans="1:11">
      <c r="A92" s="83">
        <v>4966535</v>
      </c>
      <c r="B92" s="83" t="s">
        <v>514</v>
      </c>
      <c r="C92" s="83" t="s">
        <v>382</v>
      </c>
      <c r="D92" s="83" t="s">
        <v>383</v>
      </c>
      <c r="E92" s="83">
        <v>18521</v>
      </c>
      <c r="F92" s="83" t="s">
        <v>218</v>
      </c>
      <c r="G92" s="69">
        <v>100</v>
      </c>
      <c r="H92" s="69">
        <v>4400999</v>
      </c>
      <c r="I92" s="69">
        <v>4400999</v>
      </c>
      <c r="K92" s="100" t="str">
        <f t="shared" si="1"/>
        <v>Бард</v>
      </c>
    </row>
    <row r="93" spans="1:11">
      <c r="A93" s="83">
        <v>4966536</v>
      </c>
      <c r="B93" s="83" t="s">
        <v>514</v>
      </c>
      <c r="C93" s="83" t="s">
        <v>219</v>
      </c>
      <c r="D93" s="83" t="s">
        <v>220</v>
      </c>
      <c r="E93" s="83">
        <v>18521</v>
      </c>
      <c r="F93" s="83" t="s">
        <v>218</v>
      </c>
      <c r="G93" s="69">
        <v>900</v>
      </c>
      <c r="H93" s="69">
        <v>4400000</v>
      </c>
      <c r="I93" s="69">
        <v>39600000</v>
      </c>
      <c r="K93" s="100" t="str">
        <f t="shared" si="1"/>
        <v>Бард</v>
      </c>
    </row>
    <row r="94" spans="1:11">
      <c r="A94" s="83">
        <v>4967897</v>
      </c>
      <c r="B94" s="83" t="s">
        <v>515</v>
      </c>
      <c r="C94" s="83" t="s">
        <v>219</v>
      </c>
      <c r="D94" s="83" t="s">
        <v>220</v>
      </c>
      <c r="E94" s="83">
        <v>18521</v>
      </c>
      <c r="F94" s="83" t="s">
        <v>218</v>
      </c>
      <c r="G94" s="69">
        <v>600</v>
      </c>
      <c r="H94" s="69">
        <v>4400000</v>
      </c>
      <c r="I94" s="69">
        <v>26400000</v>
      </c>
      <c r="K94" s="100" t="str">
        <f t="shared" si="1"/>
        <v>Бард</v>
      </c>
    </row>
    <row r="95" spans="1:11">
      <c r="A95" s="83">
        <v>4969862</v>
      </c>
      <c r="B95" s="83" t="s">
        <v>519</v>
      </c>
      <c r="C95" s="83" t="s">
        <v>216</v>
      </c>
      <c r="D95" s="83" t="s">
        <v>217</v>
      </c>
      <c r="E95" s="83">
        <v>18521</v>
      </c>
      <c r="F95" s="83" t="s">
        <v>218</v>
      </c>
      <c r="G95" s="69">
        <v>200</v>
      </c>
      <c r="H95" s="69">
        <v>4406777</v>
      </c>
      <c r="I95" s="69">
        <v>8813554</v>
      </c>
      <c r="K95" s="100" t="str">
        <f t="shared" si="1"/>
        <v>Бард</v>
      </c>
    </row>
    <row r="96" spans="1:11">
      <c r="A96" s="83">
        <v>4969863</v>
      </c>
      <c r="B96" s="83" t="s">
        <v>519</v>
      </c>
      <c r="C96" s="83" t="s">
        <v>543</v>
      </c>
      <c r="D96" s="83" t="s">
        <v>544</v>
      </c>
      <c r="E96" s="83">
        <v>18521</v>
      </c>
      <c r="F96" s="83" t="s">
        <v>218</v>
      </c>
      <c r="G96" s="69">
        <v>100</v>
      </c>
      <c r="H96" s="69">
        <v>4400100</v>
      </c>
      <c r="I96" s="69">
        <v>4400100</v>
      </c>
      <c r="K96" s="100" t="str">
        <f t="shared" si="1"/>
        <v>Бард</v>
      </c>
    </row>
    <row r="97" spans="1:11">
      <c r="A97" s="83">
        <v>4969864</v>
      </c>
      <c r="B97" s="83" t="s">
        <v>519</v>
      </c>
      <c r="C97" s="83" t="s">
        <v>219</v>
      </c>
      <c r="D97" s="83" t="s">
        <v>220</v>
      </c>
      <c r="E97" s="83">
        <v>18521</v>
      </c>
      <c r="F97" s="83" t="s">
        <v>218</v>
      </c>
      <c r="G97" s="69">
        <v>300</v>
      </c>
      <c r="H97" s="69">
        <v>4400000</v>
      </c>
      <c r="I97" s="69">
        <v>13200000</v>
      </c>
      <c r="K97" s="100" t="str">
        <f t="shared" si="1"/>
        <v>Бард</v>
      </c>
    </row>
    <row r="98" spans="1:11">
      <c r="A98" s="83">
        <v>4971661</v>
      </c>
      <c r="B98" s="83" t="s">
        <v>545</v>
      </c>
      <c r="C98" s="83" t="s">
        <v>319</v>
      </c>
      <c r="D98" s="83" t="s">
        <v>320</v>
      </c>
      <c r="E98" s="83">
        <v>18521</v>
      </c>
      <c r="F98" s="83" t="s">
        <v>218</v>
      </c>
      <c r="G98" s="69">
        <v>400</v>
      </c>
      <c r="H98" s="69">
        <v>4400009</v>
      </c>
      <c r="I98" s="69">
        <v>17600036</v>
      </c>
      <c r="K98" s="100" t="str">
        <f t="shared" si="1"/>
        <v>Бард</v>
      </c>
    </row>
    <row r="99" spans="1:11">
      <c r="A99" s="83">
        <v>4971662</v>
      </c>
      <c r="B99" s="83" t="s">
        <v>545</v>
      </c>
      <c r="C99" s="83" t="s">
        <v>219</v>
      </c>
      <c r="D99" s="83" t="s">
        <v>220</v>
      </c>
      <c r="E99" s="83">
        <v>18521</v>
      </c>
      <c r="F99" s="83" t="s">
        <v>218</v>
      </c>
      <c r="G99" s="69">
        <v>200</v>
      </c>
      <c r="H99" s="69">
        <v>4400000</v>
      </c>
      <c r="I99" s="69">
        <v>8800000</v>
      </c>
      <c r="K99" s="100" t="str">
        <f t="shared" si="1"/>
        <v>Бард</v>
      </c>
    </row>
    <row r="100" spans="1:11">
      <c r="A100" s="83">
        <v>4973533</v>
      </c>
      <c r="B100" s="83" t="s">
        <v>520</v>
      </c>
      <c r="C100" s="83" t="s">
        <v>386</v>
      </c>
      <c r="D100" s="83" t="s">
        <v>387</v>
      </c>
      <c r="E100" s="83">
        <v>18521</v>
      </c>
      <c r="F100" s="83" t="s">
        <v>218</v>
      </c>
      <c r="G100" s="69">
        <v>100</v>
      </c>
      <c r="H100" s="69">
        <v>4407777</v>
      </c>
      <c r="I100" s="69">
        <v>4407777</v>
      </c>
      <c r="K100" s="100" t="str">
        <f t="shared" si="1"/>
        <v>Бард</v>
      </c>
    </row>
    <row r="101" spans="1:11">
      <c r="A101" s="83">
        <v>4973534</v>
      </c>
      <c r="B101" s="83" t="s">
        <v>520</v>
      </c>
      <c r="C101" s="83" t="s">
        <v>546</v>
      </c>
      <c r="D101" s="83" t="s">
        <v>547</v>
      </c>
      <c r="E101" s="83">
        <v>18521</v>
      </c>
      <c r="F101" s="83" t="s">
        <v>218</v>
      </c>
      <c r="G101" s="69">
        <v>100</v>
      </c>
      <c r="H101" s="69">
        <v>4400999</v>
      </c>
      <c r="I101" s="69">
        <v>4400999</v>
      </c>
      <c r="K101" s="100" t="str">
        <f t="shared" si="1"/>
        <v>Бард</v>
      </c>
    </row>
    <row r="102" spans="1:11">
      <c r="A102" s="83">
        <v>4973535</v>
      </c>
      <c r="B102" s="83" t="s">
        <v>520</v>
      </c>
      <c r="C102" s="83" t="s">
        <v>541</v>
      </c>
      <c r="D102" s="83" t="s">
        <v>542</v>
      </c>
      <c r="E102" s="83">
        <v>18521</v>
      </c>
      <c r="F102" s="83" t="s">
        <v>218</v>
      </c>
      <c r="G102" s="69">
        <v>100</v>
      </c>
      <c r="H102" s="69">
        <v>4400100</v>
      </c>
      <c r="I102" s="69">
        <v>4400100</v>
      </c>
      <c r="K102" s="100" t="str">
        <f t="shared" si="1"/>
        <v>Бард</v>
      </c>
    </row>
    <row r="103" spans="1:11">
      <c r="A103" s="83">
        <v>4973536</v>
      </c>
      <c r="B103" s="83" t="s">
        <v>520</v>
      </c>
      <c r="C103" s="83" t="s">
        <v>384</v>
      </c>
      <c r="D103" s="83" t="s">
        <v>385</v>
      </c>
      <c r="E103" s="83">
        <v>18521</v>
      </c>
      <c r="F103" s="83" t="s">
        <v>218</v>
      </c>
      <c r="G103" s="69">
        <v>100</v>
      </c>
      <c r="H103" s="69">
        <v>4400009</v>
      </c>
      <c r="I103" s="69">
        <v>4400009</v>
      </c>
      <c r="K103" s="100" t="str">
        <f t="shared" si="1"/>
        <v>Бард</v>
      </c>
    </row>
    <row r="104" spans="1:11">
      <c r="A104" s="83">
        <v>4973537</v>
      </c>
      <c r="B104" s="83" t="s">
        <v>520</v>
      </c>
      <c r="C104" s="83" t="s">
        <v>219</v>
      </c>
      <c r="D104" s="83" t="s">
        <v>220</v>
      </c>
      <c r="E104" s="83">
        <v>18521</v>
      </c>
      <c r="F104" s="83" t="s">
        <v>218</v>
      </c>
      <c r="G104" s="69">
        <v>200</v>
      </c>
      <c r="H104" s="69">
        <v>4400000</v>
      </c>
      <c r="I104" s="69">
        <v>8800000</v>
      </c>
      <c r="K104" s="100" t="str">
        <f t="shared" si="1"/>
        <v>Бард</v>
      </c>
    </row>
    <row r="105" spans="1:11">
      <c r="A105" s="83">
        <v>4975309</v>
      </c>
      <c r="B105" s="83" t="s">
        <v>548</v>
      </c>
      <c r="C105" s="83" t="s">
        <v>543</v>
      </c>
      <c r="D105" s="83" t="s">
        <v>544</v>
      </c>
      <c r="E105" s="83">
        <v>18521</v>
      </c>
      <c r="F105" s="83" t="s">
        <v>218</v>
      </c>
      <c r="G105" s="69">
        <v>200</v>
      </c>
      <c r="H105" s="69">
        <v>4401888</v>
      </c>
      <c r="I105" s="69">
        <v>8803776</v>
      </c>
      <c r="K105" s="100" t="str">
        <f t="shared" si="1"/>
        <v>Бард</v>
      </c>
    </row>
    <row r="106" spans="1:11">
      <c r="A106" s="83">
        <v>4975310</v>
      </c>
      <c r="B106" s="83" t="s">
        <v>548</v>
      </c>
      <c r="C106" s="83" t="s">
        <v>219</v>
      </c>
      <c r="D106" s="83" t="s">
        <v>220</v>
      </c>
      <c r="E106" s="83">
        <v>18521</v>
      </c>
      <c r="F106" s="83" t="s">
        <v>218</v>
      </c>
      <c r="G106" s="69">
        <v>400</v>
      </c>
      <c r="H106" s="69">
        <v>4400000</v>
      </c>
      <c r="I106" s="69">
        <v>17600000</v>
      </c>
      <c r="K106" s="100" t="str">
        <f t="shared" si="1"/>
        <v>Бард</v>
      </c>
    </row>
    <row r="107" spans="1:11">
      <c r="A107" s="83">
        <v>4977416</v>
      </c>
      <c r="B107" s="83" t="s">
        <v>521</v>
      </c>
      <c r="C107" s="83" t="s">
        <v>219</v>
      </c>
      <c r="D107" s="83" t="s">
        <v>220</v>
      </c>
      <c r="E107" s="83">
        <v>18521</v>
      </c>
      <c r="F107" s="83" t="s">
        <v>218</v>
      </c>
      <c r="G107" s="69">
        <v>400</v>
      </c>
      <c r="H107" s="69">
        <v>4400000</v>
      </c>
      <c r="I107" s="69">
        <v>17600000</v>
      </c>
      <c r="K107" s="100" t="str">
        <f t="shared" si="1"/>
        <v>Бард</v>
      </c>
    </row>
    <row r="108" spans="1:11">
      <c r="A108" s="83">
        <v>4979262</v>
      </c>
      <c r="B108" s="83" t="s">
        <v>549</v>
      </c>
      <c r="C108" s="83" t="s">
        <v>386</v>
      </c>
      <c r="D108" s="83" t="s">
        <v>387</v>
      </c>
      <c r="E108" s="83">
        <v>18521</v>
      </c>
      <c r="F108" s="83" t="s">
        <v>218</v>
      </c>
      <c r="G108" s="69">
        <v>200</v>
      </c>
      <c r="H108" s="69">
        <v>4411999.9000000004</v>
      </c>
      <c r="I108" s="69">
        <v>8823999.8000000007</v>
      </c>
      <c r="K108" s="100" t="str">
        <f t="shared" si="1"/>
        <v>Бард</v>
      </c>
    </row>
    <row r="109" spans="1:11">
      <c r="A109" s="83">
        <v>4979263</v>
      </c>
      <c r="B109" s="83" t="s">
        <v>549</v>
      </c>
      <c r="C109" s="83" t="s">
        <v>546</v>
      </c>
      <c r="D109" s="83" t="s">
        <v>547</v>
      </c>
      <c r="E109" s="83">
        <v>18521</v>
      </c>
      <c r="F109" s="83" t="s">
        <v>218</v>
      </c>
      <c r="G109" s="69">
        <v>100</v>
      </c>
      <c r="H109" s="69">
        <v>4411999</v>
      </c>
      <c r="I109" s="69">
        <v>4411999</v>
      </c>
      <c r="K109" s="100" t="str">
        <f t="shared" si="1"/>
        <v>Бард</v>
      </c>
    </row>
    <row r="110" spans="1:11">
      <c r="A110" s="83">
        <v>4979264</v>
      </c>
      <c r="B110" s="83" t="s">
        <v>549</v>
      </c>
      <c r="C110" s="83" t="s">
        <v>382</v>
      </c>
      <c r="D110" s="83" t="s">
        <v>383</v>
      </c>
      <c r="E110" s="83">
        <v>18521</v>
      </c>
      <c r="F110" s="83" t="s">
        <v>218</v>
      </c>
      <c r="G110" s="69">
        <v>100</v>
      </c>
      <c r="H110" s="69">
        <v>4411999</v>
      </c>
      <c r="I110" s="69">
        <v>4411999</v>
      </c>
      <c r="K110" s="100" t="str">
        <f t="shared" si="1"/>
        <v>Бард</v>
      </c>
    </row>
    <row r="111" spans="1:11">
      <c r="A111" s="83">
        <v>4979265</v>
      </c>
      <c r="B111" s="83" t="s">
        <v>549</v>
      </c>
      <c r="C111" s="83" t="s">
        <v>216</v>
      </c>
      <c r="D111" s="83" t="s">
        <v>217</v>
      </c>
      <c r="E111" s="83">
        <v>18521</v>
      </c>
      <c r="F111" s="83" t="s">
        <v>218</v>
      </c>
      <c r="G111" s="69">
        <v>200</v>
      </c>
      <c r="H111" s="69">
        <v>4406777</v>
      </c>
      <c r="I111" s="69">
        <v>8813554</v>
      </c>
      <c r="K111" s="100" t="str">
        <f t="shared" si="1"/>
        <v>Бард</v>
      </c>
    </row>
    <row r="112" spans="1:11">
      <c r="A112" s="83">
        <v>4979266</v>
      </c>
      <c r="B112" s="83" t="s">
        <v>549</v>
      </c>
      <c r="C112" s="83" t="s">
        <v>219</v>
      </c>
      <c r="D112" s="83" t="s">
        <v>220</v>
      </c>
      <c r="E112" s="83">
        <v>18521</v>
      </c>
      <c r="F112" s="83" t="s">
        <v>218</v>
      </c>
      <c r="G112" s="69">
        <v>400</v>
      </c>
      <c r="H112" s="69">
        <v>4400000</v>
      </c>
      <c r="I112" s="69">
        <v>17600000</v>
      </c>
      <c r="K112" s="100" t="str">
        <f t="shared" si="1"/>
        <v>Бард</v>
      </c>
    </row>
    <row r="113" spans="1:11">
      <c r="A113" s="83">
        <v>4981023</v>
      </c>
      <c r="B113" s="83" t="s">
        <v>522</v>
      </c>
      <c r="C113" s="83" t="s">
        <v>550</v>
      </c>
      <c r="D113" s="83" t="s">
        <v>551</v>
      </c>
      <c r="E113" s="83">
        <v>18521</v>
      </c>
      <c r="F113" s="83" t="s">
        <v>218</v>
      </c>
      <c r="G113" s="69">
        <v>200</v>
      </c>
      <c r="H113" s="69">
        <v>4420000</v>
      </c>
      <c r="I113" s="69">
        <v>8840000</v>
      </c>
      <c r="K113" s="100" t="str">
        <f t="shared" si="1"/>
        <v>Бард</v>
      </c>
    </row>
    <row r="114" spans="1:11">
      <c r="A114" s="83">
        <v>4981024</v>
      </c>
      <c r="B114" s="83" t="s">
        <v>522</v>
      </c>
      <c r="C114" s="83" t="s">
        <v>319</v>
      </c>
      <c r="D114" s="83" t="s">
        <v>320</v>
      </c>
      <c r="E114" s="83">
        <v>18521</v>
      </c>
      <c r="F114" s="83" t="s">
        <v>218</v>
      </c>
      <c r="G114" s="69">
        <v>400</v>
      </c>
      <c r="H114" s="69">
        <v>4411999</v>
      </c>
      <c r="I114" s="69">
        <v>17647996</v>
      </c>
      <c r="K114" s="100" t="str">
        <f t="shared" si="1"/>
        <v>Бард</v>
      </c>
    </row>
    <row r="115" spans="1:11">
      <c r="A115" s="83">
        <v>4982834</v>
      </c>
      <c r="B115" s="83" t="s">
        <v>523</v>
      </c>
      <c r="C115" s="83" t="s">
        <v>541</v>
      </c>
      <c r="D115" s="83" t="s">
        <v>542</v>
      </c>
      <c r="E115" s="83">
        <v>18521</v>
      </c>
      <c r="F115" s="83" t="s">
        <v>218</v>
      </c>
      <c r="G115" s="69">
        <v>100</v>
      </c>
      <c r="H115" s="69">
        <v>4455999</v>
      </c>
      <c r="I115" s="69">
        <v>4455999</v>
      </c>
      <c r="K115" s="100" t="str">
        <f t="shared" si="1"/>
        <v>Бард</v>
      </c>
    </row>
    <row r="116" spans="1:11">
      <c r="A116" s="83">
        <v>4982835</v>
      </c>
      <c r="B116" s="83" t="s">
        <v>523</v>
      </c>
      <c r="C116" s="83" t="s">
        <v>219</v>
      </c>
      <c r="D116" s="83" t="s">
        <v>220</v>
      </c>
      <c r="E116" s="83">
        <v>18521</v>
      </c>
      <c r="F116" s="83" t="s">
        <v>218</v>
      </c>
      <c r="G116" s="69">
        <v>100</v>
      </c>
      <c r="H116" s="69">
        <v>4400000</v>
      </c>
      <c r="I116" s="69">
        <v>4400000</v>
      </c>
      <c r="K116" s="100" t="str">
        <f t="shared" si="1"/>
        <v>Бард</v>
      </c>
    </row>
    <row r="117" spans="1:11">
      <c r="A117" s="83">
        <v>4989609</v>
      </c>
      <c r="B117" s="83" t="s">
        <v>1702</v>
      </c>
      <c r="C117" s="83" t="s">
        <v>384</v>
      </c>
      <c r="D117" s="83" t="s">
        <v>385</v>
      </c>
      <c r="E117" s="83">
        <v>18521</v>
      </c>
      <c r="F117" s="83" t="s">
        <v>218</v>
      </c>
      <c r="G117" s="69">
        <v>100</v>
      </c>
      <c r="H117" s="69">
        <v>5000999</v>
      </c>
      <c r="I117" s="69">
        <v>5000999</v>
      </c>
      <c r="K117" s="100" t="str">
        <f t="shared" si="1"/>
        <v>Бард</v>
      </c>
    </row>
    <row r="118" spans="1:11" s="196" customFormat="1" ht="30">
      <c r="A118" s="197">
        <v>4989610</v>
      </c>
      <c r="B118" s="194" t="s">
        <v>1702</v>
      </c>
      <c r="C118" s="195" t="s">
        <v>541</v>
      </c>
      <c r="D118" s="194" t="s">
        <v>542</v>
      </c>
      <c r="E118" s="194">
        <v>18521</v>
      </c>
      <c r="F118" s="194" t="s">
        <v>218</v>
      </c>
      <c r="G118" s="193">
        <v>100</v>
      </c>
      <c r="H118" s="193">
        <v>5000099</v>
      </c>
      <c r="I118" s="193">
        <v>5000099</v>
      </c>
      <c r="K118" s="100" t="str">
        <f t="shared" si="1"/>
        <v>Бард</v>
      </c>
    </row>
    <row r="119" spans="1:11" ht="30">
      <c r="A119" s="198">
        <v>4991095</v>
      </c>
      <c r="B119" s="198" t="s">
        <v>1656</v>
      </c>
      <c r="C119" s="199" t="s">
        <v>543</v>
      </c>
      <c r="D119" s="198" t="s">
        <v>544</v>
      </c>
      <c r="E119" s="198">
        <v>18521</v>
      </c>
      <c r="F119" s="198" t="s">
        <v>218</v>
      </c>
      <c r="G119" s="200">
        <v>200</v>
      </c>
      <c r="H119" s="200">
        <v>5155888</v>
      </c>
      <c r="I119" s="200">
        <v>10311776</v>
      </c>
      <c r="K119" s="100" t="str">
        <f t="shared" si="1"/>
        <v>Бард</v>
      </c>
    </row>
    <row r="120" spans="1:11">
      <c r="A120" s="198">
        <v>4991637</v>
      </c>
      <c r="B120" s="198" t="s">
        <v>1656</v>
      </c>
      <c r="C120" s="199" t="s">
        <v>216</v>
      </c>
      <c r="D120" s="198" t="s">
        <v>217</v>
      </c>
      <c r="E120" s="198">
        <v>18521</v>
      </c>
      <c r="F120" s="198" t="s">
        <v>218</v>
      </c>
      <c r="G120" s="200">
        <v>200</v>
      </c>
      <c r="H120" s="200">
        <v>4652777</v>
      </c>
      <c r="I120" s="200">
        <v>9305554</v>
      </c>
      <c r="K120" s="100" t="str">
        <f t="shared" si="1"/>
        <v>Бард</v>
      </c>
    </row>
    <row r="121" spans="1:11">
      <c r="A121" s="198">
        <v>4991638</v>
      </c>
      <c r="B121" s="198" t="s">
        <v>1656</v>
      </c>
      <c r="C121" s="199" t="s">
        <v>216</v>
      </c>
      <c r="D121" s="198" t="s">
        <v>217</v>
      </c>
      <c r="E121" s="198">
        <v>18521</v>
      </c>
      <c r="F121" s="198" t="s">
        <v>218</v>
      </c>
      <c r="G121" s="200">
        <v>200</v>
      </c>
      <c r="H121" s="200">
        <v>4502777</v>
      </c>
      <c r="I121" s="200">
        <v>9005554</v>
      </c>
      <c r="K121" s="100" t="str">
        <f t="shared" si="1"/>
        <v>Бард</v>
      </c>
    </row>
    <row r="122" spans="1:11">
      <c r="A122" s="198">
        <v>4991639</v>
      </c>
      <c r="B122" s="198" t="s">
        <v>1656</v>
      </c>
      <c r="C122" s="199" t="s">
        <v>219</v>
      </c>
      <c r="D122" s="198" t="s">
        <v>220</v>
      </c>
      <c r="E122" s="198">
        <v>18521</v>
      </c>
      <c r="F122" s="198" t="s">
        <v>218</v>
      </c>
      <c r="G122" s="200">
        <v>800</v>
      </c>
      <c r="H122" s="200">
        <v>4409000</v>
      </c>
      <c r="I122" s="200">
        <v>35272000</v>
      </c>
      <c r="K122" s="100" t="str">
        <f t="shared" si="1"/>
        <v>Бард</v>
      </c>
    </row>
    <row r="123" spans="1:11" ht="30">
      <c r="A123" s="198">
        <v>4992730</v>
      </c>
      <c r="B123" s="198" t="s">
        <v>1657</v>
      </c>
      <c r="C123" s="199" t="s">
        <v>543</v>
      </c>
      <c r="D123" s="198" t="s">
        <v>544</v>
      </c>
      <c r="E123" s="198">
        <v>18521</v>
      </c>
      <c r="F123" s="198" t="s">
        <v>218</v>
      </c>
      <c r="G123" s="200">
        <v>300</v>
      </c>
      <c r="H123" s="200">
        <v>4800000</v>
      </c>
      <c r="I123" s="200">
        <v>14400000</v>
      </c>
      <c r="K123" s="100" t="str">
        <f t="shared" si="1"/>
        <v>Бард</v>
      </c>
    </row>
    <row r="124" spans="1:11">
      <c r="A124" s="198">
        <v>4992731</v>
      </c>
      <c r="B124" s="198" t="s">
        <v>1657</v>
      </c>
      <c r="C124" s="199" t="s">
        <v>546</v>
      </c>
      <c r="D124" s="198" t="s">
        <v>547</v>
      </c>
      <c r="E124" s="198">
        <v>18521</v>
      </c>
      <c r="F124" s="198" t="s">
        <v>218</v>
      </c>
      <c r="G124" s="200">
        <v>100</v>
      </c>
      <c r="H124" s="200">
        <v>4750999</v>
      </c>
      <c r="I124" s="200">
        <v>4750999</v>
      </c>
      <c r="K124" s="100" t="str">
        <f t="shared" si="1"/>
        <v>Бард</v>
      </c>
    </row>
    <row r="125" spans="1:11">
      <c r="A125" s="198">
        <v>4992732</v>
      </c>
      <c r="B125" s="198" t="s">
        <v>1657</v>
      </c>
      <c r="C125" s="199" t="s">
        <v>384</v>
      </c>
      <c r="D125" s="198" t="s">
        <v>385</v>
      </c>
      <c r="E125" s="198">
        <v>18521</v>
      </c>
      <c r="F125" s="198" t="s">
        <v>218</v>
      </c>
      <c r="G125" s="200">
        <v>100</v>
      </c>
      <c r="H125" s="200">
        <v>4505000</v>
      </c>
      <c r="I125" s="200">
        <v>4505000</v>
      </c>
      <c r="K125" s="100" t="str">
        <f t="shared" si="1"/>
        <v>Бард</v>
      </c>
    </row>
    <row r="126" spans="1:11">
      <c r="A126" s="198">
        <v>4994300</v>
      </c>
      <c r="B126" s="198" t="s">
        <v>1703</v>
      </c>
      <c r="C126" s="199" t="s">
        <v>219</v>
      </c>
      <c r="D126" s="198" t="s">
        <v>220</v>
      </c>
      <c r="E126" s="198">
        <v>18521</v>
      </c>
      <c r="F126" s="198" t="s">
        <v>218</v>
      </c>
      <c r="G126" s="200">
        <v>500</v>
      </c>
      <c r="H126" s="200">
        <v>5200000</v>
      </c>
      <c r="I126" s="200">
        <v>26000000</v>
      </c>
      <c r="K126" s="100" t="str">
        <f t="shared" si="1"/>
        <v>Бард</v>
      </c>
    </row>
    <row r="127" spans="1:11">
      <c r="A127" s="198">
        <v>4995974</v>
      </c>
      <c r="B127" s="198" t="s">
        <v>1658</v>
      </c>
      <c r="C127" s="199" t="s">
        <v>319</v>
      </c>
      <c r="D127" s="198" t="s">
        <v>320</v>
      </c>
      <c r="E127" s="198">
        <v>18521</v>
      </c>
      <c r="F127" s="198" t="s">
        <v>218</v>
      </c>
      <c r="G127" s="200">
        <v>400</v>
      </c>
      <c r="H127" s="200">
        <v>6155999</v>
      </c>
      <c r="I127" s="200">
        <v>24623996</v>
      </c>
      <c r="K127" s="100" t="str">
        <f t="shared" si="1"/>
        <v>Бард</v>
      </c>
    </row>
    <row r="128" spans="1:11">
      <c r="A128" s="198">
        <v>4995975</v>
      </c>
      <c r="B128" s="198" t="s">
        <v>1658</v>
      </c>
      <c r="C128" s="199" t="s">
        <v>219</v>
      </c>
      <c r="D128" s="198" t="s">
        <v>220</v>
      </c>
      <c r="E128" s="198">
        <v>18521</v>
      </c>
      <c r="F128" s="198" t="s">
        <v>218</v>
      </c>
      <c r="G128" s="200">
        <v>200</v>
      </c>
      <c r="H128" s="200">
        <v>5420000</v>
      </c>
      <c r="I128" s="200">
        <v>10840000</v>
      </c>
      <c r="K128" s="100" t="str">
        <f t="shared" si="1"/>
        <v>Бард</v>
      </c>
    </row>
    <row r="129" spans="1:11">
      <c r="A129" s="198">
        <v>4997718</v>
      </c>
      <c r="B129" s="198" t="s">
        <v>1704</v>
      </c>
      <c r="C129" s="199" t="s">
        <v>382</v>
      </c>
      <c r="D129" s="198" t="s">
        <v>383</v>
      </c>
      <c r="E129" s="198">
        <v>18521</v>
      </c>
      <c r="F129" s="198" t="s">
        <v>218</v>
      </c>
      <c r="G129" s="200">
        <v>100</v>
      </c>
      <c r="H129" s="200">
        <v>6050999</v>
      </c>
      <c r="I129" s="200">
        <v>6050999</v>
      </c>
      <c r="K129" s="100" t="str">
        <f t="shared" si="1"/>
        <v>Бард</v>
      </c>
    </row>
    <row r="130" spans="1:11">
      <c r="A130" s="198">
        <v>4997719</v>
      </c>
      <c r="B130" s="198" t="s">
        <v>1704</v>
      </c>
      <c r="C130" s="199" t="s">
        <v>1705</v>
      </c>
      <c r="D130" s="198" t="s">
        <v>1706</v>
      </c>
      <c r="E130" s="198">
        <v>18521</v>
      </c>
      <c r="F130" s="198" t="s">
        <v>218</v>
      </c>
      <c r="G130" s="200">
        <v>100</v>
      </c>
      <c r="H130" s="200">
        <v>5800999</v>
      </c>
      <c r="I130" s="200">
        <v>5800999</v>
      </c>
      <c r="K130" s="100" t="str">
        <f t="shared" si="1"/>
        <v>Бард</v>
      </c>
    </row>
    <row r="131" spans="1:11">
      <c r="A131" s="198">
        <v>4997720</v>
      </c>
      <c r="B131" s="198" t="s">
        <v>1704</v>
      </c>
      <c r="C131" s="199" t="s">
        <v>216</v>
      </c>
      <c r="D131" s="198" t="s">
        <v>217</v>
      </c>
      <c r="E131" s="198">
        <v>18521</v>
      </c>
      <c r="F131" s="198" t="s">
        <v>218</v>
      </c>
      <c r="G131" s="200">
        <v>200</v>
      </c>
      <c r="H131" s="200">
        <v>5650777</v>
      </c>
      <c r="I131" s="200">
        <v>11301554</v>
      </c>
      <c r="K131" s="100" t="str">
        <f t="shared" si="1"/>
        <v>Бард</v>
      </c>
    </row>
    <row r="132" spans="1:11" ht="30">
      <c r="A132" s="198">
        <v>4997721</v>
      </c>
      <c r="B132" s="198" t="s">
        <v>1704</v>
      </c>
      <c r="C132" s="199" t="s">
        <v>541</v>
      </c>
      <c r="D132" s="198" t="s">
        <v>542</v>
      </c>
      <c r="E132" s="198">
        <v>18521</v>
      </c>
      <c r="F132" s="198" t="s">
        <v>218</v>
      </c>
      <c r="G132" s="200">
        <v>100</v>
      </c>
      <c r="H132" s="200">
        <v>5606999</v>
      </c>
      <c r="I132" s="200">
        <v>5606999</v>
      </c>
      <c r="K132" s="100" t="str">
        <f t="shared" si="1"/>
        <v>Бард</v>
      </c>
    </row>
    <row r="133" spans="1:11">
      <c r="A133" s="198">
        <v>4997722</v>
      </c>
      <c r="B133" s="198" t="s">
        <v>1704</v>
      </c>
      <c r="C133" s="199" t="s">
        <v>219</v>
      </c>
      <c r="D133" s="198" t="s">
        <v>220</v>
      </c>
      <c r="E133" s="198">
        <v>18521</v>
      </c>
      <c r="F133" s="198" t="s">
        <v>218</v>
      </c>
      <c r="G133" s="200">
        <v>100</v>
      </c>
      <c r="H133" s="200">
        <v>5550000</v>
      </c>
      <c r="I133" s="200">
        <v>5550000</v>
      </c>
      <c r="K133" s="100" t="str">
        <f t="shared" ref="K133:K196" si="2">LEFT(F133,4)</f>
        <v>Бард</v>
      </c>
    </row>
    <row r="134" spans="1:11">
      <c r="A134" s="198">
        <v>4999479</v>
      </c>
      <c r="B134" s="198" t="s">
        <v>1659</v>
      </c>
      <c r="C134" s="199" t="s">
        <v>546</v>
      </c>
      <c r="D134" s="198" t="s">
        <v>547</v>
      </c>
      <c r="E134" s="198">
        <v>18521</v>
      </c>
      <c r="F134" s="198" t="s">
        <v>218</v>
      </c>
      <c r="G134" s="200">
        <v>100</v>
      </c>
      <c r="H134" s="200">
        <v>4757999</v>
      </c>
      <c r="I134" s="200">
        <v>4757999</v>
      </c>
      <c r="K134" s="100" t="str">
        <f t="shared" si="2"/>
        <v>Бард</v>
      </c>
    </row>
    <row r="135" spans="1:11">
      <c r="A135" s="198">
        <v>4999480</v>
      </c>
      <c r="B135" s="198" t="s">
        <v>1659</v>
      </c>
      <c r="C135" s="199" t="s">
        <v>1707</v>
      </c>
      <c r="D135" s="198" t="s">
        <v>1708</v>
      </c>
      <c r="E135" s="198">
        <v>18521</v>
      </c>
      <c r="F135" s="198" t="s">
        <v>218</v>
      </c>
      <c r="G135" s="200">
        <v>100</v>
      </c>
      <c r="H135" s="200">
        <v>4442000</v>
      </c>
      <c r="I135" s="200">
        <v>4442000</v>
      </c>
      <c r="K135" s="100" t="str">
        <f t="shared" si="2"/>
        <v>Бард</v>
      </c>
    </row>
    <row r="136" spans="1:11">
      <c r="A136" s="198">
        <v>4999481</v>
      </c>
      <c r="B136" s="198" t="s">
        <v>1659</v>
      </c>
      <c r="C136" s="199" t="s">
        <v>219</v>
      </c>
      <c r="D136" s="198" t="s">
        <v>220</v>
      </c>
      <c r="E136" s="198">
        <v>18521</v>
      </c>
      <c r="F136" s="198" t="s">
        <v>218</v>
      </c>
      <c r="G136" s="200">
        <v>800</v>
      </c>
      <c r="H136" s="200">
        <v>4400000</v>
      </c>
      <c r="I136" s="200">
        <v>35200000</v>
      </c>
      <c r="K136" s="100" t="str">
        <f t="shared" si="2"/>
        <v>Бард</v>
      </c>
    </row>
    <row r="137" spans="1:11">
      <c r="A137" s="198">
        <v>5001365</v>
      </c>
      <c r="B137" s="198" t="s">
        <v>1660</v>
      </c>
      <c r="C137" s="199" t="s">
        <v>319</v>
      </c>
      <c r="D137" s="198" t="s">
        <v>320</v>
      </c>
      <c r="E137" s="198">
        <v>18521</v>
      </c>
      <c r="F137" s="198" t="s">
        <v>218</v>
      </c>
      <c r="G137" s="200">
        <v>400</v>
      </c>
      <c r="H137" s="200">
        <v>4401000</v>
      </c>
      <c r="I137" s="200">
        <v>17604000</v>
      </c>
      <c r="K137" s="100" t="str">
        <f t="shared" si="2"/>
        <v>Бард</v>
      </c>
    </row>
    <row r="138" spans="1:11">
      <c r="A138" s="198">
        <v>5001366</v>
      </c>
      <c r="B138" s="198" t="s">
        <v>1660</v>
      </c>
      <c r="C138" s="199" t="s">
        <v>384</v>
      </c>
      <c r="D138" s="198" t="s">
        <v>385</v>
      </c>
      <c r="E138" s="198">
        <v>18521</v>
      </c>
      <c r="F138" s="198" t="s">
        <v>218</v>
      </c>
      <c r="G138" s="200">
        <v>100</v>
      </c>
      <c r="H138" s="200">
        <v>4400999</v>
      </c>
      <c r="I138" s="200">
        <v>4400999</v>
      </c>
      <c r="K138" s="100" t="str">
        <f t="shared" si="2"/>
        <v>Бард</v>
      </c>
    </row>
    <row r="139" spans="1:11" ht="30">
      <c r="A139" s="198">
        <v>5001367</v>
      </c>
      <c r="B139" s="198" t="s">
        <v>1660</v>
      </c>
      <c r="C139" s="199" t="s">
        <v>543</v>
      </c>
      <c r="D139" s="198" t="s">
        <v>544</v>
      </c>
      <c r="E139" s="198">
        <v>18521</v>
      </c>
      <c r="F139" s="198" t="s">
        <v>218</v>
      </c>
      <c r="G139" s="200">
        <v>200</v>
      </c>
      <c r="H139" s="200">
        <v>4400500</v>
      </c>
      <c r="I139" s="200">
        <v>8801000</v>
      </c>
      <c r="K139" s="100" t="str">
        <f t="shared" si="2"/>
        <v>Бард</v>
      </c>
    </row>
    <row r="140" spans="1:11">
      <c r="A140" s="198">
        <v>5001368</v>
      </c>
      <c r="B140" s="198" t="s">
        <v>1660</v>
      </c>
      <c r="C140" s="199" t="s">
        <v>219</v>
      </c>
      <c r="D140" s="198" t="s">
        <v>220</v>
      </c>
      <c r="E140" s="198">
        <v>18521</v>
      </c>
      <c r="F140" s="198" t="s">
        <v>218</v>
      </c>
      <c r="G140" s="200">
        <v>100</v>
      </c>
      <c r="H140" s="200">
        <v>4400000</v>
      </c>
      <c r="I140" s="200">
        <v>4400000</v>
      </c>
      <c r="K140" s="100" t="str">
        <f t="shared" si="2"/>
        <v>Бард</v>
      </c>
    </row>
    <row r="141" spans="1:11">
      <c r="A141" s="198">
        <v>5003180</v>
      </c>
      <c r="B141" s="198" t="s">
        <v>1709</v>
      </c>
      <c r="C141" s="199" t="s">
        <v>550</v>
      </c>
      <c r="D141" s="198" t="s">
        <v>551</v>
      </c>
      <c r="E141" s="198">
        <v>18521</v>
      </c>
      <c r="F141" s="198" t="s">
        <v>218</v>
      </c>
      <c r="G141" s="200">
        <v>100</v>
      </c>
      <c r="H141" s="200">
        <v>4420000</v>
      </c>
      <c r="I141" s="200">
        <v>4420000</v>
      </c>
      <c r="K141" s="100" t="str">
        <f t="shared" si="2"/>
        <v>Бард</v>
      </c>
    </row>
    <row r="142" spans="1:11">
      <c r="A142" s="198">
        <v>5003181</v>
      </c>
      <c r="B142" s="198" t="s">
        <v>1709</v>
      </c>
      <c r="C142" s="199" t="s">
        <v>219</v>
      </c>
      <c r="D142" s="198" t="s">
        <v>220</v>
      </c>
      <c r="E142" s="198">
        <v>18521</v>
      </c>
      <c r="F142" s="198" t="s">
        <v>218</v>
      </c>
      <c r="G142" s="200">
        <v>500</v>
      </c>
      <c r="H142" s="200">
        <v>4415000</v>
      </c>
      <c r="I142" s="200">
        <v>22075000</v>
      </c>
      <c r="K142" s="100" t="str">
        <f t="shared" si="2"/>
        <v>Бард</v>
      </c>
    </row>
    <row r="143" spans="1:11">
      <c r="A143" s="198">
        <v>5004943</v>
      </c>
      <c r="B143" s="198" t="s">
        <v>1661</v>
      </c>
      <c r="C143" s="199" t="s">
        <v>219</v>
      </c>
      <c r="D143" s="198" t="s">
        <v>220</v>
      </c>
      <c r="E143" s="198">
        <v>18521</v>
      </c>
      <c r="F143" s="198" t="s">
        <v>218</v>
      </c>
      <c r="G143" s="200">
        <v>600</v>
      </c>
      <c r="H143" s="200">
        <v>4500000</v>
      </c>
      <c r="I143" s="200">
        <v>27000000</v>
      </c>
      <c r="K143" s="100" t="str">
        <f t="shared" si="2"/>
        <v>Бард</v>
      </c>
    </row>
    <row r="144" spans="1:11">
      <c r="A144" s="198">
        <v>5006512</v>
      </c>
      <c r="B144" s="198" t="s">
        <v>1710</v>
      </c>
      <c r="C144" s="199" t="s">
        <v>382</v>
      </c>
      <c r="D144" s="198" t="s">
        <v>383</v>
      </c>
      <c r="E144" s="198">
        <v>18521</v>
      </c>
      <c r="F144" s="198" t="s">
        <v>218</v>
      </c>
      <c r="G144" s="200">
        <v>100</v>
      </c>
      <c r="H144" s="200">
        <v>4500000</v>
      </c>
      <c r="I144" s="200">
        <v>4500000</v>
      </c>
      <c r="K144" s="100" t="str">
        <f t="shared" si="2"/>
        <v>Бард</v>
      </c>
    </row>
    <row r="145" spans="1:11" ht="30">
      <c r="A145" s="198">
        <v>5006513</v>
      </c>
      <c r="B145" s="198" t="s">
        <v>1710</v>
      </c>
      <c r="C145" s="199" t="s">
        <v>543</v>
      </c>
      <c r="D145" s="198" t="s">
        <v>544</v>
      </c>
      <c r="E145" s="198">
        <v>18521</v>
      </c>
      <c r="F145" s="198" t="s">
        <v>218</v>
      </c>
      <c r="G145" s="200">
        <v>200</v>
      </c>
      <c r="H145" s="200">
        <v>4416888</v>
      </c>
      <c r="I145" s="200">
        <v>8833776</v>
      </c>
      <c r="K145" s="100" t="str">
        <f t="shared" si="2"/>
        <v>Бард</v>
      </c>
    </row>
    <row r="146" spans="1:11">
      <c r="A146" s="198">
        <v>5006514</v>
      </c>
      <c r="B146" s="198" t="s">
        <v>1710</v>
      </c>
      <c r="C146" s="199" t="s">
        <v>219</v>
      </c>
      <c r="D146" s="198" t="s">
        <v>220</v>
      </c>
      <c r="E146" s="198">
        <v>18521</v>
      </c>
      <c r="F146" s="198" t="s">
        <v>218</v>
      </c>
      <c r="G146" s="200">
        <v>300</v>
      </c>
      <c r="H146" s="200">
        <v>4405000</v>
      </c>
      <c r="I146" s="200">
        <v>13215000</v>
      </c>
      <c r="K146" s="100" t="str">
        <f t="shared" si="2"/>
        <v>Бард</v>
      </c>
    </row>
    <row r="147" spans="1:11">
      <c r="A147" s="198">
        <v>5007203</v>
      </c>
      <c r="B147" s="198" t="s">
        <v>1710</v>
      </c>
      <c r="C147" s="199" t="s">
        <v>219</v>
      </c>
      <c r="D147" s="198" t="s">
        <v>220</v>
      </c>
      <c r="E147" s="198">
        <v>18521</v>
      </c>
      <c r="F147" s="198" t="s">
        <v>218</v>
      </c>
      <c r="G147" s="200">
        <v>300</v>
      </c>
      <c r="H147" s="200">
        <v>4400000</v>
      </c>
      <c r="I147" s="200">
        <v>13200000</v>
      </c>
      <c r="K147" s="100" t="str">
        <f t="shared" si="2"/>
        <v>Бард</v>
      </c>
    </row>
    <row r="148" spans="1:11" ht="30">
      <c r="A148" s="198">
        <v>5008152</v>
      </c>
      <c r="B148" s="198" t="s">
        <v>1662</v>
      </c>
      <c r="C148" s="199" t="s">
        <v>541</v>
      </c>
      <c r="D148" s="198" t="s">
        <v>542</v>
      </c>
      <c r="E148" s="198">
        <v>18521</v>
      </c>
      <c r="F148" s="198" t="s">
        <v>218</v>
      </c>
      <c r="G148" s="200">
        <v>100</v>
      </c>
      <c r="H148" s="200">
        <v>4510999</v>
      </c>
      <c r="I148" s="200">
        <v>4510999</v>
      </c>
      <c r="K148" s="100" t="str">
        <f t="shared" si="2"/>
        <v>Бард</v>
      </c>
    </row>
    <row r="149" spans="1:11">
      <c r="A149" s="198">
        <v>5008153</v>
      </c>
      <c r="B149" s="198" t="s">
        <v>1662</v>
      </c>
      <c r="C149" s="199" t="s">
        <v>546</v>
      </c>
      <c r="D149" s="198" t="s">
        <v>547</v>
      </c>
      <c r="E149" s="198">
        <v>18521</v>
      </c>
      <c r="F149" s="198" t="s">
        <v>218</v>
      </c>
      <c r="G149" s="200">
        <v>100</v>
      </c>
      <c r="H149" s="200">
        <v>4508999</v>
      </c>
      <c r="I149" s="200">
        <v>4508999</v>
      </c>
      <c r="K149" s="100" t="str">
        <f t="shared" si="2"/>
        <v>Бард</v>
      </c>
    </row>
    <row r="150" spans="1:11">
      <c r="A150" s="198">
        <v>5008154</v>
      </c>
      <c r="B150" s="198" t="s">
        <v>1662</v>
      </c>
      <c r="C150" s="199" t="s">
        <v>219</v>
      </c>
      <c r="D150" s="198" t="s">
        <v>220</v>
      </c>
      <c r="E150" s="198">
        <v>18521</v>
      </c>
      <c r="F150" s="198" t="s">
        <v>218</v>
      </c>
      <c r="G150" s="200">
        <v>400</v>
      </c>
      <c r="H150" s="200">
        <v>4505500</v>
      </c>
      <c r="I150" s="200">
        <v>18022000</v>
      </c>
      <c r="K150" s="100" t="str">
        <f t="shared" si="2"/>
        <v>Бард</v>
      </c>
    </row>
    <row r="151" spans="1:11">
      <c r="A151" s="198">
        <v>5009667</v>
      </c>
      <c r="B151" s="198" t="s">
        <v>1663</v>
      </c>
      <c r="C151" s="199" t="s">
        <v>216</v>
      </c>
      <c r="D151" s="198" t="s">
        <v>217</v>
      </c>
      <c r="E151" s="198">
        <v>18521</v>
      </c>
      <c r="F151" s="198" t="s">
        <v>218</v>
      </c>
      <c r="G151" s="200">
        <v>200</v>
      </c>
      <c r="H151" s="200">
        <v>4507777</v>
      </c>
      <c r="I151" s="200">
        <v>9015554</v>
      </c>
      <c r="K151" s="100" t="str">
        <f t="shared" si="2"/>
        <v>Бард</v>
      </c>
    </row>
    <row r="152" spans="1:11">
      <c r="A152" s="198">
        <v>5009668</v>
      </c>
      <c r="B152" s="198" t="s">
        <v>1663</v>
      </c>
      <c r="C152" s="199" t="s">
        <v>1711</v>
      </c>
      <c r="D152" s="198" t="s">
        <v>1712</v>
      </c>
      <c r="E152" s="198">
        <v>18521</v>
      </c>
      <c r="F152" s="198" t="s">
        <v>218</v>
      </c>
      <c r="G152" s="200">
        <v>100</v>
      </c>
      <c r="H152" s="200">
        <v>4407999</v>
      </c>
      <c r="I152" s="200">
        <v>4407999</v>
      </c>
      <c r="K152" s="100" t="str">
        <f t="shared" si="2"/>
        <v>Бард</v>
      </c>
    </row>
    <row r="153" spans="1:11">
      <c r="A153" s="198">
        <v>5009669</v>
      </c>
      <c r="B153" s="198" t="s">
        <v>1663</v>
      </c>
      <c r="C153" s="199" t="s">
        <v>219</v>
      </c>
      <c r="D153" s="198" t="s">
        <v>220</v>
      </c>
      <c r="E153" s="198">
        <v>18521</v>
      </c>
      <c r="F153" s="198" t="s">
        <v>218</v>
      </c>
      <c r="G153" s="200">
        <v>300</v>
      </c>
      <c r="H153" s="200">
        <v>4405000</v>
      </c>
      <c r="I153" s="200">
        <v>13215000</v>
      </c>
      <c r="K153" s="100" t="str">
        <f t="shared" si="2"/>
        <v>Бард</v>
      </c>
    </row>
    <row r="154" spans="1:11">
      <c r="A154" s="198">
        <v>5010327</v>
      </c>
      <c r="B154" s="198" t="s">
        <v>1663</v>
      </c>
      <c r="C154" s="199" t="s">
        <v>219</v>
      </c>
      <c r="D154" s="198" t="s">
        <v>220</v>
      </c>
      <c r="E154" s="198">
        <v>18521</v>
      </c>
      <c r="F154" s="198" t="s">
        <v>218</v>
      </c>
      <c r="G154" s="200">
        <v>400</v>
      </c>
      <c r="H154" s="200">
        <v>4405000</v>
      </c>
      <c r="I154" s="200">
        <v>17620000</v>
      </c>
      <c r="K154" s="100" t="str">
        <f t="shared" si="2"/>
        <v>Бард</v>
      </c>
    </row>
    <row r="155" spans="1:11">
      <c r="A155" s="198">
        <v>5011355</v>
      </c>
      <c r="B155" s="198" t="s">
        <v>1713</v>
      </c>
      <c r="C155" s="199" t="s">
        <v>1707</v>
      </c>
      <c r="D155" s="198" t="s">
        <v>1708</v>
      </c>
      <c r="E155" s="198">
        <v>18521</v>
      </c>
      <c r="F155" s="198" t="s">
        <v>218</v>
      </c>
      <c r="G155" s="200">
        <v>100</v>
      </c>
      <c r="H155" s="200">
        <v>4475000</v>
      </c>
      <c r="I155" s="200">
        <v>4475000</v>
      </c>
      <c r="K155" s="100" t="str">
        <f t="shared" si="2"/>
        <v>Бард</v>
      </c>
    </row>
    <row r="156" spans="1:11">
      <c r="A156" s="198">
        <v>5011356</v>
      </c>
      <c r="B156" s="198" t="s">
        <v>1713</v>
      </c>
      <c r="C156" s="199" t="s">
        <v>319</v>
      </c>
      <c r="D156" s="198" t="s">
        <v>320</v>
      </c>
      <c r="E156" s="198">
        <v>18521</v>
      </c>
      <c r="F156" s="198" t="s">
        <v>218</v>
      </c>
      <c r="G156" s="200">
        <v>400</v>
      </c>
      <c r="H156" s="200">
        <v>4401000</v>
      </c>
      <c r="I156" s="200">
        <v>17604000</v>
      </c>
      <c r="K156" s="100" t="str">
        <f t="shared" si="2"/>
        <v>Бард</v>
      </c>
    </row>
    <row r="157" spans="1:11">
      <c r="A157" s="198">
        <v>5011357</v>
      </c>
      <c r="B157" s="198" t="s">
        <v>1713</v>
      </c>
      <c r="C157" s="199" t="s">
        <v>219</v>
      </c>
      <c r="D157" s="198" t="s">
        <v>220</v>
      </c>
      <c r="E157" s="198">
        <v>18521</v>
      </c>
      <c r="F157" s="198" t="s">
        <v>218</v>
      </c>
      <c r="G157" s="200">
        <v>100</v>
      </c>
      <c r="H157" s="200">
        <v>4400000</v>
      </c>
      <c r="I157" s="200">
        <v>4400000</v>
      </c>
      <c r="K157" s="100" t="str">
        <f t="shared" si="2"/>
        <v>Бард</v>
      </c>
    </row>
    <row r="158" spans="1:11" ht="30">
      <c r="A158" s="198">
        <v>5012999</v>
      </c>
      <c r="B158" s="198" t="s">
        <v>1664</v>
      </c>
      <c r="C158" s="199" t="s">
        <v>543</v>
      </c>
      <c r="D158" s="198" t="s">
        <v>544</v>
      </c>
      <c r="E158" s="198">
        <v>18521</v>
      </c>
      <c r="F158" s="198" t="s">
        <v>218</v>
      </c>
      <c r="G158" s="200">
        <v>300</v>
      </c>
      <c r="H158" s="200">
        <v>4401000</v>
      </c>
      <c r="I158" s="200">
        <v>13203000</v>
      </c>
      <c r="K158" s="100" t="str">
        <f t="shared" si="2"/>
        <v>Бард</v>
      </c>
    </row>
    <row r="159" spans="1:11">
      <c r="A159" s="198">
        <v>5013000</v>
      </c>
      <c r="B159" s="198" t="s">
        <v>1664</v>
      </c>
      <c r="C159" s="199" t="s">
        <v>219</v>
      </c>
      <c r="D159" s="198" t="s">
        <v>220</v>
      </c>
      <c r="E159" s="198">
        <v>18521</v>
      </c>
      <c r="F159" s="198" t="s">
        <v>218</v>
      </c>
      <c r="G159" s="200">
        <v>300</v>
      </c>
      <c r="H159" s="200">
        <v>4400000</v>
      </c>
      <c r="I159" s="200">
        <v>13200000</v>
      </c>
      <c r="K159" s="100" t="str">
        <f t="shared" si="2"/>
        <v>Бард</v>
      </c>
    </row>
    <row r="160" spans="1:11">
      <c r="A160" s="198">
        <v>5014612</v>
      </c>
      <c r="B160" s="198" t="s">
        <v>1714</v>
      </c>
      <c r="C160" s="199" t="s">
        <v>546</v>
      </c>
      <c r="D160" s="198" t="s">
        <v>547</v>
      </c>
      <c r="E160" s="198">
        <v>18521</v>
      </c>
      <c r="F160" s="198" t="s">
        <v>218</v>
      </c>
      <c r="G160" s="200">
        <v>100</v>
      </c>
      <c r="H160" s="200">
        <v>4455000</v>
      </c>
      <c r="I160" s="200">
        <v>4455000</v>
      </c>
      <c r="K160" s="100" t="str">
        <f t="shared" si="2"/>
        <v>Бард</v>
      </c>
    </row>
    <row r="161" spans="1:11">
      <c r="A161" s="198">
        <v>5014613</v>
      </c>
      <c r="B161" s="198" t="s">
        <v>1714</v>
      </c>
      <c r="C161" s="199" t="s">
        <v>219</v>
      </c>
      <c r="D161" s="198" t="s">
        <v>220</v>
      </c>
      <c r="E161" s="198">
        <v>18521</v>
      </c>
      <c r="F161" s="198" t="s">
        <v>218</v>
      </c>
      <c r="G161" s="200">
        <v>500</v>
      </c>
      <c r="H161" s="200">
        <v>4400000</v>
      </c>
      <c r="I161" s="200">
        <v>22000000</v>
      </c>
      <c r="K161" s="100" t="str">
        <f t="shared" si="2"/>
        <v>Бард</v>
      </c>
    </row>
    <row r="162" spans="1:11">
      <c r="A162" s="198">
        <v>5016341</v>
      </c>
      <c r="B162" s="198" t="s">
        <v>1665</v>
      </c>
      <c r="C162" s="199" t="s">
        <v>216</v>
      </c>
      <c r="D162" s="198" t="s">
        <v>217</v>
      </c>
      <c r="E162" s="198">
        <v>18521</v>
      </c>
      <c r="F162" s="198" t="s">
        <v>218</v>
      </c>
      <c r="G162" s="200">
        <v>200</v>
      </c>
      <c r="H162" s="200">
        <v>4465777</v>
      </c>
      <c r="I162" s="200">
        <v>8931554</v>
      </c>
      <c r="K162" s="100" t="str">
        <f t="shared" si="2"/>
        <v>Бард</v>
      </c>
    </row>
    <row r="163" spans="1:11" ht="30">
      <c r="A163" s="198">
        <v>5016342</v>
      </c>
      <c r="B163" s="198" t="s">
        <v>1665</v>
      </c>
      <c r="C163" s="199" t="s">
        <v>541</v>
      </c>
      <c r="D163" s="198" t="s">
        <v>542</v>
      </c>
      <c r="E163" s="198">
        <v>18521</v>
      </c>
      <c r="F163" s="198" t="s">
        <v>218</v>
      </c>
      <c r="G163" s="200">
        <v>100</v>
      </c>
      <c r="H163" s="200">
        <v>4440000</v>
      </c>
      <c r="I163" s="200">
        <v>4440000</v>
      </c>
      <c r="K163" s="100" t="str">
        <f t="shared" si="2"/>
        <v>Бард</v>
      </c>
    </row>
    <row r="164" spans="1:11">
      <c r="A164" s="198">
        <v>5016343</v>
      </c>
      <c r="B164" s="198" t="s">
        <v>1665</v>
      </c>
      <c r="C164" s="199" t="s">
        <v>1715</v>
      </c>
      <c r="D164" s="198" t="s">
        <v>1716</v>
      </c>
      <c r="E164" s="198">
        <v>18521</v>
      </c>
      <c r="F164" s="198" t="s">
        <v>218</v>
      </c>
      <c r="G164" s="200">
        <v>100</v>
      </c>
      <c r="H164" s="200">
        <v>4433999</v>
      </c>
      <c r="I164" s="200">
        <v>4433999</v>
      </c>
      <c r="K164" s="100" t="str">
        <f t="shared" si="2"/>
        <v>Бард</v>
      </c>
    </row>
    <row r="165" spans="1:11">
      <c r="A165" s="198">
        <v>5016344</v>
      </c>
      <c r="B165" s="198" t="s">
        <v>1665</v>
      </c>
      <c r="C165" s="199" t="s">
        <v>1711</v>
      </c>
      <c r="D165" s="198" t="s">
        <v>1712</v>
      </c>
      <c r="E165" s="198">
        <v>18521</v>
      </c>
      <c r="F165" s="198" t="s">
        <v>218</v>
      </c>
      <c r="G165" s="200">
        <v>100</v>
      </c>
      <c r="H165" s="200">
        <v>4425000</v>
      </c>
      <c r="I165" s="200">
        <v>4425000</v>
      </c>
      <c r="K165" s="100" t="str">
        <f t="shared" si="2"/>
        <v>Бард</v>
      </c>
    </row>
    <row r="166" spans="1:11">
      <c r="A166" s="198">
        <v>5016908</v>
      </c>
      <c r="B166" s="198" t="s">
        <v>1665</v>
      </c>
      <c r="C166" s="199" t="s">
        <v>219</v>
      </c>
      <c r="D166" s="198" t="s">
        <v>220</v>
      </c>
      <c r="E166" s="198">
        <v>18521</v>
      </c>
      <c r="F166" s="198" t="s">
        <v>218</v>
      </c>
      <c r="G166" s="200">
        <v>300</v>
      </c>
      <c r="H166" s="200">
        <v>4400000</v>
      </c>
      <c r="I166" s="200">
        <v>13200000</v>
      </c>
      <c r="K166" s="100" t="str">
        <f t="shared" si="2"/>
        <v>Бард</v>
      </c>
    </row>
    <row r="167" spans="1:11">
      <c r="A167" s="198">
        <v>5017936</v>
      </c>
      <c r="B167" s="198" t="s">
        <v>1669</v>
      </c>
      <c r="C167" s="199" t="s">
        <v>319</v>
      </c>
      <c r="D167" s="198" t="s">
        <v>320</v>
      </c>
      <c r="E167" s="198">
        <v>18521</v>
      </c>
      <c r="F167" s="198" t="s">
        <v>218</v>
      </c>
      <c r="G167" s="200">
        <v>400</v>
      </c>
      <c r="H167" s="200">
        <v>4400001</v>
      </c>
      <c r="I167" s="200">
        <v>17600004</v>
      </c>
      <c r="K167" s="100" t="str">
        <f t="shared" si="2"/>
        <v>Бард</v>
      </c>
    </row>
    <row r="168" spans="1:11">
      <c r="A168" s="198">
        <v>5017937</v>
      </c>
      <c r="B168" s="198" t="s">
        <v>1669</v>
      </c>
      <c r="C168" s="199" t="s">
        <v>219</v>
      </c>
      <c r="D168" s="198" t="s">
        <v>220</v>
      </c>
      <c r="E168" s="198">
        <v>18521</v>
      </c>
      <c r="F168" s="198" t="s">
        <v>218</v>
      </c>
      <c r="G168" s="200">
        <v>200</v>
      </c>
      <c r="H168" s="200">
        <v>4400000</v>
      </c>
      <c r="I168" s="200">
        <v>8800000</v>
      </c>
      <c r="K168" s="100" t="str">
        <f t="shared" si="2"/>
        <v>Бард</v>
      </c>
    </row>
    <row r="169" spans="1:11">
      <c r="A169" s="198">
        <v>5019637</v>
      </c>
      <c r="B169" s="198" t="s">
        <v>1717</v>
      </c>
      <c r="C169" s="199" t="s">
        <v>382</v>
      </c>
      <c r="D169" s="198" t="s">
        <v>383</v>
      </c>
      <c r="E169" s="198">
        <v>18521</v>
      </c>
      <c r="F169" s="198" t="s">
        <v>218</v>
      </c>
      <c r="G169" s="200">
        <v>100</v>
      </c>
      <c r="H169" s="200">
        <v>4420999</v>
      </c>
      <c r="I169" s="200">
        <v>4420999</v>
      </c>
      <c r="K169" s="100" t="str">
        <f t="shared" si="2"/>
        <v>Бард</v>
      </c>
    </row>
    <row r="170" spans="1:11">
      <c r="A170" s="198">
        <v>5019638</v>
      </c>
      <c r="B170" s="198" t="s">
        <v>1717</v>
      </c>
      <c r="C170" s="199" t="s">
        <v>219</v>
      </c>
      <c r="D170" s="198" t="s">
        <v>220</v>
      </c>
      <c r="E170" s="198">
        <v>18521</v>
      </c>
      <c r="F170" s="198" t="s">
        <v>218</v>
      </c>
      <c r="G170" s="200">
        <v>500</v>
      </c>
      <c r="H170" s="200">
        <v>4400000</v>
      </c>
      <c r="I170" s="200">
        <v>22000000</v>
      </c>
      <c r="K170" s="100" t="str">
        <f t="shared" si="2"/>
        <v>Бард</v>
      </c>
    </row>
    <row r="171" spans="1:11">
      <c r="A171" s="198">
        <v>5023136</v>
      </c>
      <c r="B171" s="198" t="s">
        <v>1718</v>
      </c>
      <c r="C171" s="199" t="s">
        <v>216</v>
      </c>
      <c r="D171" s="198" t="s">
        <v>217</v>
      </c>
      <c r="E171" s="198">
        <v>18521</v>
      </c>
      <c r="F171" s="198" t="s">
        <v>218</v>
      </c>
      <c r="G171" s="200">
        <v>200</v>
      </c>
      <c r="H171" s="200">
        <v>4425777</v>
      </c>
      <c r="I171" s="200">
        <v>8851554</v>
      </c>
      <c r="K171" s="100" t="str">
        <f t="shared" si="2"/>
        <v>Бард</v>
      </c>
    </row>
    <row r="172" spans="1:11">
      <c r="A172" s="198">
        <v>5023137</v>
      </c>
      <c r="B172" s="198" t="s">
        <v>1718</v>
      </c>
      <c r="C172" s="199" t="s">
        <v>384</v>
      </c>
      <c r="D172" s="198" t="s">
        <v>385</v>
      </c>
      <c r="E172" s="198">
        <v>18521</v>
      </c>
      <c r="F172" s="198" t="s">
        <v>218</v>
      </c>
      <c r="G172" s="200">
        <v>100</v>
      </c>
      <c r="H172" s="200">
        <v>4405000</v>
      </c>
      <c r="I172" s="200">
        <v>4405000</v>
      </c>
      <c r="K172" s="100" t="str">
        <f t="shared" si="2"/>
        <v>Бард</v>
      </c>
    </row>
    <row r="173" spans="1:11">
      <c r="A173" s="198">
        <v>5023138</v>
      </c>
      <c r="B173" s="198" t="s">
        <v>1718</v>
      </c>
      <c r="C173" s="199" t="s">
        <v>219</v>
      </c>
      <c r="D173" s="198" t="s">
        <v>220</v>
      </c>
      <c r="E173" s="198">
        <v>18521</v>
      </c>
      <c r="F173" s="198" t="s">
        <v>218</v>
      </c>
      <c r="G173" s="200">
        <v>400</v>
      </c>
      <c r="H173" s="200">
        <v>4400000</v>
      </c>
      <c r="I173" s="200">
        <v>17600000</v>
      </c>
      <c r="K173" s="100" t="str">
        <f t="shared" si="2"/>
        <v>Бард</v>
      </c>
    </row>
    <row r="174" spans="1:11">
      <c r="A174" s="198">
        <v>5023757</v>
      </c>
      <c r="B174" s="198" t="s">
        <v>1718</v>
      </c>
      <c r="C174" s="199" t="s">
        <v>219</v>
      </c>
      <c r="D174" s="198" t="s">
        <v>220</v>
      </c>
      <c r="E174" s="198">
        <v>18521</v>
      </c>
      <c r="F174" s="198" t="s">
        <v>218</v>
      </c>
      <c r="G174" s="200">
        <v>400</v>
      </c>
      <c r="H174" s="200">
        <v>4400000</v>
      </c>
      <c r="I174" s="200">
        <v>17600000</v>
      </c>
      <c r="K174" s="100" t="str">
        <f t="shared" si="2"/>
        <v>Бард</v>
      </c>
    </row>
    <row r="175" spans="1:11">
      <c r="A175" s="198">
        <v>5025349</v>
      </c>
      <c r="B175" s="198" t="s">
        <v>1672</v>
      </c>
      <c r="C175" s="199" t="s">
        <v>1719</v>
      </c>
      <c r="D175" s="198" t="s">
        <v>1720</v>
      </c>
      <c r="E175" s="198">
        <v>45284</v>
      </c>
      <c r="F175" s="198" t="s">
        <v>1721</v>
      </c>
      <c r="G175" s="200">
        <v>600</v>
      </c>
      <c r="H175" s="200">
        <v>1628447</v>
      </c>
      <c r="I175" s="200">
        <v>97706820</v>
      </c>
      <c r="K175" s="100" t="str">
        <f t="shared" si="2"/>
        <v>Спир</v>
      </c>
    </row>
    <row r="176" spans="1:11" ht="30">
      <c r="A176" s="198">
        <v>5025418</v>
      </c>
      <c r="B176" s="198" t="s">
        <v>1672</v>
      </c>
      <c r="C176" s="199" t="s">
        <v>543</v>
      </c>
      <c r="D176" s="198" t="s">
        <v>544</v>
      </c>
      <c r="E176" s="198">
        <v>18521</v>
      </c>
      <c r="F176" s="198" t="s">
        <v>218</v>
      </c>
      <c r="G176" s="200">
        <v>200</v>
      </c>
      <c r="H176" s="200">
        <v>4400500</v>
      </c>
      <c r="I176" s="200">
        <v>8801000</v>
      </c>
      <c r="K176" s="100" t="str">
        <f t="shared" si="2"/>
        <v>Бард</v>
      </c>
    </row>
    <row r="177" spans="1:11" ht="30">
      <c r="A177" s="198">
        <v>5026206</v>
      </c>
      <c r="B177" s="198" t="s">
        <v>1673</v>
      </c>
      <c r="C177" s="199" t="s">
        <v>541</v>
      </c>
      <c r="D177" s="198" t="s">
        <v>542</v>
      </c>
      <c r="E177" s="198">
        <v>18521</v>
      </c>
      <c r="F177" s="198" t="s">
        <v>218</v>
      </c>
      <c r="G177" s="200">
        <v>100</v>
      </c>
      <c r="H177" s="200">
        <v>4410999</v>
      </c>
      <c r="I177" s="200">
        <v>4410999</v>
      </c>
      <c r="K177" s="100" t="str">
        <f t="shared" si="2"/>
        <v>Бард</v>
      </c>
    </row>
    <row r="178" spans="1:11">
      <c r="A178" s="198">
        <v>5026207</v>
      </c>
      <c r="B178" s="198" t="s">
        <v>1673</v>
      </c>
      <c r="C178" s="199" t="s">
        <v>1711</v>
      </c>
      <c r="D178" s="198" t="s">
        <v>1712</v>
      </c>
      <c r="E178" s="198">
        <v>18521</v>
      </c>
      <c r="F178" s="198" t="s">
        <v>218</v>
      </c>
      <c r="G178" s="200">
        <v>100</v>
      </c>
      <c r="H178" s="200">
        <v>4409000</v>
      </c>
      <c r="I178" s="200">
        <v>4409000</v>
      </c>
      <c r="K178" s="100" t="str">
        <f t="shared" si="2"/>
        <v>Бард</v>
      </c>
    </row>
    <row r="179" spans="1:11">
      <c r="A179" s="198">
        <v>5026208</v>
      </c>
      <c r="B179" s="198" t="s">
        <v>1673</v>
      </c>
      <c r="C179" s="199" t="s">
        <v>219</v>
      </c>
      <c r="D179" s="198" t="s">
        <v>220</v>
      </c>
      <c r="E179" s="198">
        <v>18521</v>
      </c>
      <c r="F179" s="198" t="s">
        <v>218</v>
      </c>
      <c r="G179" s="200">
        <v>300</v>
      </c>
      <c r="H179" s="200">
        <v>4400000</v>
      </c>
      <c r="I179" s="200">
        <v>13200000</v>
      </c>
      <c r="K179" s="100" t="str">
        <f t="shared" si="2"/>
        <v>Бард</v>
      </c>
    </row>
    <row r="180" spans="1:11">
      <c r="A180" s="198">
        <v>5027701</v>
      </c>
      <c r="B180" s="198" t="s">
        <v>1722</v>
      </c>
      <c r="C180" s="199" t="s">
        <v>1723</v>
      </c>
      <c r="D180" s="198" t="s">
        <v>1724</v>
      </c>
      <c r="E180" s="198">
        <v>45285</v>
      </c>
      <c r="F180" s="198" t="s">
        <v>1725</v>
      </c>
      <c r="G180" s="200">
        <v>250</v>
      </c>
      <c r="H180" s="200">
        <v>1624100</v>
      </c>
      <c r="I180" s="200">
        <v>40602500</v>
      </c>
      <c r="K180" s="100" t="str">
        <f t="shared" si="2"/>
        <v>Спир</v>
      </c>
    </row>
    <row r="181" spans="1:11">
      <c r="A181" s="198">
        <v>5027871</v>
      </c>
      <c r="B181" s="198" t="s">
        <v>1722</v>
      </c>
      <c r="C181" s="199" t="s">
        <v>546</v>
      </c>
      <c r="D181" s="198" t="s">
        <v>547</v>
      </c>
      <c r="E181" s="198">
        <v>18521</v>
      </c>
      <c r="F181" s="198" t="s">
        <v>218</v>
      </c>
      <c r="G181" s="200">
        <v>100</v>
      </c>
      <c r="H181" s="200">
        <v>4450000</v>
      </c>
      <c r="I181" s="200">
        <v>4450000</v>
      </c>
      <c r="K181" s="100" t="str">
        <f t="shared" si="2"/>
        <v>Бард</v>
      </c>
    </row>
    <row r="182" spans="1:11">
      <c r="A182" s="198">
        <v>5027872</v>
      </c>
      <c r="B182" s="198" t="s">
        <v>1722</v>
      </c>
      <c r="C182" s="199" t="s">
        <v>219</v>
      </c>
      <c r="D182" s="198" t="s">
        <v>220</v>
      </c>
      <c r="E182" s="198">
        <v>18521</v>
      </c>
      <c r="F182" s="198" t="s">
        <v>218</v>
      </c>
      <c r="G182" s="200">
        <v>400</v>
      </c>
      <c r="H182" s="200">
        <v>4400000</v>
      </c>
      <c r="I182" s="200">
        <v>17600000</v>
      </c>
      <c r="K182" s="100" t="str">
        <f t="shared" si="2"/>
        <v>Бард</v>
      </c>
    </row>
    <row r="183" spans="1:11" ht="30">
      <c r="A183" s="198">
        <v>5029450</v>
      </c>
      <c r="B183" s="198" t="s">
        <v>1674</v>
      </c>
      <c r="C183" s="199" t="s">
        <v>1726</v>
      </c>
      <c r="D183" s="198" t="s">
        <v>1727</v>
      </c>
      <c r="E183" s="198">
        <v>45433</v>
      </c>
      <c r="F183" s="198" t="s">
        <v>1728</v>
      </c>
      <c r="G183" s="200">
        <v>60</v>
      </c>
      <c r="H183" s="200">
        <v>1599900</v>
      </c>
      <c r="I183" s="200">
        <v>9599400</v>
      </c>
      <c r="K183" s="100" t="str">
        <f t="shared" si="2"/>
        <v>Спир</v>
      </c>
    </row>
    <row r="184" spans="1:11">
      <c r="A184" s="198">
        <v>5030062</v>
      </c>
      <c r="B184" s="198" t="s">
        <v>1674</v>
      </c>
      <c r="C184" s="199" t="s">
        <v>1719</v>
      </c>
      <c r="D184" s="198" t="s">
        <v>1720</v>
      </c>
      <c r="E184" s="198">
        <v>45285</v>
      </c>
      <c r="F184" s="198" t="s">
        <v>1725</v>
      </c>
      <c r="G184" s="200">
        <v>600</v>
      </c>
      <c r="H184" s="200">
        <v>1625051</v>
      </c>
      <c r="I184" s="200">
        <v>97503060</v>
      </c>
      <c r="K184" s="100" t="str">
        <f t="shared" si="2"/>
        <v>Спир</v>
      </c>
    </row>
    <row r="185" spans="1:11">
      <c r="A185" s="198">
        <v>5030063</v>
      </c>
      <c r="B185" s="198" t="s">
        <v>1674</v>
      </c>
      <c r="C185" s="199" t="s">
        <v>1729</v>
      </c>
      <c r="D185" s="198" t="s">
        <v>1730</v>
      </c>
      <c r="E185" s="198">
        <v>45285</v>
      </c>
      <c r="F185" s="198" t="s">
        <v>1725</v>
      </c>
      <c r="G185" s="200">
        <v>1200</v>
      </c>
      <c r="H185" s="200">
        <v>1624111</v>
      </c>
      <c r="I185" s="200">
        <v>194893320</v>
      </c>
      <c r="K185" s="100" t="str">
        <f t="shared" si="2"/>
        <v>Спир</v>
      </c>
    </row>
    <row r="186" spans="1:11">
      <c r="A186" s="198">
        <v>5030146</v>
      </c>
      <c r="B186" s="198" t="s">
        <v>1674</v>
      </c>
      <c r="C186" s="199" t="s">
        <v>1707</v>
      </c>
      <c r="D186" s="198" t="s">
        <v>1708</v>
      </c>
      <c r="E186" s="198">
        <v>18521</v>
      </c>
      <c r="F186" s="198" t="s">
        <v>218</v>
      </c>
      <c r="G186" s="200">
        <v>100</v>
      </c>
      <c r="H186" s="200">
        <v>4425000</v>
      </c>
      <c r="I186" s="200">
        <v>4425000</v>
      </c>
      <c r="K186" s="100" t="str">
        <f t="shared" si="2"/>
        <v>Бард</v>
      </c>
    </row>
    <row r="187" spans="1:11">
      <c r="A187" s="198">
        <v>5030147</v>
      </c>
      <c r="B187" s="198" t="s">
        <v>1674</v>
      </c>
      <c r="C187" s="199" t="s">
        <v>1715</v>
      </c>
      <c r="D187" s="198" t="s">
        <v>1716</v>
      </c>
      <c r="E187" s="198">
        <v>18521</v>
      </c>
      <c r="F187" s="198" t="s">
        <v>218</v>
      </c>
      <c r="G187" s="200">
        <v>100</v>
      </c>
      <c r="H187" s="200">
        <v>4404400</v>
      </c>
      <c r="I187" s="200">
        <v>4404400</v>
      </c>
      <c r="K187" s="100" t="str">
        <f t="shared" si="2"/>
        <v>Бард</v>
      </c>
    </row>
    <row r="188" spans="1:11" ht="30">
      <c r="A188" s="198">
        <v>5030148</v>
      </c>
      <c r="B188" s="198" t="s">
        <v>1674</v>
      </c>
      <c r="C188" s="199" t="s">
        <v>543</v>
      </c>
      <c r="D188" s="198" t="s">
        <v>544</v>
      </c>
      <c r="E188" s="198">
        <v>18521</v>
      </c>
      <c r="F188" s="198" t="s">
        <v>218</v>
      </c>
      <c r="G188" s="200">
        <v>300</v>
      </c>
      <c r="H188" s="200">
        <v>4400000</v>
      </c>
      <c r="I188" s="200">
        <v>13200000</v>
      </c>
      <c r="K188" s="100" t="str">
        <f t="shared" si="2"/>
        <v>Бард</v>
      </c>
    </row>
    <row r="189" spans="1:11">
      <c r="A189" s="198">
        <v>5030997</v>
      </c>
      <c r="B189" s="198" t="s">
        <v>1731</v>
      </c>
      <c r="C189" s="199" t="s">
        <v>1732</v>
      </c>
      <c r="D189" s="198" t="s">
        <v>1733</v>
      </c>
      <c r="E189" s="198">
        <v>45285</v>
      </c>
      <c r="F189" s="198" t="s">
        <v>1725</v>
      </c>
      <c r="G189" s="200">
        <v>200</v>
      </c>
      <c r="H189" s="200">
        <v>1624100</v>
      </c>
      <c r="I189" s="200">
        <v>32482000</v>
      </c>
      <c r="K189" s="100" t="str">
        <f t="shared" si="2"/>
        <v>Спир</v>
      </c>
    </row>
    <row r="190" spans="1:11">
      <c r="A190" s="198">
        <v>5031140</v>
      </c>
      <c r="B190" s="198" t="s">
        <v>1731</v>
      </c>
      <c r="C190" s="199" t="s">
        <v>216</v>
      </c>
      <c r="D190" s="198" t="s">
        <v>217</v>
      </c>
      <c r="E190" s="198">
        <v>18521</v>
      </c>
      <c r="F190" s="198" t="s">
        <v>218</v>
      </c>
      <c r="G190" s="200">
        <v>200</v>
      </c>
      <c r="H190" s="200">
        <v>4425777</v>
      </c>
      <c r="I190" s="200">
        <v>8851554</v>
      </c>
      <c r="K190" s="100" t="str">
        <f t="shared" si="2"/>
        <v>Бард</v>
      </c>
    </row>
    <row r="191" spans="1:11">
      <c r="A191" s="198">
        <v>5031141</v>
      </c>
      <c r="B191" s="198" t="s">
        <v>1731</v>
      </c>
      <c r="C191" s="199" t="s">
        <v>319</v>
      </c>
      <c r="D191" s="198" t="s">
        <v>320</v>
      </c>
      <c r="E191" s="198">
        <v>18521</v>
      </c>
      <c r="F191" s="198" t="s">
        <v>218</v>
      </c>
      <c r="G191" s="200">
        <v>200</v>
      </c>
      <c r="H191" s="200">
        <v>4411999</v>
      </c>
      <c r="I191" s="200">
        <v>8823998</v>
      </c>
      <c r="K191" s="100" t="str">
        <f t="shared" si="2"/>
        <v>Бард</v>
      </c>
    </row>
    <row r="192" spans="1:11">
      <c r="A192" s="198">
        <v>5031666</v>
      </c>
      <c r="B192" s="198" t="s">
        <v>1731</v>
      </c>
      <c r="C192" s="199" t="s">
        <v>219</v>
      </c>
      <c r="D192" s="198" t="s">
        <v>220</v>
      </c>
      <c r="E192" s="198">
        <v>18521</v>
      </c>
      <c r="F192" s="198" t="s">
        <v>218</v>
      </c>
      <c r="G192" s="200">
        <v>300</v>
      </c>
      <c r="H192" s="200">
        <v>4400000</v>
      </c>
      <c r="I192" s="200">
        <v>13200000</v>
      </c>
      <c r="K192" s="100" t="str">
        <f t="shared" si="2"/>
        <v>Бард</v>
      </c>
    </row>
    <row r="193" spans="1:11">
      <c r="A193" s="198">
        <v>5032710</v>
      </c>
      <c r="B193" s="198" t="s">
        <v>1675</v>
      </c>
      <c r="C193" s="199" t="s">
        <v>219</v>
      </c>
      <c r="D193" s="198" t="s">
        <v>220</v>
      </c>
      <c r="E193" s="198">
        <v>18521</v>
      </c>
      <c r="F193" s="198" t="s">
        <v>218</v>
      </c>
      <c r="G193" s="200">
        <v>200</v>
      </c>
      <c r="H193" s="200">
        <v>4510000</v>
      </c>
      <c r="I193" s="200">
        <v>9020000</v>
      </c>
      <c r="K193" s="100" t="str">
        <f t="shared" si="2"/>
        <v>Бард</v>
      </c>
    </row>
    <row r="194" spans="1:11">
      <c r="A194" s="198">
        <v>5032711</v>
      </c>
      <c r="B194" s="198" t="s">
        <v>1675</v>
      </c>
      <c r="C194" s="199" t="s">
        <v>219</v>
      </c>
      <c r="D194" s="198" t="s">
        <v>220</v>
      </c>
      <c r="E194" s="198">
        <v>18521</v>
      </c>
      <c r="F194" s="198" t="s">
        <v>218</v>
      </c>
      <c r="G194" s="200">
        <v>200</v>
      </c>
      <c r="H194" s="200">
        <v>4505000</v>
      </c>
      <c r="I194" s="200">
        <v>9010000</v>
      </c>
      <c r="K194" s="100" t="str">
        <f t="shared" si="2"/>
        <v>Бард</v>
      </c>
    </row>
    <row r="195" spans="1:11">
      <c r="A195" s="198">
        <v>5034291</v>
      </c>
      <c r="B195" s="198" t="s">
        <v>1676</v>
      </c>
      <c r="C195" s="199" t="s">
        <v>1734</v>
      </c>
      <c r="D195" s="198" t="s">
        <v>1735</v>
      </c>
      <c r="E195" s="198">
        <v>45285</v>
      </c>
      <c r="F195" s="198" t="s">
        <v>1725</v>
      </c>
      <c r="G195" s="200">
        <v>50</v>
      </c>
      <c r="H195" s="200">
        <v>1624100</v>
      </c>
      <c r="I195" s="200">
        <v>8120500</v>
      </c>
      <c r="K195" s="100" t="str">
        <f t="shared" si="2"/>
        <v>Спир</v>
      </c>
    </row>
    <row r="196" spans="1:11">
      <c r="A196" s="198">
        <v>5034292</v>
      </c>
      <c r="B196" s="198" t="s">
        <v>1676</v>
      </c>
      <c r="C196" s="199" t="s">
        <v>1723</v>
      </c>
      <c r="D196" s="198" t="s">
        <v>1724</v>
      </c>
      <c r="E196" s="198">
        <v>45285</v>
      </c>
      <c r="F196" s="198" t="s">
        <v>1725</v>
      </c>
      <c r="G196" s="200">
        <v>250</v>
      </c>
      <c r="H196" s="200">
        <v>1624100</v>
      </c>
      <c r="I196" s="200">
        <v>40602500</v>
      </c>
      <c r="K196" s="100" t="str">
        <f t="shared" si="2"/>
        <v>Спир</v>
      </c>
    </row>
    <row r="197" spans="1:11">
      <c r="A197" s="198">
        <v>5034494</v>
      </c>
      <c r="B197" s="198" t="s">
        <v>1676</v>
      </c>
      <c r="C197" s="199" t="s">
        <v>384</v>
      </c>
      <c r="D197" s="198" t="s">
        <v>385</v>
      </c>
      <c r="E197" s="198">
        <v>18521</v>
      </c>
      <c r="F197" s="198" t="s">
        <v>218</v>
      </c>
      <c r="G197" s="200">
        <v>100</v>
      </c>
      <c r="H197" s="200">
        <v>4829000</v>
      </c>
      <c r="I197" s="200">
        <v>4829000</v>
      </c>
      <c r="K197" s="100" t="str">
        <f t="shared" ref="K197:K260" si="3">LEFT(F197,4)</f>
        <v>Бард</v>
      </c>
    </row>
    <row r="198" spans="1:11">
      <c r="A198" s="198">
        <v>5034495</v>
      </c>
      <c r="B198" s="198" t="s">
        <v>1676</v>
      </c>
      <c r="C198" s="199" t="s">
        <v>1711</v>
      </c>
      <c r="D198" s="198" t="s">
        <v>1712</v>
      </c>
      <c r="E198" s="198">
        <v>18521</v>
      </c>
      <c r="F198" s="198" t="s">
        <v>218</v>
      </c>
      <c r="G198" s="200">
        <v>100</v>
      </c>
      <c r="H198" s="200">
        <v>4739000</v>
      </c>
      <c r="I198" s="200">
        <v>4739000</v>
      </c>
      <c r="K198" s="100" t="str">
        <f t="shared" si="3"/>
        <v>Бард</v>
      </c>
    </row>
    <row r="199" spans="1:11">
      <c r="A199" s="198">
        <v>5034496</v>
      </c>
      <c r="B199" s="198" t="s">
        <v>1676</v>
      </c>
      <c r="C199" s="199" t="s">
        <v>1711</v>
      </c>
      <c r="D199" s="198" t="s">
        <v>1712</v>
      </c>
      <c r="E199" s="198">
        <v>18521</v>
      </c>
      <c r="F199" s="198" t="s">
        <v>218</v>
      </c>
      <c r="G199" s="200">
        <v>100</v>
      </c>
      <c r="H199" s="200">
        <v>4739000</v>
      </c>
      <c r="I199" s="200">
        <v>4739000</v>
      </c>
      <c r="K199" s="100" t="str">
        <f t="shared" si="3"/>
        <v>Бард</v>
      </c>
    </row>
    <row r="200" spans="1:11">
      <c r="A200" s="198">
        <v>5034497</v>
      </c>
      <c r="B200" s="198" t="s">
        <v>1676</v>
      </c>
      <c r="C200" s="199" t="s">
        <v>219</v>
      </c>
      <c r="D200" s="198" t="s">
        <v>220</v>
      </c>
      <c r="E200" s="198">
        <v>18521</v>
      </c>
      <c r="F200" s="198" t="s">
        <v>218</v>
      </c>
      <c r="G200" s="200">
        <v>100</v>
      </c>
      <c r="H200" s="200">
        <v>4710500</v>
      </c>
      <c r="I200" s="200">
        <v>4710500</v>
      </c>
      <c r="K200" s="100" t="str">
        <f t="shared" si="3"/>
        <v>Бард</v>
      </c>
    </row>
    <row r="201" spans="1:11">
      <c r="A201" s="198">
        <v>5035150</v>
      </c>
      <c r="B201" s="198" t="s">
        <v>1676</v>
      </c>
      <c r="C201" s="199" t="s">
        <v>219</v>
      </c>
      <c r="D201" s="198" t="s">
        <v>220</v>
      </c>
      <c r="E201" s="198">
        <v>18521</v>
      </c>
      <c r="F201" s="198" t="s">
        <v>218</v>
      </c>
      <c r="G201" s="200">
        <v>300</v>
      </c>
      <c r="H201" s="200">
        <v>4950000</v>
      </c>
      <c r="I201" s="200">
        <v>14850000</v>
      </c>
      <c r="K201" s="100" t="str">
        <f t="shared" si="3"/>
        <v>Бард</v>
      </c>
    </row>
    <row r="202" spans="1:11">
      <c r="A202" s="198">
        <v>5036395</v>
      </c>
      <c r="B202" s="198" t="s">
        <v>1736</v>
      </c>
      <c r="C202" s="199" t="s">
        <v>382</v>
      </c>
      <c r="D202" s="198" t="s">
        <v>383</v>
      </c>
      <c r="E202" s="198">
        <v>18521</v>
      </c>
      <c r="F202" s="198" t="s">
        <v>218</v>
      </c>
      <c r="G202" s="200">
        <v>100</v>
      </c>
      <c r="H202" s="200">
        <v>5209999</v>
      </c>
      <c r="I202" s="200">
        <v>5209999</v>
      </c>
      <c r="K202" s="100" t="str">
        <f t="shared" si="3"/>
        <v>Бард</v>
      </c>
    </row>
    <row r="203" spans="1:11">
      <c r="A203" s="198">
        <v>5036396</v>
      </c>
      <c r="B203" s="198" t="s">
        <v>1736</v>
      </c>
      <c r="C203" s="199" t="s">
        <v>216</v>
      </c>
      <c r="D203" s="198" t="s">
        <v>217</v>
      </c>
      <c r="E203" s="198">
        <v>18521</v>
      </c>
      <c r="F203" s="198" t="s">
        <v>218</v>
      </c>
      <c r="G203" s="200">
        <v>200</v>
      </c>
      <c r="H203" s="200">
        <v>5125777</v>
      </c>
      <c r="I203" s="200">
        <v>10251554</v>
      </c>
      <c r="K203" s="100" t="str">
        <f t="shared" si="3"/>
        <v>Бард</v>
      </c>
    </row>
    <row r="204" spans="1:11">
      <c r="A204" s="198">
        <v>5036397</v>
      </c>
      <c r="B204" s="198" t="s">
        <v>1736</v>
      </c>
      <c r="C204" s="199" t="s">
        <v>219</v>
      </c>
      <c r="D204" s="198" t="s">
        <v>220</v>
      </c>
      <c r="E204" s="198">
        <v>18521</v>
      </c>
      <c r="F204" s="198" t="s">
        <v>218</v>
      </c>
      <c r="G204" s="200">
        <v>300</v>
      </c>
      <c r="H204" s="200">
        <v>5000000</v>
      </c>
      <c r="I204" s="200">
        <v>15000000</v>
      </c>
      <c r="K204" s="100" t="str">
        <f t="shared" si="3"/>
        <v>Бард</v>
      </c>
    </row>
    <row r="205" spans="1:11">
      <c r="A205" s="198">
        <v>5037126</v>
      </c>
      <c r="B205" s="198" t="s">
        <v>1736</v>
      </c>
      <c r="C205" s="199" t="s">
        <v>219</v>
      </c>
      <c r="D205" s="198" t="s">
        <v>220</v>
      </c>
      <c r="E205" s="198">
        <v>18521</v>
      </c>
      <c r="F205" s="198" t="s">
        <v>218</v>
      </c>
      <c r="G205" s="200">
        <v>600</v>
      </c>
      <c r="H205" s="200">
        <v>5250000</v>
      </c>
      <c r="I205" s="200">
        <v>31500000</v>
      </c>
      <c r="K205" s="100" t="str">
        <f t="shared" si="3"/>
        <v>Бард</v>
      </c>
    </row>
    <row r="206" spans="1:11">
      <c r="A206" s="198">
        <v>5038039</v>
      </c>
      <c r="B206" s="198" t="s">
        <v>1677</v>
      </c>
      <c r="C206" s="199" t="s">
        <v>1737</v>
      </c>
      <c r="D206" s="198" t="s">
        <v>1738</v>
      </c>
      <c r="E206" s="198">
        <v>45433</v>
      </c>
      <c r="F206" s="198" t="s">
        <v>1728</v>
      </c>
      <c r="G206" s="200">
        <v>40</v>
      </c>
      <c r="H206" s="200">
        <v>1599901</v>
      </c>
      <c r="I206" s="200">
        <v>6399604</v>
      </c>
      <c r="K206" s="100" t="str">
        <f t="shared" si="3"/>
        <v>Спир</v>
      </c>
    </row>
    <row r="207" spans="1:11">
      <c r="A207" s="198">
        <v>5038311</v>
      </c>
      <c r="B207" s="198" t="s">
        <v>1677</v>
      </c>
      <c r="C207" s="199" t="s">
        <v>319</v>
      </c>
      <c r="D207" s="198" t="s">
        <v>320</v>
      </c>
      <c r="E207" s="198">
        <v>18521</v>
      </c>
      <c r="F207" s="198" t="s">
        <v>218</v>
      </c>
      <c r="G207" s="200">
        <v>200</v>
      </c>
      <c r="H207" s="200">
        <v>6001999</v>
      </c>
      <c r="I207" s="200">
        <v>12003998</v>
      </c>
      <c r="K207" s="100" t="str">
        <f t="shared" si="3"/>
        <v>Бард</v>
      </c>
    </row>
    <row r="208" spans="1:11" ht="30">
      <c r="A208" s="198">
        <v>5038312</v>
      </c>
      <c r="B208" s="198" t="s">
        <v>1677</v>
      </c>
      <c r="C208" s="199" t="s">
        <v>541</v>
      </c>
      <c r="D208" s="198" t="s">
        <v>542</v>
      </c>
      <c r="E208" s="198">
        <v>18521</v>
      </c>
      <c r="F208" s="198" t="s">
        <v>218</v>
      </c>
      <c r="G208" s="200">
        <v>100</v>
      </c>
      <c r="H208" s="200">
        <v>5900999</v>
      </c>
      <c r="I208" s="200">
        <v>5900999</v>
      </c>
      <c r="K208" s="100" t="str">
        <f t="shared" si="3"/>
        <v>Бард</v>
      </c>
    </row>
    <row r="209" spans="1:11">
      <c r="A209" s="198">
        <v>5038313</v>
      </c>
      <c r="B209" s="198" t="s">
        <v>1677</v>
      </c>
      <c r="C209" s="199" t="s">
        <v>219</v>
      </c>
      <c r="D209" s="198" t="s">
        <v>220</v>
      </c>
      <c r="E209" s="198">
        <v>18521</v>
      </c>
      <c r="F209" s="198" t="s">
        <v>218</v>
      </c>
      <c r="G209" s="200">
        <v>300</v>
      </c>
      <c r="H209" s="200">
        <v>5500000</v>
      </c>
      <c r="I209" s="200">
        <v>16500000</v>
      </c>
      <c r="K209" s="100" t="str">
        <f t="shared" si="3"/>
        <v>Бард</v>
      </c>
    </row>
    <row r="210" spans="1:11">
      <c r="A210" s="198">
        <v>5038934</v>
      </c>
      <c r="B210" s="198" t="s">
        <v>1677</v>
      </c>
      <c r="C210" s="199" t="s">
        <v>1719</v>
      </c>
      <c r="D210" s="198" t="s">
        <v>1720</v>
      </c>
      <c r="E210" s="198">
        <v>45285</v>
      </c>
      <c r="F210" s="198" t="s">
        <v>1725</v>
      </c>
      <c r="G210" s="200">
        <v>600</v>
      </c>
      <c r="H210" s="200">
        <v>1624100.51</v>
      </c>
      <c r="I210" s="200">
        <v>97446030.599999994</v>
      </c>
      <c r="K210" s="100" t="str">
        <f t="shared" si="3"/>
        <v>Спир</v>
      </c>
    </row>
    <row r="211" spans="1:11">
      <c r="A211" s="198">
        <v>5039046</v>
      </c>
      <c r="B211" s="198" t="s">
        <v>1677</v>
      </c>
      <c r="C211" s="199" t="s">
        <v>546</v>
      </c>
      <c r="D211" s="198" t="s">
        <v>547</v>
      </c>
      <c r="E211" s="198">
        <v>18521</v>
      </c>
      <c r="F211" s="198" t="s">
        <v>218</v>
      </c>
      <c r="G211" s="200">
        <v>100</v>
      </c>
      <c r="H211" s="200">
        <v>4635999</v>
      </c>
      <c r="I211" s="200">
        <v>4635999</v>
      </c>
      <c r="K211" s="100" t="str">
        <f t="shared" si="3"/>
        <v>Бард</v>
      </c>
    </row>
    <row r="212" spans="1:11">
      <c r="A212" s="198">
        <v>5039047</v>
      </c>
      <c r="B212" s="198" t="s">
        <v>1677</v>
      </c>
      <c r="C212" s="199" t="s">
        <v>219</v>
      </c>
      <c r="D212" s="198" t="s">
        <v>220</v>
      </c>
      <c r="E212" s="198">
        <v>18521</v>
      </c>
      <c r="F212" s="198" t="s">
        <v>218</v>
      </c>
      <c r="G212" s="200">
        <v>600</v>
      </c>
      <c r="H212" s="200">
        <v>4600000</v>
      </c>
      <c r="I212" s="200">
        <v>27600000</v>
      </c>
      <c r="K212" s="100" t="str">
        <f t="shared" si="3"/>
        <v>Бард</v>
      </c>
    </row>
    <row r="213" spans="1:11">
      <c r="A213" s="198">
        <v>5040201</v>
      </c>
      <c r="B213" s="198" t="s">
        <v>1678</v>
      </c>
      <c r="C213" s="199" t="s">
        <v>319</v>
      </c>
      <c r="D213" s="198" t="s">
        <v>320</v>
      </c>
      <c r="E213" s="198">
        <v>18521</v>
      </c>
      <c r="F213" s="198" t="s">
        <v>218</v>
      </c>
      <c r="G213" s="200">
        <v>400</v>
      </c>
      <c r="H213" s="200">
        <v>5057999</v>
      </c>
      <c r="I213" s="200">
        <v>20231996</v>
      </c>
      <c r="K213" s="100" t="str">
        <f t="shared" si="3"/>
        <v>Бард</v>
      </c>
    </row>
    <row r="214" spans="1:11">
      <c r="A214" s="198">
        <v>5040202</v>
      </c>
      <c r="B214" s="198" t="s">
        <v>1678</v>
      </c>
      <c r="C214" s="199" t="s">
        <v>1715</v>
      </c>
      <c r="D214" s="198" t="s">
        <v>1716</v>
      </c>
      <c r="E214" s="198">
        <v>18521</v>
      </c>
      <c r="F214" s="198" t="s">
        <v>218</v>
      </c>
      <c r="G214" s="200">
        <v>100</v>
      </c>
      <c r="H214" s="200">
        <v>4655999</v>
      </c>
      <c r="I214" s="200">
        <v>4655999</v>
      </c>
      <c r="K214" s="100" t="str">
        <f t="shared" si="3"/>
        <v>Бард</v>
      </c>
    </row>
    <row r="215" spans="1:11">
      <c r="A215" s="198">
        <v>5040203</v>
      </c>
      <c r="B215" s="198" t="s">
        <v>1678</v>
      </c>
      <c r="C215" s="199" t="s">
        <v>219</v>
      </c>
      <c r="D215" s="198" t="s">
        <v>220</v>
      </c>
      <c r="E215" s="198">
        <v>18521</v>
      </c>
      <c r="F215" s="198" t="s">
        <v>218</v>
      </c>
      <c r="G215" s="200">
        <v>200</v>
      </c>
      <c r="H215" s="200">
        <v>4600000</v>
      </c>
      <c r="I215" s="200">
        <v>9200000</v>
      </c>
      <c r="K215" s="100" t="str">
        <f t="shared" si="3"/>
        <v>Бард</v>
      </c>
    </row>
    <row r="216" spans="1:11">
      <c r="A216" s="198">
        <v>5040844</v>
      </c>
      <c r="B216" s="198" t="s">
        <v>1678</v>
      </c>
      <c r="C216" s="199" t="s">
        <v>1739</v>
      </c>
      <c r="D216" s="198" t="s">
        <v>1740</v>
      </c>
      <c r="E216" s="198">
        <v>45433</v>
      </c>
      <c r="F216" s="198" t="s">
        <v>1728</v>
      </c>
      <c r="G216" s="200">
        <v>40</v>
      </c>
      <c r="H216" s="200">
        <v>1599900.01</v>
      </c>
      <c r="I216" s="200">
        <v>6399600.04</v>
      </c>
      <c r="K216" s="100" t="str">
        <f t="shared" si="3"/>
        <v>Спир</v>
      </c>
    </row>
    <row r="217" spans="1:11">
      <c r="A217" s="198">
        <v>5041961</v>
      </c>
      <c r="B217" s="198" t="s">
        <v>1741</v>
      </c>
      <c r="C217" s="199" t="s">
        <v>1723</v>
      </c>
      <c r="D217" s="198" t="s">
        <v>1724</v>
      </c>
      <c r="E217" s="198">
        <v>45285</v>
      </c>
      <c r="F217" s="198" t="s">
        <v>1725</v>
      </c>
      <c r="G217" s="200">
        <v>250</v>
      </c>
      <c r="H217" s="200">
        <v>1624100</v>
      </c>
      <c r="I217" s="200">
        <v>40602500</v>
      </c>
      <c r="K217" s="100" t="str">
        <f t="shared" si="3"/>
        <v>Спир</v>
      </c>
    </row>
    <row r="218" spans="1:11">
      <c r="A218" s="198">
        <v>5042165</v>
      </c>
      <c r="B218" s="198" t="s">
        <v>1741</v>
      </c>
      <c r="C218" s="199" t="s">
        <v>219</v>
      </c>
      <c r="D218" s="198" t="s">
        <v>220</v>
      </c>
      <c r="E218" s="198">
        <v>18521</v>
      </c>
      <c r="F218" s="198" t="s">
        <v>218</v>
      </c>
      <c r="G218" s="200">
        <v>600</v>
      </c>
      <c r="H218" s="200">
        <v>4800000</v>
      </c>
      <c r="I218" s="200">
        <v>28800000</v>
      </c>
      <c r="K218" s="100" t="str">
        <f t="shared" si="3"/>
        <v>Бард</v>
      </c>
    </row>
    <row r="219" spans="1:11">
      <c r="A219" s="198">
        <v>5044281</v>
      </c>
      <c r="B219" s="198" t="s">
        <v>1679</v>
      </c>
      <c r="C219" s="199" t="s">
        <v>1707</v>
      </c>
      <c r="D219" s="198" t="s">
        <v>1708</v>
      </c>
      <c r="E219" s="198">
        <v>18521</v>
      </c>
      <c r="F219" s="198" t="s">
        <v>218</v>
      </c>
      <c r="G219" s="200">
        <v>100</v>
      </c>
      <c r="H219" s="200">
        <v>5029000</v>
      </c>
      <c r="I219" s="200">
        <v>5029000</v>
      </c>
      <c r="K219" s="100" t="str">
        <f t="shared" si="3"/>
        <v>Бард</v>
      </c>
    </row>
    <row r="220" spans="1:11" ht="30">
      <c r="A220" s="198">
        <v>5044282</v>
      </c>
      <c r="B220" s="198" t="s">
        <v>1679</v>
      </c>
      <c r="C220" s="199" t="s">
        <v>543</v>
      </c>
      <c r="D220" s="198" t="s">
        <v>544</v>
      </c>
      <c r="E220" s="198">
        <v>18521</v>
      </c>
      <c r="F220" s="198" t="s">
        <v>218</v>
      </c>
      <c r="G220" s="200">
        <v>400</v>
      </c>
      <c r="H220" s="200">
        <v>4900888</v>
      </c>
      <c r="I220" s="200">
        <v>19603552</v>
      </c>
      <c r="K220" s="100" t="str">
        <f t="shared" si="3"/>
        <v>Бард</v>
      </c>
    </row>
    <row r="221" spans="1:11">
      <c r="A221" s="198">
        <v>5044283</v>
      </c>
      <c r="B221" s="198" t="s">
        <v>1679</v>
      </c>
      <c r="C221" s="199" t="s">
        <v>546</v>
      </c>
      <c r="D221" s="198" t="s">
        <v>547</v>
      </c>
      <c r="E221" s="198">
        <v>18521</v>
      </c>
      <c r="F221" s="198" t="s">
        <v>218</v>
      </c>
      <c r="G221" s="200">
        <v>100</v>
      </c>
      <c r="H221" s="200">
        <v>4750999</v>
      </c>
      <c r="I221" s="200">
        <v>4750999</v>
      </c>
      <c r="K221" s="100" t="str">
        <f t="shared" si="3"/>
        <v>Бард</v>
      </c>
    </row>
    <row r="222" spans="1:11">
      <c r="A222" s="198">
        <v>5046092</v>
      </c>
      <c r="B222" s="198" t="s">
        <v>1742</v>
      </c>
      <c r="C222" s="199" t="s">
        <v>216</v>
      </c>
      <c r="D222" s="198" t="s">
        <v>217</v>
      </c>
      <c r="E222" s="198">
        <v>18521</v>
      </c>
      <c r="F222" s="198" t="s">
        <v>218</v>
      </c>
      <c r="G222" s="200">
        <v>200</v>
      </c>
      <c r="H222" s="200">
        <v>4852999</v>
      </c>
      <c r="I222" s="200">
        <v>9705998</v>
      </c>
      <c r="K222" s="100" t="str">
        <f t="shared" si="3"/>
        <v>Бард</v>
      </c>
    </row>
    <row r="223" spans="1:11">
      <c r="A223" s="198">
        <v>5046093</v>
      </c>
      <c r="B223" s="198" t="s">
        <v>1742</v>
      </c>
      <c r="C223" s="199" t="s">
        <v>219</v>
      </c>
      <c r="D223" s="198" t="s">
        <v>220</v>
      </c>
      <c r="E223" s="198">
        <v>18521</v>
      </c>
      <c r="F223" s="198" t="s">
        <v>218</v>
      </c>
      <c r="G223" s="200">
        <v>400</v>
      </c>
      <c r="H223" s="200">
        <v>4850000</v>
      </c>
      <c r="I223" s="200">
        <v>19400000</v>
      </c>
      <c r="K223" s="100" t="str">
        <f t="shared" si="3"/>
        <v>Бард</v>
      </c>
    </row>
    <row r="224" spans="1:11">
      <c r="A224" s="198">
        <v>5047750</v>
      </c>
      <c r="B224" s="198" t="s">
        <v>1680</v>
      </c>
      <c r="C224" s="199" t="s">
        <v>1743</v>
      </c>
      <c r="D224" s="198" t="s">
        <v>1744</v>
      </c>
      <c r="E224" s="198">
        <v>45433</v>
      </c>
      <c r="F224" s="198" t="s">
        <v>1728</v>
      </c>
      <c r="G224" s="200">
        <v>50</v>
      </c>
      <c r="H224" s="200">
        <v>1599905</v>
      </c>
      <c r="I224" s="200">
        <v>7999525</v>
      </c>
      <c r="K224" s="100" t="str">
        <f t="shared" si="3"/>
        <v>Спир</v>
      </c>
    </row>
    <row r="225" spans="1:11">
      <c r="A225" s="198">
        <v>5047960</v>
      </c>
      <c r="B225" s="198" t="s">
        <v>1680</v>
      </c>
      <c r="C225" s="199" t="s">
        <v>384</v>
      </c>
      <c r="D225" s="198" t="s">
        <v>385</v>
      </c>
      <c r="E225" s="198">
        <v>18521</v>
      </c>
      <c r="F225" s="198" t="s">
        <v>218</v>
      </c>
      <c r="G225" s="200">
        <v>100</v>
      </c>
      <c r="H225" s="200">
        <v>5029000</v>
      </c>
      <c r="I225" s="200">
        <v>5029000</v>
      </c>
      <c r="K225" s="100" t="str">
        <f t="shared" si="3"/>
        <v>Бард</v>
      </c>
    </row>
    <row r="226" spans="1:11">
      <c r="A226" s="198">
        <v>5047961</v>
      </c>
      <c r="B226" s="198" t="s">
        <v>1680</v>
      </c>
      <c r="C226" s="199" t="s">
        <v>219</v>
      </c>
      <c r="D226" s="198" t="s">
        <v>220</v>
      </c>
      <c r="E226" s="198">
        <v>18521</v>
      </c>
      <c r="F226" s="198" t="s">
        <v>218</v>
      </c>
      <c r="G226" s="200">
        <v>500</v>
      </c>
      <c r="H226" s="200">
        <v>4950000</v>
      </c>
      <c r="I226" s="200">
        <v>24750000</v>
      </c>
      <c r="K226" s="100" t="str">
        <f t="shared" si="3"/>
        <v>Бард</v>
      </c>
    </row>
    <row r="227" spans="1:11" ht="30">
      <c r="A227" s="198">
        <v>5049866</v>
      </c>
      <c r="B227" s="198" t="s">
        <v>1681</v>
      </c>
      <c r="C227" s="199" t="s">
        <v>541</v>
      </c>
      <c r="D227" s="198" t="s">
        <v>542</v>
      </c>
      <c r="E227" s="198">
        <v>18521</v>
      </c>
      <c r="F227" s="198" t="s">
        <v>218</v>
      </c>
      <c r="G227" s="200">
        <v>100</v>
      </c>
      <c r="H227" s="200">
        <v>5450999</v>
      </c>
      <c r="I227" s="200">
        <v>5450999</v>
      </c>
      <c r="K227" s="100" t="str">
        <f t="shared" si="3"/>
        <v>Бард</v>
      </c>
    </row>
    <row r="228" spans="1:11">
      <c r="A228" s="198">
        <v>5049867</v>
      </c>
      <c r="B228" s="198" t="s">
        <v>1681</v>
      </c>
      <c r="C228" s="199" t="s">
        <v>319</v>
      </c>
      <c r="D228" s="198" t="s">
        <v>320</v>
      </c>
      <c r="E228" s="198">
        <v>18521</v>
      </c>
      <c r="F228" s="198" t="s">
        <v>218</v>
      </c>
      <c r="G228" s="200">
        <v>400</v>
      </c>
      <c r="H228" s="200">
        <v>5211999</v>
      </c>
      <c r="I228" s="200">
        <v>20847996</v>
      </c>
      <c r="K228" s="100" t="str">
        <f t="shared" si="3"/>
        <v>Бард</v>
      </c>
    </row>
    <row r="229" spans="1:11">
      <c r="A229" s="198">
        <v>5049868</v>
      </c>
      <c r="B229" s="198" t="s">
        <v>1681</v>
      </c>
      <c r="C229" s="199" t="s">
        <v>216</v>
      </c>
      <c r="D229" s="198" t="s">
        <v>217</v>
      </c>
      <c r="E229" s="198">
        <v>18521</v>
      </c>
      <c r="F229" s="198" t="s">
        <v>218</v>
      </c>
      <c r="G229" s="200">
        <v>200</v>
      </c>
      <c r="H229" s="200">
        <v>5125777</v>
      </c>
      <c r="I229" s="200">
        <v>10251554</v>
      </c>
      <c r="K229" s="100" t="str">
        <f t="shared" si="3"/>
        <v>Бард</v>
      </c>
    </row>
    <row r="230" spans="1:11" ht="30">
      <c r="A230" s="198">
        <v>5050524</v>
      </c>
      <c r="B230" s="198" t="s">
        <v>1681</v>
      </c>
      <c r="C230" s="199" t="s">
        <v>1745</v>
      </c>
      <c r="D230" s="198" t="s">
        <v>1746</v>
      </c>
      <c r="E230" s="198">
        <v>45433</v>
      </c>
      <c r="F230" s="198" t="s">
        <v>1728</v>
      </c>
      <c r="G230" s="200">
        <v>50</v>
      </c>
      <c r="H230" s="200">
        <v>1600000</v>
      </c>
      <c r="I230" s="200">
        <v>8000000</v>
      </c>
      <c r="K230" s="100" t="str">
        <f t="shared" si="3"/>
        <v>Спир</v>
      </c>
    </row>
    <row r="231" spans="1:11" ht="30">
      <c r="A231" s="198">
        <v>5050525</v>
      </c>
      <c r="B231" s="198" t="s">
        <v>1681</v>
      </c>
      <c r="C231" s="199" t="s">
        <v>1726</v>
      </c>
      <c r="D231" s="198" t="s">
        <v>1727</v>
      </c>
      <c r="E231" s="198">
        <v>45433</v>
      </c>
      <c r="F231" s="198" t="s">
        <v>1728</v>
      </c>
      <c r="G231" s="200">
        <v>60</v>
      </c>
      <c r="H231" s="200">
        <v>1599900</v>
      </c>
      <c r="I231" s="200">
        <v>9599400</v>
      </c>
      <c r="K231" s="100" t="str">
        <f t="shared" si="3"/>
        <v>Спир</v>
      </c>
    </row>
    <row r="232" spans="1:11">
      <c r="A232" s="198">
        <v>5050526</v>
      </c>
      <c r="B232" s="198" t="s">
        <v>1681</v>
      </c>
      <c r="C232" s="199" t="s">
        <v>1723</v>
      </c>
      <c r="D232" s="198" t="s">
        <v>1724</v>
      </c>
      <c r="E232" s="198">
        <v>45285</v>
      </c>
      <c r="F232" s="198" t="s">
        <v>1725</v>
      </c>
      <c r="G232" s="200">
        <v>250</v>
      </c>
      <c r="H232" s="200">
        <v>1625788</v>
      </c>
      <c r="I232" s="200">
        <v>40644700</v>
      </c>
      <c r="K232" s="100" t="str">
        <f t="shared" si="3"/>
        <v>Спир</v>
      </c>
    </row>
    <row r="233" spans="1:11">
      <c r="A233" s="198">
        <v>5051585</v>
      </c>
      <c r="B233" s="198" t="s">
        <v>1747</v>
      </c>
      <c r="C233" s="199" t="s">
        <v>1729</v>
      </c>
      <c r="D233" s="198" t="s">
        <v>1730</v>
      </c>
      <c r="E233" s="198">
        <v>45285</v>
      </c>
      <c r="F233" s="198" t="s">
        <v>1725</v>
      </c>
      <c r="G233" s="200">
        <v>1200</v>
      </c>
      <c r="H233" s="200">
        <v>1624101</v>
      </c>
      <c r="I233" s="200">
        <v>194892120</v>
      </c>
      <c r="K233" s="100" t="str">
        <f t="shared" si="3"/>
        <v>Спир</v>
      </c>
    </row>
    <row r="234" spans="1:11">
      <c r="A234" s="198">
        <v>5051786</v>
      </c>
      <c r="B234" s="198" t="s">
        <v>1747</v>
      </c>
      <c r="C234" s="199" t="s">
        <v>1711</v>
      </c>
      <c r="D234" s="198" t="s">
        <v>1712</v>
      </c>
      <c r="E234" s="198">
        <v>18521</v>
      </c>
      <c r="F234" s="198" t="s">
        <v>218</v>
      </c>
      <c r="G234" s="200">
        <v>200</v>
      </c>
      <c r="H234" s="200">
        <v>5659000</v>
      </c>
      <c r="I234" s="200">
        <v>11318000</v>
      </c>
      <c r="K234" s="100" t="str">
        <f t="shared" si="3"/>
        <v>Бард</v>
      </c>
    </row>
    <row r="235" spans="1:11">
      <c r="A235" s="198">
        <v>5051787</v>
      </c>
      <c r="B235" s="198" t="s">
        <v>1747</v>
      </c>
      <c r="C235" s="199" t="s">
        <v>382</v>
      </c>
      <c r="D235" s="198" t="s">
        <v>383</v>
      </c>
      <c r="E235" s="198">
        <v>18521</v>
      </c>
      <c r="F235" s="198" t="s">
        <v>218</v>
      </c>
      <c r="G235" s="200">
        <v>100</v>
      </c>
      <c r="H235" s="200">
        <v>5335999</v>
      </c>
      <c r="I235" s="200">
        <v>5335999</v>
      </c>
      <c r="K235" s="100" t="str">
        <f t="shared" si="3"/>
        <v>Бард</v>
      </c>
    </row>
    <row r="236" spans="1:11">
      <c r="A236" s="198">
        <v>5051788</v>
      </c>
      <c r="B236" s="198" t="s">
        <v>1747</v>
      </c>
      <c r="C236" s="199" t="s">
        <v>1748</v>
      </c>
      <c r="D236" s="198" t="s">
        <v>1749</v>
      </c>
      <c r="E236" s="198">
        <v>18521</v>
      </c>
      <c r="F236" s="198" t="s">
        <v>218</v>
      </c>
      <c r="G236" s="200">
        <v>100</v>
      </c>
      <c r="H236" s="200">
        <v>5000000</v>
      </c>
      <c r="I236" s="200">
        <v>5000000</v>
      </c>
      <c r="K236" s="100" t="str">
        <f t="shared" si="3"/>
        <v>Бард</v>
      </c>
    </row>
    <row r="237" spans="1:11">
      <c r="A237" s="198">
        <v>5051789</v>
      </c>
      <c r="B237" s="198" t="s">
        <v>1747</v>
      </c>
      <c r="C237" s="199" t="s">
        <v>546</v>
      </c>
      <c r="D237" s="198" t="s">
        <v>547</v>
      </c>
      <c r="E237" s="198">
        <v>18521</v>
      </c>
      <c r="F237" s="198" t="s">
        <v>218</v>
      </c>
      <c r="G237" s="200">
        <v>100</v>
      </c>
      <c r="H237" s="200">
        <v>4700999</v>
      </c>
      <c r="I237" s="200">
        <v>4700999</v>
      </c>
      <c r="K237" s="100" t="str">
        <f t="shared" si="3"/>
        <v>Бард</v>
      </c>
    </row>
    <row r="238" spans="1:11">
      <c r="A238" s="198">
        <v>5051790</v>
      </c>
      <c r="B238" s="198" t="s">
        <v>1747</v>
      </c>
      <c r="C238" s="199" t="s">
        <v>319</v>
      </c>
      <c r="D238" s="198" t="s">
        <v>320</v>
      </c>
      <c r="E238" s="198">
        <v>18521</v>
      </c>
      <c r="F238" s="198" t="s">
        <v>218</v>
      </c>
      <c r="G238" s="200">
        <v>100</v>
      </c>
      <c r="H238" s="200">
        <v>4600000</v>
      </c>
      <c r="I238" s="200">
        <v>4600000</v>
      </c>
      <c r="K238" s="100" t="str">
        <f t="shared" si="3"/>
        <v>Бард</v>
      </c>
    </row>
    <row r="239" spans="1:11">
      <c r="A239" s="198">
        <v>5054362</v>
      </c>
      <c r="B239" s="198" t="s">
        <v>1684</v>
      </c>
      <c r="C239" s="199" t="s">
        <v>1750</v>
      </c>
      <c r="D239" s="198" t="s">
        <v>1751</v>
      </c>
      <c r="E239" s="198">
        <v>45285</v>
      </c>
      <c r="F239" s="198" t="s">
        <v>1725</v>
      </c>
      <c r="G239" s="200">
        <v>1200</v>
      </c>
      <c r="H239" s="200">
        <v>1624119</v>
      </c>
      <c r="I239" s="200">
        <v>194894280</v>
      </c>
      <c r="K239" s="100" t="str">
        <f t="shared" si="3"/>
        <v>Спир</v>
      </c>
    </row>
    <row r="240" spans="1:11">
      <c r="A240" s="198">
        <v>5054487</v>
      </c>
      <c r="B240" s="198" t="s">
        <v>1684</v>
      </c>
      <c r="C240" s="199" t="s">
        <v>219</v>
      </c>
      <c r="D240" s="198" t="s">
        <v>220</v>
      </c>
      <c r="E240" s="198">
        <v>18521</v>
      </c>
      <c r="F240" s="198" t="s">
        <v>218</v>
      </c>
      <c r="G240" s="200">
        <v>300</v>
      </c>
      <c r="H240" s="200">
        <v>5300000</v>
      </c>
      <c r="I240" s="200">
        <v>15900000</v>
      </c>
      <c r="K240" s="100" t="str">
        <f t="shared" si="3"/>
        <v>Бард</v>
      </c>
    </row>
    <row r="241" spans="1:11">
      <c r="A241" s="198">
        <v>5055431</v>
      </c>
      <c r="B241" s="198" t="s">
        <v>1752</v>
      </c>
      <c r="C241" s="199" t="s">
        <v>1753</v>
      </c>
      <c r="D241" s="198" t="s">
        <v>1754</v>
      </c>
      <c r="E241" s="198">
        <v>45433</v>
      </c>
      <c r="F241" s="198" t="s">
        <v>1728</v>
      </c>
      <c r="G241" s="200">
        <v>30</v>
      </c>
      <c r="H241" s="200">
        <v>1599900</v>
      </c>
      <c r="I241" s="200">
        <v>4799700</v>
      </c>
      <c r="K241" s="100" t="str">
        <f t="shared" si="3"/>
        <v>Спир</v>
      </c>
    </row>
    <row r="242" spans="1:11">
      <c r="A242" s="198">
        <v>5055432</v>
      </c>
      <c r="B242" s="198" t="s">
        <v>1752</v>
      </c>
      <c r="C242" s="199" t="s">
        <v>1755</v>
      </c>
      <c r="D242" s="198" t="s">
        <v>1756</v>
      </c>
      <c r="E242" s="198">
        <v>45433</v>
      </c>
      <c r="F242" s="198" t="s">
        <v>1728</v>
      </c>
      <c r="G242" s="200">
        <v>60</v>
      </c>
      <c r="H242" s="200">
        <v>1599900</v>
      </c>
      <c r="I242" s="200">
        <v>9599400</v>
      </c>
      <c r="K242" s="100" t="str">
        <f t="shared" si="3"/>
        <v>Спир</v>
      </c>
    </row>
    <row r="243" spans="1:11">
      <c r="A243" s="198">
        <v>5056315</v>
      </c>
      <c r="B243" s="198" t="s">
        <v>1752</v>
      </c>
      <c r="C243" s="199" t="s">
        <v>219</v>
      </c>
      <c r="D243" s="198" t="s">
        <v>220</v>
      </c>
      <c r="E243" s="198">
        <v>18521</v>
      </c>
      <c r="F243" s="198" t="s">
        <v>218</v>
      </c>
      <c r="G243" s="200">
        <v>400</v>
      </c>
      <c r="H243" s="200">
        <v>5550000</v>
      </c>
      <c r="I243" s="200">
        <v>22200000</v>
      </c>
      <c r="K243" s="100" t="str">
        <f t="shared" si="3"/>
        <v>Бард</v>
      </c>
    </row>
    <row r="244" spans="1:11">
      <c r="A244" s="198">
        <v>5058045</v>
      </c>
      <c r="B244" s="198" t="s">
        <v>1685</v>
      </c>
      <c r="C244" s="199" t="s">
        <v>219</v>
      </c>
      <c r="D244" s="198" t="s">
        <v>220</v>
      </c>
      <c r="E244" s="198">
        <v>18521</v>
      </c>
      <c r="F244" s="198" t="s">
        <v>218</v>
      </c>
      <c r="G244" s="200">
        <v>1000</v>
      </c>
      <c r="H244" s="200">
        <v>5300000</v>
      </c>
      <c r="I244" s="200">
        <v>53000000</v>
      </c>
      <c r="K244" s="100" t="str">
        <f t="shared" si="3"/>
        <v>Бард</v>
      </c>
    </row>
    <row r="245" spans="1:11">
      <c r="A245" s="198">
        <v>5059820</v>
      </c>
      <c r="B245" s="198" t="s">
        <v>1686</v>
      </c>
      <c r="C245" s="199" t="s">
        <v>1757</v>
      </c>
      <c r="D245" s="198" t="s">
        <v>1758</v>
      </c>
      <c r="E245" s="198">
        <v>45285</v>
      </c>
      <c r="F245" s="198" t="s">
        <v>1725</v>
      </c>
      <c r="G245" s="200">
        <v>200</v>
      </c>
      <c r="H245" s="200">
        <v>1624888</v>
      </c>
      <c r="I245" s="200">
        <v>32497760</v>
      </c>
      <c r="K245" s="100" t="str">
        <f t="shared" si="3"/>
        <v>Спир</v>
      </c>
    </row>
    <row r="246" spans="1:11">
      <c r="A246" s="198">
        <v>5059821</v>
      </c>
      <c r="B246" s="198" t="s">
        <v>1686</v>
      </c>
      <c r="C246" s="199" t="s">
        <v>1759</v>
      </c>
      <c r="D246" s="198" t="s">
        <v>1760</v>
      </c>
      <c r="E246" s="198">
        <v>45285</v>
      </c>
      <c r="F246" s="198" t="s">
        <v>1725</v>
      </c>
      <c r="G246" s="200">
        <v>150</v>
      </c>
      <c r="H246" s="200">
        <v>1624888</v>
      </c>
      <c r="I246" s="200">
        <v>24373320</v>
      </c>
      <c r="K246" s="100" t="str">
        <f t="shared" si="3"/>
        <v>Спир</v>
      </c>
    </row>
    <row r="247" spans="1:11">
      <c r="A247" s="198">
        <v>5059822</v>
      </c>
      <c r="B247" s="198" t="s">
        <v>1686</v>
      </c>
      <c r="C247" s="199" t="s">
        <v>1761</v>
      </c>
      <c r="D247" s="198" t="s">
        <v>1762</v>
      </c>
      <c r="E247" s="198">
        <v>45285</v>
      </c>
      <c r="F247" s="198" t="s">
        <v>1725</v>
      </c>
      <c r="G247" s="200">
        <v>100</v>
      </c>
      <c r="H247" s="200">
        <v>1624098</v>
      </c>
      <c r="I247" s="200">
        <v>16240980</v>
      </c>
      <c r="K247" s="100" t="str">
        <f t="shared" si="3"/>
        <v>Спир</v>
      </c>
    </row>
    <row r="248" spans="1:11">
      <c r="A248" s="198">
        <v>5060710</v>
      </c>
      <c r="B248" s="198" t="s">
        <v>1763</v>
      </c>
      <c r="C248" s="199" t="s">
        <v>1729</v>
      </c>
      <c r="D248" s="198" t="s">
        <v>1730</v>
      </c>
      <c r="E248" s="198">
        <v>45285</v>
      </c>
      <c r="F248" s="198" t="s">
        <v>1725</v>
      </c>
      <c r="G248" s="200">
        <v>1200</v>
      </c>
      <c r="H248" s="200">
        <v>1624100</v>
      </c>
      <c r="I248" s="200">
        <v>194892000</v>
      </c>
      <c r="K248" s="100" t="str">
        <f t="shared" si="3"/>
        <v>Спир</v>
      </c>
    </row>
    <row r="249" spans="1:11">
      <c r="A249" s="198">
        <v>5060711</v>
      </c>
      <c r="B249" s="198" t="s">
        <v>1763</v>
      </c>
      <c r="C249" s="199" t="s">
        <v>1723</v>
      </c>
      <c r="D249" s="198" t="s">
        <v>1724</v>
      </c>
      <c r="E249" s="198">
        <v>45285</v>
      </c>
      <c r="F249" s="198" t="s">
        <v>1725</v>
      </c>
      <c r="G249" s="200">
        <v>250</v>
      </c>
      <c r="H249" s="200">
        <v>1624100</v>
      </c>
      <c r="I249" s="200">
        <v>40602500</v>
      </c>
      <c r="K249" s="100" t="str">
        <f t="shared" si="3"/>
        <v>Спир</v>
      </c>
    </row>
    <row r="250" spans="1:11">
      <c r="A250" s="198">
        <v>5062894</v>
      </c>
      <c r="B250" s="198" t="s">
        <v>1687</v>
      </c>
      <c r="C250" s="199" t="s">
        <v>1750</v>
      </c>
      <c r="D250" s="198" t="s">
        <v>1751</v>
      </c>
      <c r="E250" s="198">
        <v>45285</v>
      </c>
      <c r="F250" s="198" t="s">
        <v>1725</v>
      </c>
      <c r="G250" s="200">
        <v>1600</v>
      </c>
      <c r="H250" s="200">
        <v>1624277</v>
      </c>
      <c r="I250" s="200">
        <v>259884320</v>
      </c>
      <c r="K250" s="100" t="str">
        <f t="shared" si="3"/>
        <v>Спир</v>
      </c>
    </row>
    <row r="251" spans="1:11">
      <c r="A251" s="198">
        <v>5062945</v>
      </c>
      <c r="B251" s="198" t="s">
        <v>1687</v>
      </c>
      <c r="C251" s="199" t="s">
        <v>216</v>
      </c>
      <c r="D251" s="198" t="s">
        <v>217</v>
      </c>
      <c r="E251" s="198">
        <v>18521</v>
      </c>
      <c r="F251" s="198" t="s">
        <v>218</v>
      </c>
      <c r="G251" s="200">
        <v>200</v>
      </c>
      <c r="H251" s="200">
        <v>5351777</v>
      </c>
      <c r="I251" s="200">
        <v>10703554</v>
      </c>
      <c r="K251" s="100" t="str">
        <f t="shared" si="3"/>
        <v>Бард</v>
      </c>
    </row>
    <row r="252" spans="1:11" ht="30">
      <c r="A252" s="198">
        <v>5062946</v>
      </c>
      <c r="B252" s="198" t="s">
        <v>1687</v>
      </c>
      <c r="C252" s="199" t="s">
        <v>543</v>
      </c>
      <c r="D252" s="198" t="s">
        <v>544</v>
      </c>
      <c r="E252" s="198">
        <v>18521</v>
      </c>
      <c r="F252" s="198" t="s">
        <v>218</v>
      </c>
      <c r="G252" s="200">
        <v>400</v>
      </c>
      <c r="H252" s="200">
        <v>4420888</v>
      </c>
      <c r="I252" s="200">
        <v>17683552</v>
      </c>
      <c r="K252" s="100" t="str">
        <f t="shared" si="3"/>
        <v>Бард</v>
      </c>
    </row>
    <row r="253" spans="1:11">
      <c r="A253" s="198">
        <v>5062947</v>
      </c>
      <c r="B253" s="198" t="s">
        <v>1687</v>
      </c>
      <c r="C253" s="199" t="s">
        <v>219</v>
      </c>
      <c r="D253" s="198" t="s">
        <v>220</v>
      </c>
      <c r="E253" s="198">
        <v>18521</v>
      </c>
      <c r="F253" s="198" t="s">
        <v>218</v>
      </c>
      <c r="G253" s="200">
        <v>200</v>
      </c>
      <c r="H253" s="200">
        <v>4400000</v>
      </c>
      <c r="I253" s="200">
        <v>8800000</v>
      </c>
      <c r="K253" s="100" t="str">
        <f t="shared" si="3"/>
        <v>Бард</v>
      </c>
    </row>
    <row r="254" spans="1:11">
      <c r="A254" s="198">
        <v>5063866</v>
      </c>
      <c r="B254" s="198" t="s">
        <v>1764</v>
      </c>
      <c r="C254" s="199" t="s">
        <v>546</v>
      </c>
      <c r="D254" s="198" t="s">
        <v>547</v>
      </c>
      <c r="E254" s="198">
        <v>18521</v>
      </c>
      <c r="F254" s="198" t="s">
        <v>218</v>
      </c>
      <c r="G254" s="200">
        <v>100</v>
      </c>
      <c r="H254" s="200">
        <v>4655999</v>
      </c>
      <c r="I254" s="200">
        <v>4655999</v>
      </c>
      <c r="K254" s="100" t="str">
        <f t="shared" si="3"/>
        <v>Бард</v>
      </c>
    </row>
    <row r="255" spans="1:11" ht="30">
      <c r="A255" s="198">
        <v>5063867</v>
      </c>
      <c r="B255" s="198" t="s">
        <v>1764</v>
      </c>
      <c r="C255" s="199" t="s">
        <v>541</v>
      </c>
      <c r="D255" s="198" t="s">
        <v>542</v>
      </c>
      <c r="E255" s="198">
        <v>18521</v>
      </c>
      <c r="F255" s="198" t="s">
        <v>218</v>
      </c>
      <c r="G255" s="200">
        <v>100</v>
      </c>
      <c r="H255" s="200">
        <v>4455999</v>
      </c>
      <c r="I255" s="200">
        <v>4455999</v>
      </c>
      <c r="K255" s="100" t="str">
        <f t="shared" si="3"/>
        <v>Бард</v>
      </c>
    </row>
    <row r="256" spans="1:11">
      <c r="A256" s="198">
        <v>5063868</v>
      </c>
      <c r="B256" s="198" t="s">
        <v>1764</v>
      </c>
      <c r="C256" s="199" t="s">
        <v>1715</v>
      </c>
      <c r="D256" s="198" t="s">
        <v>1716</v>
      </c>
      <c r="E256" s="198">
        <v>18521</v>
      </c>
      <c r="F256" s="198" t="s">
        <v>218</v>
      </c>
      <c r="G256" s="200">
        <v>100</v>
      </c>
      <c r="H256" s="200">
        <v>4400002</v>
      </c>
      <c r="I256" s="200">
        <v>4400002</v>
      </c>
      <c r="K256" s="100" t="str">
        <f t="shared" si="3"/>
        <v>Бард</v>
      </c>
    </row>
    <row r="257" spans="1:11" ht="30">
      <c r="A257" s="198">
        <v>5064352</v>
      </c>
      <c r="B257" s="198" t="s">
        <v>1764</v>
      </c>
      <c r="C257" s="199" t="s">
        <v>1765</v>
      </c>
      <c r="D257" s="198" t="s">
        <v>1766</v>
      </c>
      <c r="E257" s="198">
        <v>45433</v>
      </c>
      <c r="F257" s="198" t="s">
        <v>1728</v>
      </c>
      <c r="G257" s="200">
        <v>100</v>
      </c>
      <c r="H257" s="200">
        <v>1604777</v>
      </c>
      <c r="I257" s="200">
        <v>16047770</v>
      </c>
      <c r="K257" s="100" t="str">
        <f t="shared" si="3"/>
        <v>Спир</v>
      </c>
    </row>
    <row r="258" spans="1:11">
      <c r="A258" s="198">
        <v>5064407</v>
      </c>
      <c r="B258" s="198" t="s">
        <v>1764</v>
      </c>
      <c r="C258" s="199" t="s">
        <v>384</v>
      </c>
      <c r="D258" s="198" t="s">
        <v>385</v>
      </c>
      <c r="E258" s="198">
        <v>18521</v>
      </c>
      <c r="F258" s="198" t="s">
        <v>218</v>
      </c>
      <c r="G258" s="200">
        <v>100</v>
      </c>
      <c r="H258" s="200">
        <v>4709000</v>
      </c>
      <c r="I258" s="200">
        <v>4709000</v>
      </c>
      <c r="K258" s="100" t="str">
        <f t="shared" si="3"/>
        <v>Бард</v>
      </c>
    </row>
    <row r="259" spans="1:11">
      <c r="A259" s="198">
        <v>5064408</v>
      </c>
      <c r="B259" s="198" t="s">
        <v>1764</v>
      </c>
      <c r="C259" s="199" t="s">
        <v>219</v>
      </c>
      <c r="D259" s="198" t="s">
        <v>220</v>
      </c>
      <c r="E259" s="198">
        <v>18521</v>
      </c>
      <c r="F259" s="198" t="s">
        <v>218</v>
      </c>
      <c r="G259" s="200">
        <v>300</v>
      </c>
      <c r="H259" s="200">
        <v>4500000</v>
      </c>
      <c r="I259" s="200">
        <v>13500000</v>
      </c>
      <c r="K259" s="100" t="str">
        <f t="shared" si="3"/>
        <v>Бард</v>
      </c>
    </row>
    <row r="260" spans="1:11">
      <c r="A260" s="198">
        <v>5065340</v>
      </c>
      <c r="B260" s="198" t="s">
        <v>1688</v>
      </c>
      <c r="C260" s="199" t="s">
        <v>219</v>
      </c>
      <c r="D260" s="198" t="s">
        <v>220</v>
      </c>
      <c r="E260" s="198">
        <v>18521</v>
      </c>
      <c r="F260" s="198" t="s">
        <v>218</v>
      </c>
      <c r="G260" s="200">
        <v>600</v>
      </c>
      <c r="H260" s="200">
        <v>4800000</v>
      </c>
      <c r="I260" s="200">
        <v>28800000</v>
      </c>
      <c r="K260" s="100" t="str">
        <f t="shared" si="3"/>
        <v>Бард</v>
      </c>
    </row>
    <row r="261" spans="1:11" ht="30">
      <c r="A261" s="198">
        <v>5066655</v>
      </c>
      <c r="B261" s="198" t="s">
        <v>1689</v>
      </c>
      <c r="C261" s="199" t="s">
        <v>1767</v>
      </c>
      <c r="D261" s="198" t="s">
        <v>1768</v>
      </c>
      <c r="E261" s="198">
        <v>45285</v>
      </c>
      <c r="F261" s="198" t="s">
        <v>1725</v>
      </c>
      <c r="G261" s="200">
        <v>3100</v>
      </c>
      <c r="H261" s="200">
        <v>1624188</v>
      </c>
      <c r="I261" s="200">
        <v>503498280</v>
      </c>
      <c r="K261" s="100" t="str">
        <f t="shared" ref="K261:K324" si="4">LEFT(F261,4)</f>
        <v>Спир</v>
      </c>
    </row>
    <row r="262" spans="1:11">
      <c r="A262" s="198">
        <v>5066656</v>
      </c>
      <c r="B262" s="198" t="s">
        <v>1689</v>
      </c>
      <c r="C262" s="199" t="s">
        <v>1723</v>
      </c>
      <c r="D262" s="198" t="s">
        <v>1724</v>
      </c>
      <c r="E262" s="198">
        <v>45285</v>
      </c>
      <c r="F262" s="198" t="s">
        <v>1725</v>
      </c>
      <c r="G262" s="200">
        <v>250</v>
      </c>
      <c r="H262" s="200">
        <v>1624177</v>
      </c>
      <c r="I262" s="200">
        <v>40604425</v>
      </c>
      <c r="K262" s="100" t="str">
        <f t="shared" si="4"/>
        <v>Спир</v>
      </c>
    </row>
    <row r="263" spans="1:11" ht="30">
      <c r="A263" s="198">
        <v>5066766</v>
      </c>
      <c r="B263" s="198" t="s">
        <v>1689</v>
      </c>
      <c r="C263" s="199" t="s">
        <v>543</v>
      </c>
      <c r="D263" s="198" t="s">
        <v>544</v>
      </c>
      <c r="E263" s="198">
        <v>18521</v>
      </c>
      <c r="F263" s="198" t="s">
        <v>218</v>
      </c>
      <c r="G263" s="200">
        <v>500</v>
      </c>
      <c r="H263" s="200">
        <v>5000888</v>
      </c>
      <c r="I263" s="200">
        <v>25004440</v>
      </c>
      <c r="K263" s="100" t="str">
        <f t="shared" si="4"/>
        <v>Бард</v>
      </c>
    </row>
    <row r="264" spans="1:11">
      <c r="A264" s="198">
        <v>5067296</v>
      </c>
      <c r="B264" s="198" t="s">
        <v>1689</v>
      </c>
      <c r="C264" s="199" t="s">
        <v>1769</v>
      </c>
      <c r="D264" s="198" t="s">
        <v>1770</v>
      </c>
      <c r="E264" s="198">
        <v>45285</v>
      </c>
      <c r="F264" s="198" t="s">
        <v>1725</v>
      </c>
      <c r="G264" s="200">
        <v>1160</v>
      </c>
      <c r="H264" s="200">
        <v>1630999.99</v>
      </c>
      <c r="I264" s="200">
        <v>189195998.84</v>
      </c>
      <c r="K264" s="100" t="str">
        <f t="shared" si="4"/>
        <v>Спир</v>
      </c>
    </row>
    <row r="265" spans="1:11">
      <c r="A265" s="198">
        <v>5067369</v>
      </c>
      <c r="B265" s="198" t="s">
        <v>1689</v>
      </c>
      <c r="C265" s="199" t="s">
        <v>216</v>
      </c>
      <c r="D265" s="198" t="s">
        <v>217</v>
      </c>
      <c r="E265" s="198">
        <v>18521</v>
      </c>
      <c r="F265" s="198" t="s">
        <v>218</v>
      </c>
      <c r="G265" s="200">
        <v>200</v>
      </c>
      <c r="H265" s="200">
        <v>5551777</v>
      </c>
      <c r="I265" s="200">
        <v>11103554</v>
      </c>
      <c r="K265" s="100" t="str">
        <f t="shared" si="4"/>
        <v>Бард</v>
      </c>
    </row>
    <row r="266" spans="1:11">
      <c r="A266" s="198">
        <v>5068322</v>
      </c>
      <c r="B266" s="198" t="s">
        <v>1771</v>
      </c>
      <c r="C266" s="199" t="s">
        <v>1711</v>
      </c>
      <c r="D266" s="198" t="s">
        <v>1712</v>
      </c>
      <c r="E266" s="198">
        <v>18521</v>
      </c>
      <c r="F266" s="198" t="s">
        <v>218</v>
      </c>
      <c r="G266" s="200">
        <v>200</v>
      </c>
      <c r="H266" s="200">
        <v>5759000</v>
      </c>
      <c r="I266" s="200">
        <v>11518000</v>
      </c>
      <c r="K266" s="100" t="str">
        <f t="shared" si="4"/>
        <v>Бард</v>
      </c>
    </row>
    <row r="267" spans="1:11">
      <c r="A267" s="198">
        <v>5068323</v>
      </c>
      <c r="B267" s="198" t="s">
        <v>1771</v>
      </c>
      <c r="C267" s="199" t="s">
        <v>319</v>
      </c>
      <c r="D267" s="198" t="s">
        <v>320</v>
      </c>
      <c r="E267" s="198">
        <v>18521</v>
      </c>
      <c r="F267" s="198" t="s">
        <v>218</v>
      </c>
      <c r="G267" s="200">
        <v>200</v>
      </c>
      <c r="H267" s="200">
        <v>5655999</v>
      </c>
      <c r="I267" s="200">
        <v>11311998</v>
      </c>
      <c r="K267" s="100" t="str">
        <f t="shared" si="4"/>
        <v>Бард</v>
      </c>
    </row>
    <row r="268" spans="1:11">
      <c r="A268" s="198">
        <v>5069002</v>
      </c>
      <c r="B268" s="198" t="s">
        <v>1771</v>
      </c>
      <c r="C268" s="199" t="s">
        <v>1729</v>
      </c>
      <c r="D268" s="198" t="s">
        <v>1730</v>
      </c>
      <c r="E268" s="198">
        <v>45285</v>
      </c>
      <c r="F268" s="198" t="s">
        <v>1725</v>
      </c>
      <c r="G268" s="200">
        <v>1200</v>
      </c>
      <c r="H268" s="200">
        <v>1625788</v>
      </c>
      <c r="I268" s="200">
        <v>195094560</v>
      </c>
      <c r="K268" s="100" t="str">
        <f t="shared" si="4"/>
        <v>Спир</v>
      </c>
    </row>
    <row r="269" spans="1:11">
      <c r="A269" s="198">
        <v>5069003</v>
      </c>
      <c r="B269" s="198" t="s">
        <v>1771</v>
      </c>
      <c r="C269" s="199" t="s">
        <v>1772</v>
      </c>
      <c r="D269" s="198" t="s">
        <v>1773</v>
      </c>
      <c r="E269" s="198">
        <v>45285</v>
      </c>
      <c r="F269" s="198" t="s">
        <v>1725</v>
      </c>
      <c r="G269" s="200">
        <v>100</v>
      </c>
      <c r="H269" s="200">
        <v>1624100</v>
      </c>
      <c r="I269" s="200">
        <v>16241000</v>
      </c>
      <c r="K269" s="100" t="str">
        <f t="shared" si="4"/>
        <v>Спир</v>
      </c>
    </row>
    <row r="270" spans="1:11">
      <c r="A270" s="198">
        <v>5069004</v>
      </c>
      <c r="B270" s="198" t="s">
        <v>1771</v>
      </c>
      <c r="C270" s="199" t="s">
        <v>1774</v>
      </c>
      <c r="D270" s="198" t="s">
        <v>1775</v>
      </c>
      <c r="E270" s="198">
        <v>45285</v>
      </c>
      <c r="F270" s="198" t="s">
        <v>1725</v>
      </c>
      <c r="G270" s="200">
        <v>70</v>
      </c>
      <c r="H270" s="200">
        <v>1624098</v>
      </c>
      <c r="I270" s="200">
        <v>11368686</v>
      </c>
      <c r="K270" s="100" t="str">
        <f t="shared" si="4"/>
        <v>Спир</v>
      </c>
    </row>
    <row r="271" spans="1:11">
      <c r="A271" s="198">
        <v>5069086</v>
      </c>
      <c r="B271" s="198" t="s">
        <v>1771</v>
      </c>
      <c r="C271" s="199" t="s">
        <v>219</v>
      </c>
      <c r="D271" s="198" t="s">
        <v>220</v>
      </c>
      <c r="E271" s="198">
        <v>18521</v>
      </c>
      <c r="F271" s="198" t="s">
        <v>218</v>
      </c>
      <c r="G271" s="200">
        <v>400</v>
      </c>
      <c r="H271" s="200">
        <v>5215000</v>
      </c>
      <c r="I271" s="200">
        <v>20860000</v>
      </c>
      <c r="K271" s="100" t="str">
        <f t="shared" si="4"/>
        <v>Бард</v>
      </c>
    </row>
    <row r="272" spans="1:11">
      <c r="A272" s="198">
        <v>5069957</v>
      </c>
      <c r="B272" s="198" t="s">
        <v>1690</v>
      </c>
      <c r="C272" s="199" t="s">
        <v>1723</v>
      </c>
      <c r="D272" s="198" t="s">
        <v>1724</v>
      </c>
      <c r="E272" s="198">
        <v>45285</v>
      </c>
      <c r="F272" s="198" t="s">
        <v>1725</v>
      </c>
      <c r="G272" s="200">
        <v>250</v>
      </c>
      <c r="H272" s="200">
        <v>1624788</v>
      </c>
      <c r="I272" s="200">
        <v>40619700</v>
      </c>
      <c r="K272" s="100" t="str">
        <f t="shared" si="4"/>
        <v>Спир</v>
      </c>
    </row>
    <row r="273" spans="1:11">
      <c r="A273" s="198">
        <v>5071555</v>
      </c>
      <c r="B273" s="198" t="s">
        <v>1776</v>
      </c>
      <c r="C273" s="199" t="s">
        <v>1750</v>
      </c>
      <c r="D273" s="198" t="s">
        <v>1751</v>
      </c>
      <c r="E273" s="198">
        <v>45285</v>
      </c>
      <c r="F273" s="198" t="s">
        <v>1725</v>
      </c>
      <c r="G273" s="200">
        <v>600</v>
      </c>
      <c r="H273" s="200">
        <v>1624111</v>
      </c>
      <c r="I273" s="200">
        <v>97446660</v>
      </c>
      <c r="K273" s="100" t="str">
        <f t="shared" si="4"/>
        <v>Спир</v>
      </c>
    </row>
    <row r="274" spans="1:11">
      <c r="A274" s="198">
        <v>5071694</v>
      </c>
      <c r="B274" s="198" t="s">
        <v>1776</v>
      </c>
      <c r="C274" s="199" t="s">
        <v>382</v>
      </c>
      <c r="D274" s="198" t="s">
        <v>383</v>
      </c>
      <c r="E274" s="198">
        <v>18521</v>
      </c>
      <c r="F274" s="198" t="s">
        <v>218</v>
      </c>
      <c r="G274" s="200">
        <v>100</v>
      </c>
      <c r="H274" s="200">
        <v>5626999</v>
      </c>
      <c r="I274" s="200">
        <v>5626999</v>
      </c>
      <c r="K274" s="100" t="str">
        <f t="shared" si="4"/>
        <v>Бард</v>
      </c>
    </row>
    <row r="275" spans="1:11">
      <c r="A275" s="198">
        <v>5071696</v>
      </c>
      <c r="B275" s="198" t="s">
        <v>1776</v>
      </c>
      <c r="C275" s="199" t="s">
        <v>319</v>
      </c>
      <c r="D275" s="198" t="s">
        <v>320</v>
      </c>
      <c r="E275" s="198">
        <v>18521</v>
      </c>
      <c r="F275" s="198" t="s">
        <v>218</v>
      </c>
      <c r="G275" s="200">
        <v>100</v>
      </c>
      <c r="H275" s="200">
        <v>4611999</v>
      </c>
      <c r="I275" s="200">
        <v>4611999</v>
      </c>
      <c r="K275" s="100" t="str">
        <f t="shared" si="4"/>
        <v>Бард</v>
      </c>
    </row>
    <row r="276" spans="1:11">
      <c r="A276" s="198">
        <v>5072270</v>
      </c>
      <c r="B276" s="198" t="s">
        <v>1776</v>
      </c>
      <c r="C276" s="199" t="s">
        <v>1772</v>
      </c>
      <c r="D276" s="198" t="s">
        <v>1773</v>
      </c>
      <c r="E276" s="198">
        <v>45285</v>
      </c>
      <c r="F276" s="198" t="s">
        <v>1725</v>
      </c>
      <c r="G276" s="200">
        <v>50</v>
      </c>
      <c r="H276" s="200">
        <v>1624099</v>
      </c>
      <c r="I276" s="200">
        <v>8120495</v>
      </c>
      <c r="K276" s="100" t="str">
        <f t="shared" si="4"/>
        <v>Спир</v>
      </c>
    </row>
    <row r="277" spans="1:11">
      <c r="A277" s="198">
        <v>5073247</v>
      </c>
      <c r="B277" s="198" t="s">
        <v>1691</v>
      </c>
      <c r="C277" s="199" t="s">
        <v>384</v>
      </c>
      <c r="D277" s="198" t="s">
        <v>385</v>
      </c>
      <c r="E277" s="198">
        <v>18521</v>
      </c>
      <c r="F277" s="198" t="s">
        <v>218</v>
      </c>
      <c r="G277" s="200">
        <v>100</v>
      </c>
      <c r="H277" s="200">
        <v>4859000</v>
      </c>
      <c r="I277" s="200">
        <v>4859000</v>
      </c>
      <c r="K277" s="100" t="str">
        <f t="shared" si="4"/>
        <v>Бард</v>
      </c>
    </row>
    <row r="278" spans="1:11">
      <c r="A278" s="198">
        <v>5073248</v>
      </c>
      <c r="B278" s="198" t="s">
        <v>1691</v>
      </c>
      <c r="C278" s="199" t="s">
        <v>319</v>
      </c>
      <c r="D278" s="198" t="s">
        <v>320</v>
      </c>
      <c r="E278" s="198">
        <v>18521</v>
      </c>
      <c r="F278" s="198" t="s">
        <v>218</v>
      </c>
      <c r="G278" s="200">
        <v>300</v>
      </c>
      <c r="H278" s="200">
        <v>4611999</v>
      </c>
      <c r="I278" s="200">
        <v>13835997</v>
      </c>
      <c r="K278" s="100" t="str">
        <f t="shared" si="4"/>
        <v>Бард</v>
      </c>
    </row>
    <row r="279" spans="1:11">
      <c r="A279" s="198">
        <v>5073849</v>
      </c>
      <c r="B279" s="198" t="s">
        <v>1691</v>
      </c>
      <c r="C279" s="199" t="s">
        <v>1777</v>
      </c>
      <c r="D279" s="198" t="s">
        <v>1778</v>
      </c>
      <c r="E279" s="198">
        <v>45285</v>
      </c>
      <c r="F279" s="198" t="s">
        <v>1725</v>
      </c>
      <c r="G279" s="200">
        <v>20</v>
      </c>
      <c r="H279" s="200">
        <v>1624098</v>
      </c>
      <c r="I279" s="200">
        <v>3248196</v>
      </c>
      <c r="K279" s="100" t="str">
        <f t="shared" si="4"/>
        <v>Спир</v>
      </c>
    </row>
    <row r="280" spans="1:11" ht="30">
      <c r="A280" s="198">
        <v>5073914</v>
      </c>
      <c r="B280" s="198" t="s">
        <v>1691</v>
      </c>
      <c r="C280" s="199" t="s">
        <v>541</v>
      </c>
      <c r="D280" s="198" t="s">
        <v>542</v>
      </c>
      <c r="E280" s="198">
        <v>18521</v>
      </c>
      <c r="F280" s="198" t="s">
        <v>218</v>
      </c>
      <c r="G280" s="200">
        <v>100</v>
      </c>
      <c r="H280" s="200">
        <v>4509999</v>
      </c>
      <c r="I280" s="200">
        <v>4509999</v>
      </c>
      <c r="K280" s="100" t="str">
        <f t="shared" si="4"/>
        <v>Бард</v>
      </c>
    </row>
    <row r="281" spans="1:11">
      <c r="A281" s="198">
        <v>5073915</v>
      </c>
      <c r="B281" s="198" t="s">
        <v>1691</v>
      </c>
      <c r="C281" s="199" t="s">
        <v>219</v>
      </c>
      <c r="D281" s="198" t="s">
        <v>220</v>
      </c>
      <c r="E281" s="198">
        <v>18521</v>
      </c>
      <c r="F281" s="198" t="s">
        <v>218</v>
      </c>
      <c r="G281" s="200">
        <v>300</v>
      </c>
      <c r="H281" s="200">
        <v>4500000</v>
      </c>
      <c r="I281" s="200">
        <v>13500000</v>
      </c>
      <c r="K281" s="100" t="str">
        <f t="shared" si="4"/>
        <v>Бард</v>
      </c>
    </row>
    <row r="282" spans="1:11">
      <c r="A282" s="198">
        <v>5074672</v>
      </c>
      <c r="B282" s="198" t="s">
        <v>1692</v>
      </c>
      <c r="C282" s="199" t="s">
        <v>1723</v>
      </c>
      <c r="D282" s="198" t="s">
        <v>1724</v>
      </c>
      <c r="E282" s="198">
        <v>45285</v>
      </c>
      <c r="F282" s="198" t="s">
        <v>1725</v>
      </c>
      <c r="G282" s="200">
        <v>250</v>
      </c>
      <c r="H282" s="200">
        <v>1624101</v>
      </c>
      <c r="I282" s="200">
        <v>40602525</v>
      </c>
      <c r="K282" s="100" t="str">
        <f t="shared" si="4"/>
        <v>Спир</v>
      </c>
    </row>
    <row r="283" spans="1:11">
      <c r="A283" s="198">
        <v>5074673</v>
      </c>
      <c r="B283" s="198" t="s">
        <v>1692</v>
      </c>
      <c r="C283" s="199" t="s">
        <v>1779</v>
      </c>
      <c r="D283" s="198" t="s">
        <v>1780</v>
      </c>
      <c r="E283" s="198">
        <v>45285</v>
      </c>
      <c r="F283" s="198" t="s">
        <v>1725</v>
      </c>
      <c r="G283" s="200">
        <v>10</v>
      </c>
      <c r="H283" s="200">
        <v>1624100</v>
      </c>
      <c r="I283" s="200">
        <v>1624100</v>
      </c>
      <c r="K283" s="100" t="str">
        <f t="shared" si="4"/>
        <v>Спир</v>
      </c>
    </row>
    <row r="284" spans="1:11">
      <c r="A284" s="198">
        <v>5074674</v>
      </c>
      <c r="B284" s="198" t="s">
        <v>1692</v>
      </c>
      <c r="C284" s="199" t="s">
        <v>1781</v>
      </c>
      <c r="D284" s="198" t="s">
        <v>1782</v>
      </c>
      <c r="E284" s="198">
        <v>45285</v>
      </c>
      <c r="F284" s="198" t="s">
        <v>1725</v>
      </c>
      <c r="G284" s="200">
        <v>500</v>
      </c>
      <c r="H284" s="200">
        <v>1624098</v>
      </c>
      <c r="I284" s="200">
        <v>81204900</v>
      </c>
      <c r="K284" s="100" t="str">
        <f t="shared" si="4"/>
        <v>Спир</v>
      </c>
    </row>
    <row r="285" spans="1:11">
      <c r="A285" s="198">
        <v>5074855</v>
      </c>
      <c r="B285" s="198" t="s">
        <v>1692</v>
      </c>
      <c r="C285" s="199" t="s">
        <v>546</v>
      </c>
      <c r="D285" s="198" t="s">
        <v>547</v>
      </c>
      <c r="E285" s="198">
        <v>18521</v>
      </c>
      <c r="F285" s="198" t="s">
        <v>218</v>
      </c>
      <c r="G285" s="200">
        <v>100</v>
      </c>
      <c r="H285" s="200">
        <v>4600999</v>
      </c>
      <c r="I285" s="200">
        <v>4600999</v>
      </c>
      <c r="K285" s="100" t="str">
        <f t="shared" si="4"/>
        <v>Бард</v>
      </c>
    </row>
    <row r="286" spans="1:11">
      <c r="A286" s="198">
        <v>5074856</v>
      </c>
      <c r="B286" s="198" t="s">
        <v>1692</v>
      </c>
      <c r="C286" s="199" t="s">
        <v>219</v>
      </c>
      <c r="D286" s="198" t="s">
        <v>220</v>
      </c>
      <c r="E286" s="198">
        <v>18521</v>
      </c>
      <c r="F286" s="198" t="s">
        <v>218</v>
      </c>
      <c r="G286" s="200">
        <v>200</v>
      </c>
      <c r="H286" s="200">
        <v>4400000</v>
      </c>
      <c r="I286" s="200">
        <v>8800000</v>
      </c>
      <c r="K286" s="100" t="str">
        <f t="shared" si="4"/>
        <v>Бард</v>
      </c>
    </row>
    <row r="287" spans="1:11">
      <c r="A287" s="198">
        <v>5075408</v>
      </c>
      <c r="B287" s="198" t="s">
        <v>1692</v>
      </c>
      <c r="C287" s="199" t="s">
        <v>1783</v>
      </c>
      <c r="D287" s="198" t="s">
        <v>1784</v>
      </c>
      <c r="E287" s="198">
        <v>45433</v>
      </c>
      <c r="F287" s="198" t="s">
        <v>1728</v>
      </c>
      <c r="G287" s="200">
        <v>100</v>
      </c>
      <c r="H287" s="200">
        <v>1602277</v>
      </c>
      <c r="I287" s="200">
        <v>16022770</v>
      </c>
      <c r="K287" s="100" t="str">
        <f t="shared" si="4"/>
        <v>Спир</v>
      </c>
    </row>
    <row r="288" spans="1:11">
      <c r="A288" s="198">
        <v>5075409</v>
      </c>
      <c r="B288" s="198" t="s">
        <v>1692</v>
      </c>
      <c r="C288" s="199" t="s">
        <v>1785</v>
      </c>
      <c r="D288" s="198" t="s">
        <v>1786</v>
      </c>
      <c r="E288" s="198">
        <v>45433</v>
      </c>
      <c r="F288" s="198" t="s">
        <v>1728</v>
      </c>
      <c r="G288" s="200">
        <v>100</v>
      </c>
      <c r="H288" s="200">
        <v>1601577</v>
      </c>
      <c r="I288" s="200">
        <v>16015770</v>
      </c>
      <c r="K288" s="100" t="str">
        <f t="shared" si="4"/>
        <v>Спир</v>
      </c>
    </row>
    <row r="289" spans="1:11">
      <c r="A289" s="198">
        <v>5075410</v>
      </c>
      <c r="B289" s="198" t="s">
        <v>1692</v>
      </c>
      <c r="C289" s="199" t="s">
        <v>1783</v>
      </c>
      <c r="D289" s="198" t="s">
        <v>1784</v>
      </c>
      <c r="E289" s="198">
        <v>45433</v>
      </c>
      <c r="F289" s="198" t="s">
        <v>1728</v>
      </c>
      <c r="G289" s="200">
        <v>100</v>
      </c>
      <c r="H289" s="200">
        <v>1601377</v>
      </c>
      <c r="I289" s="200">
        <v>16013770</v>
      </c>
      <c r="K289" s="100" t="str">
        <f t="shared" si="4"/>
        <v>Спир</v>
      </c>
    </row>
    <row r="290" spans="1:11">
      <c r="A290" s="198">
        <v>5075413</v>
      </c>
      <c r="B290" s="198" t="s">
        <v>1692</v>
      </c>
      <c r="C290" s="199" t="s">
        <v>1729</v>
      </c>
      <c r="D290" s="198" t="s">
        <v>1730</v>
      </c>
      <c r="E290" s="198">
        <v>45285</v>
      </c>
      <c r="F290" s="198" t="s">
        <v>1725</v>
      </c>
      <c r="G290" s="200">
        <v>1200</v>
      </c>
      <c r="H290" s="200">
        <v>1624100</v>
      </c>
      <c r="I290" s="200">
        <v>194892000</v>
      </c>
      <c r="K290" s="100" t="str">
        <f t="shared" si="4"/>
        <v>Спир</v>
      </c>
    </row>
    <row r="291" spans="1:11">
      <c r="A291" s="198">
        <v>5076447</v>
      </c>
      <c r="B291" s="198" t="s">
        <v>1787</v>
      </c>
      <c r="C291" s="199" t="s">
        <v>1788</v>
      </c>
      <c r="D291" s="198" t="s">
        <v>1789</v>
      </c>
      <c r="E291" s="198">
        <v>45433</v>
      </c>
      <c r="F291" s="198" t="s">
        <v>1728</v>
      </c>
      <c r="G291" s="200">
        <v>200</v>
      </c>
      <c r="H291" s="200">
        <v>1605010</v>
      </c>
      <c r="I291" s="200">
        <v>32100200</v>
      </c>
      <c r="K291" s="100" t="str">
        <f t="shared" si="4"/>
        <v>Спир</v>
      </c>
    </row>
    <row r="292" spans="1:11">
      <c r="A292" s="198">
        <v>5076448</v>
      </c>
      <c r="B292" s="198" t="s">
        <v>1787</v>
      </c>
      <c r="C292" s="199" t="s">
        <v>1790</v>
      </c>
      <c r="D292" s="198" t="s">
        <v>1791</v>
      </c>
      <c r="E292" s="198">
        <v>45433</v>
      </c>
      <c r="F292" s="198" t="s">
        <v>1728</v>
      </c>
      <c r="G292" s="200">
        <v>100</v>
      </c>
      <c r="H292" s="200">
        <v>1599911</v>
      </c>
      <c r="I292" s="200">
        <v>15999110</v>
      </c>
      <c r="K292" s="100" t="str">
        <f t="shared" si="4"/>
        <v>Спир</v>
      </c>
    </row>
    <row r="293" spans="1:11">
      <c r="A293" s="198">
        <v>5076615</v>
      </c>
      <c r="B293" s="198" t="s">
        <v>1787</v>
      </c>
      <c r="C293" s="199" t="s">
        <v>219</v>
      </c>
      <c r="D293" s="198" t="s">
        <v>220</v>
      </c>
      <c r="E293" s="198">
        <v>18521</v>
      </c>
      <c r="F293" s="198" t="s">
        <v>218</v>
      </c>
      <c r="G293" s="200">
        <v>300</v>
      </c>
      <c r="H293" s="200">
        <v>4400000</v>
      </c>
      <c r="I293" s="200">
        <v>13200000</v>
      </c>
      <c r="K293" s="100" t="str">
        <f t="shared" si="4"/>
        <v>Бард</v>
      </c>
    </row>
    <row r="294" spans="1:11">
      <c r="A294" s="198">
        <v>5077201</v>
      </c>
      <c r="B294" s="198" t="s">
        <v>1787</v>
      </c>
      <c r="C294" s="199" t="s">
        <v>1772</v>
      </c>
      <c r="D294" s="198" t="s">
        <v>1773</v>
      </c>
      <c r="E294" s="198">
        <v>45285</v>
      </c>
      <c r="F294" s="198" t="s">
        <v>1725</v>
      </c>
      <c r="G294" s="200">
        <v>50</v>
      </c>
      <c r="H294" s="200">
        <v>1624100</v>
      </c>
      <c r="I294" s="200">
        <v>8120500</v>
      </c>
      <c r="K294" s="100" t="str">
        <f t="shared" si="4"/>
        <v>Спир</v>
      </c>
    </row>
    <row r="295" spans="1:11">
      <c r="A295" s="198">
        <v>5077202</v>
      </c>
      <c r="B295" s="198" t="s">
        <v>1787</v>
      </c>
      <c r="C295" s="199" t="s">
        <v>1792</v>
      </c>
      <c r="D295" s="198" t="s">
        <v>1793</v>
      </c>
      <c r="E295" s="198">
        <v>45285</v>
      </c>
      <c r="F295" s="198" t="s">
        <v>1725</v>
      </c>
      <c r="G295" s="200">
        <v>300</v>
      </c>
      <c r="H295" s="200">
        <v>1624098</v>
      </c>
      <c r="I295" s="200">
        <v>48722940</v>
      </c>
      <c r="K295" s="100" t="str">
        <f t="shared" si="4"/>
        <v>Спир</v>
      </c>
    </row>
    <row r="296" spans="1:11">
      <c r="A296" s="198">
        <v>5078103</v>
      </c>
      <c r="B296" s="198" t="s">
        <v>1693</v>
      </c>
      <c r="C296" s="199" t="s">
        <v>1794</v>
      </c>
      <c r="D296" s="198" t="s">
        <v>1795</v>
      </c>
      <c r="E296" s="198">
        <v>45433</v>
      </c>
      <c r="F296" s="198" t="s">
        <v>1728</v>
      </c>
      <c r="G296" s="200">
        <v>20</v>
      </c>
      <c r="H296" s="200">
        <v>1599923</v>
      </c>
      <c r="I296" s="200">
        <v>3199846</v>
      </c>
      <c r="K296" s="100" t="str">
        <f t="shared" si="4"/>
        <v>Спир</v>
      </c>
    </row>
    <row r="297" spans="1:11">
      <c r="A297" s="198">
        <v>5078253</v>
      </c>
      <c r="B297" s="198" t="s">
        <v>1693</v>
      </c>
      <c r="C297" s="199" t="s">
        <v>216</v>
      </c>
      <c r="D297" s="198" t="s">
        <v>217</v>
      </c>
      <c r="E297" s="198">
        <v>18521</v>
      </c>
      <c r="F297" s="198" t="s">
        <v>218</v>
      </c>
      <c r="G297" s="200">
        <v>200</v>
      </c>
      <c r="H297" s="200">
        <v>4650777</v>
      </c>
      <c r="I297" s="200">
        <v>9301554</v>
      </c>
      <c r="K297" s="100" t="str">
        <f t="shared" si="4"/>
        <v>Бард</v>
      </c>
    </row>
    <row r="298" spans="1:11">
      <c r="A298" s="198">
        <v>5078254</v>
      </c>
      <c r="B298" s="198" t="s">
        <v>1693</v>
      </c>
      <c r="C298" s="199" t="s">
        <v>216</v>
      </c>
      <c r="D298" s="198" t="s">
        <v>217</v>
      </c>
      <c r="E298" s="198">
        <v>18521</v>
      </c>
      <c r="F298" s="198" t="s">
        <v>218</v>
      </c>
      <c r="G298" s="200">
        <v>200</v>
      </c>
      <c r="H298" s="200">
        <v>4465777</v>
      </c>
      <c r="I298" s="200">
        <v>8931554</v>
      </c>
      <c r="K298" s="100" t="str">
        <f t="shared" si="4"/>
        <v>Бард</v>
      </c>
    </row>
    <row r="299" spans="1:11" ht="30">
      <c r="A299" s="198">
        <v>5078828</v>
      </c>
      <c r="B299" s="198" t="s">
        <v>1693</v>
      </c>
      <c r="C299" s="199" t="s">
        <v>1796</v>
      </c>
      <c r="D299" s="198" t="s">
        <v>1797</v>
      </c>
      <c r="E299" s="198">
        <v>45285</v>
      </c>
      <c r="F299" s="198" t="s">
        <v>1725</v>
      </c>
      <c r="G299" s="200">
        <v>200</v>
      </c>
      <c r="H299" s="200">
        <v>1624100</v>
      </c>
      <c r="I299" s="200">
        <v>32482000</v>
      </c>
      <c r="K299" s="100" t="str">
        <f t="shared" si="4"/>
        <v>Спир</v>
      </c>
    </row>
    <row r="300" spans="1:11">
      <c r="A300" s="198">
        <v>5079791</v>
      </c>
      <c r="B300" s="198" t="s">
        <v>1798</v>
      </c>
      <c r="C300" s="199" t="s">
        <v>1799</v>
      </c>
      <c r="D300" s="198" t="s">
        <v>1800</v>
      </c>
      <c r="E300" s="198">
        <v>45433</v>
      </c>
      <c r="F300" s="198" t="s">
        <v>1728</v>
      </c>
      <c r="G300" s="200">
        <v>10</v>
      </c>
      <c r="H300" s="200">
        <v>1600000</v>
      </c>
      <c r="I300" s="200">
        <v>1600000</v>
      </c>
      <c r="K300" s="100" t="str">
        <f t="shared" si="4"/>
        <v>Спир</v>
      </c>
    </row>
    <row r="301" spans="1:11">
      <c r="A301" s="198">
        <v>5079930</v>
      </c>
      <c r="B301" s="198" t="s">
        <v>1798</v>
      </c>
      <c r="C301" s="199" t="s">
        <v>319</v>
      </c>
      <c r="D301" s="198" t="s">
        <v>320</v>
      </c>
      <c r="E301" s="198">
        <v>18521</v>
      </c>
      <c r="F301" s="198" t="s">
        <v>218</v>
      </c>
      <c r="G301" s="200">
        <v>300</v>
      </c>
      <c r="H301" s="200">
        <v>4517000</v>
      </c>
      <c r="I301" s="200">
        <v>13551000</v>
      </c>
      <c r="K301" s="100" t="str">
        <f t="shared" si="4"/>
        <v>Бард</v>
      </c>
    </row>
    <row r="302" spans="1:11">
      <c r="A302" s="198">
        <v>5080459</v>
      </c>
      <c r="B302" s="198" t="s">
        <v>1798</v>
      </c>
      <c r="C302" s="199" t="s">
        <v>1723</v>
      </c>
      <c r="D302" s="198" t="s">
        <v>1724</v>
      </c>
      <c r="E302" s="198">
        <v>45285</v>
      </c>
      <c r="F302" s="198" t="s">
        <v>1725</v>
      </c>
      <c r="G302" s="200">
        <v>250</v>
      </c>
      <c r="H302" s="200">
        <v>1624098</v>
      </c>
      <c r="I302" s="200">
        <v>40602450</v>
      </c>
      <c r="K302" s="100" t="str">
        <f t="shared" si="4"/>
        <v>Спир</v>
      </c>
    </row>
    <row r="303" spans="1:11">
      <c r="A303" s="198">
        <v>5081644</v>
      </c>
      <c r="B303" s="198" t="s">
        <v>1694</v>
      </c>
      <c r="C303" s="199" t="s">
        <v>219</v>
      </c>
      <c r="D303" s="198" t="s">
        <v>220</v>
      </c>
      <c r="E303" s="198">
        <v>18521</v>
      </c>
      <c r="F303" s="198" t="s">
        <v>218</v>
      </c>
      <c r="G303" s="200">
        <v>200</v>
      </c>
      <c r="H303" s="200">
        <v>4400000</v>
      </c>
      <c r="I303" s="200">
        <v>8800000</v>
      </c>
      <c r="K303" s="100" t="str">
        <f t="shared" si="4"/>
        <v>Бард</v>
      </c>
    </row>
    <row r="304" spans="1:11">
      <c r="A304" s="198">
        <v>5082320</v>
      </c>
      <c r="B304" s="198" t="s">
        <v>1694</v>
      </c>
      <c r="C304" s="199" t="s">
        <v>219</v>
      </c>
      <c r="D304" s="198" t="s">
        <v>220</v>
      </c>
      <c r="E304" s="198">
        <v>18521</v>
      </c>
      <c r="F304" s="198" t="s">
        <v>218</v>
      </c>
      <c r="G304" s="200">
        <v>400</v>
      </c>
      <c r="H304" s="200">
        <v>4400000</v>
      </c>
      <c r="I304" s="200">
        <v>17600000</v>
      </c>
      <c r="K304" s="100" t="str">
        <f t="shared" si="4"/>
        <v>Бард</v>
      </c>
    </row>
    <row r="305" spans="1:11">
      <c r="A305" s="198">
        <v>5083472</v>
      </c>
      <c r="B305" s="198" t="s">
        <v>1695</v>
      </c>
      <c r="C305" s="199" t="s">
        <v>382</v>
      </c>
      <c r="D305" s="198" t="s">
        <v>383</v>
      </c>
      <c r="E305" s="198">
        <v>18521</v>
      </c>
      <c r="F305" s="198" t="s">
        <v>218</v>
      </c>
      <c r="G305" s="200">
        <v>100</v>
      </c>
      <c r="H305" s="200">
        <v>4509999</v>
      </c>
      <c r="I305" s="200">
        <v>4509999</v>
      </c>
      <c r="K305" s="100" t="str">
        <f t="shared" si="4"/>
        <v>Бард</v>
      </c>
    </row>
    <row r="306" spans="1:11">
      <c r="A306" s="198">
        <v>5083473</v>
      </c>
      <c r="B306" s="198" t="s">
        <v>1695</v>
      </c>
      <c r="C306" s="199" t="s">
        <v>219</v>
      </c>
      <c r="D306" s="198" t="s">
        <v>220</v>
      </c>
      <c r="E306" s="198">
        <v>18521</v>
      </c>
      <c r="F306" s="198" t="s">
        <v>218</v>
      </c>
      <c r="G306" s="200">
        <v>300</v>
      </c>
      <c r="H306" s="200">
        <v>4400000</v>
      </c>
      <c r="I306" s="200">
        <v>13200000</v>
      </c>
      <c r="K306" s="100" t="str">
        <f t="shared" si="4"/>
        <v>Бард</v>
      </c>
    </row>
    <row r="307" spans="1:11">
      <c r="A307" s="198">
        <v>5084043</v>
      </c>
      <c r="B307" s="198" t="s">
        <v>1695</v>
      </c>
      <c r="C307" s="199" t="s">
        <v>1801</v>
      </c>
      <c r="D307" s="198" t="s">
        <v>1802</v>
      </c>
      <c r="E307" s="198">
        <v>45433</v>
      </c>
      <c r="F307" s="198" t="s">
        <v>1728</v>
      </c>
      <c r="G307" s="200">
        <v>200</v>
      </c>
      <c r="H307" s="200">
        <v>1599901</v>
      </c>
      <c r="I307" s="200">
        <v>31998020</v>
      </c>
      <c r="K307" s="100" t="str">
        <f t="shared" si="4"/>
        <v>Спир</v>
      </c>
    </row>
    <row r="308" spans="1:11">
      <c r="A308" s="198">
        <v>5084044</v>
      </c>
      <c r="B308" s="198" t="s">
        <v>1695</v>
      </c>
      <c r="C308" s="199" t="s">
        <v>1803</v>
      </c>
      <c r="D308" s="198" t="s">
        <v>1804</v>
      </c>
      <c r="E308" s="198">
        <v>45285</v>
      </c>
      <c r="F308" s="198" t="s">
        <v>1725</v>
      </c>
      <c r="G308" s="200">
        <v>200</v>
      </c>
      <c r="H308" s="200">
        <v>1624102</v>
      </c>
      <c r="I308" s="200">
        <v>32482040</v>
      </c>
      <c r="K308" s="100" t="str">
        <f t="shared" si="4"/>
        <v>Спир</v>
      </c>
    </row>
    <row r="309" spans="1:11">
      <c r="A309" s="198">
        <v>5084045</v>
      </c>
      <c r="B309" s="198" t="s">
        <v>1695</v>
      </c>
      <c r="C309" s="199" t="s">
        <v>1805</v>
      </c>
      <c r="D309" s="198" t="s">
        <v>1806</v>
      </c>
      <c r="E309" s="198">
        <v>45285</v>
      </c>
      <c r="F309" s="198" t="s">
        <v>1725</v>
      </c>
      <c r="G309" s="200">
        <v>240</v>
      </c>
      <c r="H309" s="200">
        <v>1624101</v>
      </c>
      <c r="I309" s="200">
        <v>38978424</v>
      </c>
      <c r="K309" s="100" t="str">
        <f t="shared" si="4"/>
        <v>Спир</v>
      </c>
    </row>
    <row r="310" spans="1:11">
      <c r="A310" s="198">
        <v>5084046</v>
      </c>
      <c r="B310" s="198" t="s">
        <v>1695</v>
      </c>
      <c r="C310" s="199" t="s">
        <v>1807</v>
      </c>
      <c r="D310" s="198" t="s">
        <v>1808</v>
      </c>
      <c r="E310" s="198">
        <v>45285</v>
      </c>
      <c r="F310" s="198" t="s">
        <v>1725</v>
      </c>
      <c r="G310" s="200">
        <v>1200</v>
      </c>
      <c r="H310" s="200">
        <v>1624100</v>
      </c>
      <c r="I310" s="200">
        <v>194892000</v>
      </c>
      <c r="K310" s="100" t="str">
        <f t="shared" si="4"/>
        <v>Спир</v>
      </c>
    </row>
    <row r="311" spans="1:11">
      <c r="A311" s="198">
        <v>5084122</v>
      </c>
      <c r="B311" s="198" t="s">
        <v>1695</v>
      </c>
      <c r="C311" s="199" t="s">
        <v>319</v>
      </c>
      <c r="D311" s="198" t="s">
        <v>320</v>
      </c>
      <c r="E311" s="198">
        <v>18521</v>
      </c>
      <c r="F311" s="198" t="s">
        <v>218</v>
      </c>
      <c r="G311" s="200">
        <v>400</v>
      </c>
      <c r="H311" s="200">
        <v>4411999</v>
      </c>
      <c r="I311" s="200">
        <v>17647996</v>
      </c>
      <c r="K311" s="100" t="str">
        <f t="shared" si="4"/>
        <v>Бард</v>
      </c>
    </row>
    <row r="312" spans="1:11">
      <c r="A312" s="198">
        <v>5085064</v>
      </c>
      <c r="B312" s="198" t="s">
        <v>1809</v>
      </c>
      <c r="C312" s="199" t="s">
        <v>1810</v>
      </c>
      <c r="D312" s="198" t="s">
        <v>1811</v>
      </c>
      <c r="E312" s="198">
        <v>45433</v>
      </c>
      <c r="F312" s="198" t="s">
        <v>1728</v>
      </c>
      <c r="G312" s="200">
        <v>500</v>
      </c>
      <c r="H312" s="200">
        <v>1599988</v>
      </c>
      <c r="I312" s="200">
        <v>79999400</v>
      </c>
      <c r="K312" s="100" t="str">
        <f t="shared" si="4"/>
        <v>Спир</v>
      </c>
    </row>
    <row r="313" spans="1:11" ht="30">
      <c r="A313" s="198">
        <v>5085069</v>
      </c>
      <c r="B313" s="198" t="s">
        <v>1809</v>
      </c>
      <c r="C313" s="199" t="s">
        <v>1812</v>
      </c>
      <c r="D313" s="198" t="s">
        <v>1813</v>
      </c>
      <c r="E313" s="198">
        <v>45285</v>
      </c>
      <c r="F313" s="198" t="s">
        <v>1725</v>
      </c>
      <c r="G313" s="200">
        <v>3350</v>
      </c>
      <c r="H313" s="200">
        <v>1624177</v>
      </c>
      <c r="I313" s="200">
        <v>544099295</v>
      </c>
      <c r="K313" s="100" t="str">
        <f t="shared" si="4"/>
        <v>Спир</v>
      </c>
    </row>
    <row r="314" spans="1:11" ht="30">
      <c r="A314" s="198">
        <v>5085070</v>
      </c>
      <c r="B314" s="198" t="s">
        <v>1809</v>
      </c>
      <c r="C314" s="199" t="s">
        <v>1814</v>
      </c>
      <c r="D314" s="198" t="s">
        <v>1815</v>
      </c>
      <c r="E314" s="198">
        <v>45285</v>
      </c>
      <c r="F314" s="198" t="s">
        <v>1725</v>
      </c>
      <c r="G314" s="200">
        <v>650</v>
      </c>
      <c r="H314" s="200">
        <v>1624098</v>
      </c>
      <c r="I314" s="200">
        <v>105566370</v>
      </c>
      <c r="K314" s="100" t="str">
        <f t="shared" si="4"/>
        <v>Спир</v>
      </c>
    </row>
    <row r="315" spans="1:11" ht="45">
      <c r="A315" s="198">
        <v>5085797</v>
      </c>
      <c r="B315" s="198" t="s">
        <v>1809</v>
      </c>
      <c r="C315" s="199" t="s">
        <v>1816</v>
      </c>
      <c r="D315" s="198" t="s">
        <v>1817</v>
      </c>
      <c r="E315" s="198">
        <v>45433</v>
      </c>
      <c r="F315" s="198" t="s">
        <v>1728</v>
      </c>
      <c r="G315" s="200">
        <v>100</v>
      </c>
      <c r="H315" s="200">
        <v>1601177</v>
      </c>
      <c r="I315" s="200">
        <v>16011770</v>
      </c>
      <c r="K315" s="100" t="str">
        <f t="shared" si="4"/>
        <v>Спир</v>
      </c>
    </row>
    <row r="316" spans="1:11">
      <c r="A316" s="198">
        <v>5085799</v>
      </c>
      <c r="B316" s="198" t="s">
        <v>1809</v>
      </c>
      <c r="C316" s="199" t="s">
        <v>1769</v>
      </c>
      <c r="D316" s="198" t="s">
        <v>1770</v>
      </c>
      <c r="E316" s="198">
        <v>45285</v>
      </c>
      <c r="F316" s="198" t="s">
        <v>1725</v>
      </c>
      <c r="G316" s="200">
        <v>1160</v>
      </c>
      <c r="H316" s="200">
        <v>1630999</v>
      </c>
      <c r="I316" s="200">
        <v>189195884</v>
      </c>
      <c r="K316" s="100" t="str">
        <f t="shared" si="4"/>
        <v>Спир</v>
      </c>
    </row>
    <row r="317" spans="1:11">
      <c r="A317" s="198">
        <v>5085801</v>
      </c>
      <c r="B317" s="198" t="s">
        <v>1809</v>
      </c>
      <c r="C317" s="199" t="s">
        <v>1818</v>
      </c>
      <c r="D317" s="198" t="s">
        <v>1819</v>
      </c>
      <c r="E317" s="198">
        <v>45285</v>
      </c>
      <c r="F317" s="198" t="s">
        <v>1725</v>
      </c>
      <c r="G317" s="200">
        <v>300</v>
      </c>
      <c r="H317" s="200">
        <v>1624112</v>
      </c>
      <c r="I317" s="200">
        <v>48723360</v>
      </c>
      <c r="K317" s="100" t="str">
        <f t="shared" si="4"/>
        <v>Спир</v>
      </c>
    </row>
    <row r="318" spans="1:11" ht="30">
      <c r="A318" s="198">
        <v>5085802</v>
      </c>
      <c r="B318" s="198" t="s">
        <v>1809</v>
      </c>
      <c r="C318" s="199" t="s">
        <v>1814</v>
      </c>
      <c r="D318" s="198" t="s">
        <v>1815</v>
      </c>
      <c r="E318" s="198">
        <v>45285</v>
      </c>
      <c r="F318" s="198" t="s">
        <v>1725</v>
      </c>
      <c r="G318" s="200">
        <v>340</v>
      </c>
      <c r="H318" s="200">
        <v>1624098</v>
      </c>
      <c r="I318" s="200">
        <v>55219332</v>
      </c>
      <c r="K318" s="100" t="str">
        <f t="shared" si="4"/>
        <v>Спир</v>
      </c>
    </row>
    <row r="319" spans="1:11">
      <c r="A319" s="198">
        <v>5085910</v>
      </c>
      <c r="B319" s="198" t="s">
        <v>1809</v>
      </c>
      <c r="C319" s="199" t="s">
        <v>384</v>
      </c>
      <c r="D319" s="198" t="s">
        <v>385</v>
      </c>
      <c r="E319" s="198">
        <v>18521</v>
      </c>
      <c r="F319" s="198" t="s">
        <v>218</v>
      </c>
      <c r="G319" s="200">
        <v>100</v>
      </c>
      <c r="H319" s="200">
        <v>4409000</v>
      </c>
      <c r="I319" s="200">
        <v>4409000</v>
      </c>
      <c r="K319" s="100" t="str">
        <f t="shared" si="4"/>
        <v>Бард</v>
      </c>
    </row>
    <row r="320" spans="1:11">
      <c r="A320" s="198">
        <v>5085911</v>
      </c>
      <c r="B320" s="198" t="s">
        <v>1809</v>
      </c>
      <c r="C320" s="199" t="s">
        <v>219</v>
      </c>
      <c r="D320" s="198" t="s">
        <v>220</v>
      </c>
      <c r="E320" s="198">
        <v>18521</v>
      </c>
      <c r="F320" s="198" t="s">
        <v>218</v>
      </c>
      <c r="G320" s="200">
        <v>300</v>
      </c>
      <c r="H320" s="200">
        <v>4400000</v>
      </c>
      <c r="I320" s="200">
        <v>13200000</v>
      </c>
      <c r="K320" s="100" t="str">
        <f t="shared" si="4"/>
        <v>Бард</v>
      </c>
    </row>
    <row r="321" spans="1:11">
      <c r="A321" s="198">
        <v>5086910</v>
      </c>
      <c r="B321" s="198" t="s">
        <v>1696</v>
      </c>
      <c r="C321" s="199" t="s">
        <v>1820</v>
      </c>
      <c r="D321" s="198" t="s">
        <v>1821</v>
      </c>
      <c r="E321" s="198">
        <v>45433</v>
      </c>
      <c r="F321" s="198" t="s">
        <v>1728</v>
      </c>
      <c r="G321" s="200">
        <v>10</v>
      </c>
      <c r="H321" s="200">
        <v>1602177</v>
      </c>
      <c r="I321" s="200">
        <v>1602177</v>
      </c>
      <c r="K321" s="100" t="str">
        <f t="shared" si="4"/>
        <v>Спир</v>
      </c>
    </row>
    <row r="322" spans="1:11">
      <c r="A322" s="198">
        <v>5086911</v>
      </c>
      <c r="B322" s="198" t="s">
        <v>1696</v>
      </c>
      <c r="C322" s="199" t="s">
        <v>1822</v>
      </c>
      <c r="D322" s="198" t="s">
        <v>1823</v>
      </c>
      <c r="E322" s="198">
        <v>45433</v>
      </c>
      <c r="F322" s="198" t="s">
        <v>1728</v>
      </c>
      <c r="G322" s="200">
        <v>200</v>
      </c>
      <c r="H322" s="200">
        <v>1601788</v>
      </c>
      <c r="I322" s="200">
        <v>32035760</v>
      </c>
      <c r="K322" s="100" t="str">
        <f t="shared" si="4"/>
        <v>Спир</v>
      </c>
    </row>
    <row r="323" spans="1:11">
      <c r="A323" s="198">
        <v>5087146</v>
      </c>
      <c r="B323" s="198" t="s">
        <v>1696</v>
      </c>
      <c r="C323" s="199" t="s">
        <v>219</v>
      </c>
      <c r="D323" s="198" t="s">
        <v>220</v>
      </c>
      <c r="E323" s="198">
        <v>18521</v>
      </c>
      <c r="F323" s="198" t="s">
        <v>218</v>
      </c>
      <c r="G323" s="200">
        <v>400</v>
      </c>
      <c r="H323" s="200">
        <v>4400000</v>
      </c>
      <c r="I323" s="200">
        <v>17600000</v>
      </c>
      <c r="K323" s="100" t="str">
        <f t="shared" si="4"/>
        <v>Бард</v>
      </c>
    </row>
    <row r="324" spans="1:11">
      <c r="A324" s="198">
        <v>5087729</v>
      </c>
      <c r="B324" s="198" t="s">
        <v>1696</v>
      </c>
      <c r="C324" s="199" t="s">
        <v>1824</v>
      </c>
      <c r="D324" s="198" t="s">
        <v>1825</v>
      </c>
      <c r="E324" s="198">
        <v>45433</v>
      </c>
      <c r="F324" s="198" t="s">
        <v>1728</v>
      </c>
      <c r="G324" s="200">
        <v>100</v>
      </c>
      <c r="H324" s="200">
        <v>1608000</v>
      </c>
      <c r="I324" s="200">
        <v>16080000</v>
      </c>
      <c r="K324" s="100" t="str">
        <f t="shared" si="4"/>
        <v>Спир</v>
      </c>
    </row>
    <row r="325" spans="1:11">
      <c r="A325" s="198">
        <v>5087734</v>
      </c>
      <c r="B325" s="198" t="s">
        <v>1696</v>
      </c>
      <c r="C325" s="199" t="s">
        <v>1826</v>
      </c>
      <c r="D325" s="198" t="s">
        <v>1827</v>
      </c>
      <c r="E325" s="198">
        <v>45285</v>
      </c>
      <c r="F325" s="198" t="s">
        <v>1725</v>
      </c>
      <c r="G325" s="200">
        <v>100</v>
      </c>
      <c r="H325" s="200">
        <v>1625111</v>
      </c>
      <c r="I325" s="200">
        <v>16251110</v>
      </c>
      <c r="K325" s="100" t="str">
        <f t="shared" ref="K325:K366" si="5">LEFT(F325,4)</f>
        <v>Спир</v>
      </c>
    </row>
    <row r="326" spans="1:11">
      <c r="A326" s="198">
        <v>5087735</v>
      </c>
      <c r="B326" s="198" t="s">
        <v>1696</v>
      </c>
      <c r="C326" s="199" t="s">
        <v>1828</v>
      </c>
      <c r="D326" s="198" t="s">
        <v>1829</v>
      </c>
      <c r="E326" s="198">
        <v>45285</v>
      </c>
      <c r="F326" s="198" t="s">
        <v>1725</v>
      </c>
      <c r="G326" s="200">
        <v>40</v>
      </c>
      <c r="H326" s="200">
        <v>1624177</v>
      </c>
      <c r="I326" s="200">
        <v>6496708</v>
      </c>
      <c r="K326" s="100" t="str">
        <f t="shared" si="5"/>
        <v>Спир</v>
      </c>
    </row>
    <row r="327" spans="1:11">
      <c r="A327" s="198">
        <v>5088731</v>
      </c>
      <c r="B327" s="198" t="s">
        <v>1830</v>
      </c>
      <c r="C327" s="199" t="s">
        <v>1820</v>
      </c>
      <c r="D327" s="198" t="s">
        <v>1821</v>
      </c>
      <c r="E327" s="198">
        <v>45433</v>
      </c>
      <c r="F327" s="198" t="s">
        <v>1728</v>
      </c>
      <c r="G327" s="200">
        <v>20</v>
      </c>
      <c r="H327" s="200">
        <v>1611788</v>
      </c>
      <c r="I327" s="200">
        <v>3223576</v>
      </c>
      <c r="K327" s="100" t="str">
        <f t="shared" si="5"/>
        <v>Спир</v>
      </c>
    </row>
    <row r="328" spans="1:11">
      <c r="A328" s="198">
        <v>5088735</v>
      </c>
      <c r="B328" s="198" t="s">
        <v>1830</v>
      </c>
      <c r="C328" s="199" t="s">
        <v>1831</v>
      </c>
      <c r="D328" s="198" t="s">
        <v>1832</v>
      </c>
      <c r="E328" s="198">
        <v>45285</v>
      </c>
      <c r="F328" s="198" t="s">
        <v>1725</v>
      </c>
      <c r="G328" s="200">
        <v>3100</v>
      </c>
      <c r="H328" s="200">
        <v>1624105</v>
      </c>
      <c r="I328" s="200">
        <v>503472550</v>
      </c>
      <c r="K328" s="100" t="str">
        <f t="shared" si="5"/>
        <v>Спир</v>
      </c>
    </row>
    <row r="329" spans="1:11">
      <c r="A329" s="198">
        <v>5088736</v>
      </c>
      <c r="B329" s="198" t="s">
        <v>1830</v>
      </c>
      <c r="C329" s="199" t="s">
        <v>1833</v>
      </c>
      <c r="D329" s="198" t="s">
        <v>1834</v>
      </c>
      <c r="E329" s="198">
        <v>45285</v>
      </c>
      <c r="F329" s="198" t="s">
        <v>1725</v>
      </c>
      <c r="G329" s="200">
        <v>1900</v>
      </c>
      <c r="H329" s="200">
        <v>1624098</v>
      </c>
      <c r="I329" s="200">
        <v>308578620</v>
      </c>
      <c r="K329" s="100" t="str">
        <f t="shared" si="5"/>
        <v>Спир</v>
      </c>
    </row>
    <row r="330" spans="1:11">
      <c r="A330" s="198">
        <v>5089318</v>
      </c>
      <c r="B330" s="198" t="s">
        <v>1830</v>
      </c>
      <c r="C330" s="199" t="s">
        <v>1833</v>
      </c>
      <c r="D330" s="198" t="s">
        <v>1834</v>
      </c>
      <c r="E330" s="198">
        <v>45285</v>
      </c>
      <c r="F330" s="198" t="s">
        <v>1725</v>
      </c>
      <c r="G330" s="200">
        <v>1600</v>
      </c>
      <c r="H330" s="200">
        <v>1626000</v>
      </c>
      <c r="I330" s="200">
        <v>260160000</v>
      </c>
      <c r="K330" s="100" t="str">
        <f t="shared" si="5"/>
        <v>Спир</v>
      </c>
    </row>
    <row r="331" spans="1:11">
      <c r="A331" s="198">
        <v>5089319</v>
      </c>
      <c r="B331" s="198" t="s">
        <v>1830</v>
      </c>
      <c r="C331" s="199" t="s">
        <v>1807</v>
      </c>
      <c r="D331" s="198" t="s">
        <v>1808</v>
      </c>
      <c r="E331" s="198">
        <v>45285</v>
      </c>
      <c r="F331" s="198" t="s">
        <v>1725</v>
      </c>
      <c r="G331" s="200">
        <v>1200</v>
      </c>
      <c r="H331" s="200">
        <v>1624377</v>
      </c>
      <c r="I331" s="200">
        <v>194925240</v>
      </c>
      <c r="K331" s="100" t="str">
        <f t="shared" si="5"/>
        <v>Спир</v>
      </c>
    </row>
    <row r="332" spans="1:11">
      <c r="A332" s="198">
        <v>5089320</v>
      </c>
      <c r="B332" s="198" t="s">
        <v>1830</v>
      </c>
      <c r="C332" s="199" t="s">
        <v>1805</v>
      </c>
      <c r="D332" s="198" t="s">
        <v>1806</v>
      </c>
      <c r="E332" s="198">
        <v>45285</v>
      </c>
      <c r="F332" s="198" t="s">
        <v>1725</v>
      </c>
      <c r="G332" s="200">
        <v>240</v>
      </c>
      <c r="H332" s="200">
        <v>1624277</v>
      </c>
      <c r="I332" s="200">
        <v>38982648</v>
      </c>
      <c r="K332" s="100" t="str">
        <f t="shared" si="5"/>
        <v>Спир</v>
      </c>
    </row>
    <row r="333" spans="1:11">
      <c r="A333" s="198">
        <v>5089321</v>
      </c>
      <c r="B333" s="198" t="s">
        <v>1830</v>
      </c>
      <c r="C333" s="199" t="s">
        <v>1835</v>
      </c>
      <c r="D333" s="198" t="s">
        <v>1836</v>
      </c>
      <c r="E333" s="198">
        <v>45285</v>
      </c>
      <c r="F333" s="198" t="s">
        <v>1725</v>
      </c>
      <c r="G333" s="200">
        <v>300</v>
      </c>
      <c r="H333" s="200">
        <v>1624098</v>
      </c>
      <c r="I333" s="200">
        <v>48722940</v>
      </c>
      <c r="K333" s="100" t="str">
        <f t="shared" si="5"/>
        <v>Спир</v>
      </c>
    </row>
    <row r="334" spans="1:11">
      <c r="A334" s="198">
        <v>5089418</v>
      </c>
      <c r="B334" s="198" t="s">
        <v>1830</v>
      </c>
      <c r="C334" s="199" t="s">
        <v>546</v>
      </c>
      <c r="D334" s="198" t="s">
        <v>547</v>
      </c>
      <c r="E334" s="198">
        <v>18521</v>
      </c>
      <c r="F334" s="198" t="s">
        <v>218</v>
      </c>
      <c r="G334" s="200">
        <v>100</v>
      </c>
      <c r="H334" s="200">
        <v>4450999</v>
      </c>
      <c r="I334" s="200">
        <v>4450999</v>
      </c>
      <c r="K334" s="100" t="str">
        <f t="shared" si="5"/>
        <v>Бард</v>
      </c>
    </row>
    <row r="335" spans="1:11">
      <c r="A335" s="198">
        <v>5089419</v>
      </c>
      <c r="B335" s="198" t="s">
        <v>1830</v>
      </c>
      <c r="C335" s="199" t="s">
        <v>216</v>
      </c>
      <c r="D335" s="198" t="s">
        <v>217</v>
      </c>
      <c r="E335" s="198">
        <v>18521</v>
      </c>
      <c r="F335" s="198" t="s">
        <v>218</v>
      </c>
      <c r="G335" s="200">
        <v>200</v>
      </c>
      <c r="H335" s="200">
        <v>4425777</v>
      </c>
      <c r="I335" s="200">
        <v>8851554</v>
      </c>
      <c r="K335" s="100" t="str">
        <f t="shared" si="5"/>
        <v>Бард</v>
      </c>
    </row>
    <row r="336" spans="1:11" ht="30">
      <c r="A336" s="198">
        <v>5089420</v>
      </c>
      <c r="B336" s="198" t="s">
        <v>1830</v>
      </c>
      <c r="C336" s="199" t="s">
        <v>543</v>
      </c>
      <c r="D336" s="198" t="s">
        <v>544</v>
      </c>
      <c r="E336" s="198">
        <v>18521</v>
      </c>
      <c r="F336" s="198" t="s">
        <v>218</v>
      </c>
      <c r="G336" s="200">
        <v>100</v>
      </c>
      <c r="H336" s="200">
        <v>4410888</v>
      </c>
      <c r="I336" s="200">
        <v>4410888</v>
      </c>
      <c r="K336" s="100" t="str">
        <f t="shared" si="5"/>
        <v>Бард</v>
      </c>
    </row>
    <row r="337" spans="1:11">
      <c r="A337" s="198">
        <v>5090214</v>
      </c>
      <c r="B337" s="198" t="s">
        <v>1697</v>
      </c>
      <c r="C337" s="199" t="s">
        <v>1837</v>
      </c>
      <c r="D337" s="198" t="s">
        <v>1838</v>
      </c>
      <c r="E337" s="198">
        <v>45433</v>
      </c>
      <c r="F337" s="198" t="s">
        <v>1728</v>
      </c>
      <c r="G337" s="200">
        <v>50</v>
      </c>
      <c r="H337" s="200">
        <v>1599900</v>
      </c>
      <c r="I337" s="200">
        <v>7999500</v>
      </c>
      <c r="K337" s="100" t="str">
        <f t="shared" si="5"/>
        <v>Спир</v>
      </c>
    </row>
    <row r="338" spans="1:11" ht="45">
      <c r="A338" s="198">
        <v>5090217</v>
      </c>
      <c r="B338" s="198" t="s">
        <v>1697</v>
      </c>
      <c r="C338" s="199" t="s">
        <v>1839</v>
      </c>
      <c r="D338" s="198" t="s">
        <v>1840</v>
      </c>
      <c r="E338" s="198">
        <v>45285</v>
      </c>
      <c r="F338" s="198" t="s">
        <v>1725</v>
      </c>
      <c r="G338" s="200">
        <v>500</v>
      </c>
      <c r="H338" s="200">
        <v>1624288</v>
      </c>
      <c r="I338" s="200">
        <v>81214400</v>
      </c>
      <c r="K338" s="100" t="str">
        <f t="shared" si="5"/>
        <v>Спир</v>
      </c>
    </row>
    <row r="339" spans="1:11">
      <c r="A339" s="198">
        <v>5090915</v>
      </c>
      <c r="B339" s="198" t="s">
        <v>1697</v>
      </c>
      <c r="C339" s="199" t="s">
        <v>1841</v>
      </c>
      <c r="D339" s="198" t="s">
        <v>1842</v>
      </c>
      <c r="E339" s="198">
        <v>45433</v>
      </c>
      <c r="F339" s="198" t="s">
        <v>1728</v>
      </c>
      <c r="G339" s="200">
        <v>200</v>
      </c>
      <c r="H339" s="200">
        <v>1600800</v>
      </c>
      <c r="I339" s="200">
        <v>32016000</v>
      </c>
      <c r="K339" s="100" t="str">
        <f t="shared" si="5"/>
        <v>Спир</v>
      </c>
    </row>
    <row r="340" spans="1:11">
      <c r="A340" s="198">
        <v>5090917</v>
      </c>
      <c r="B340" s="198" t="s">
        <v>1697</v>
      </c>
      <c r="C340" s="199" t="s">
        <v>1843</v>
      </c>
      <c r="D340" s="198" t="s">
        <v>1844</v>
      </c>
      <c r="E340" s="198">
        <v>45285</v>
      </c>
      <c r="F340" s="198" t="s">
        <v>1725</v>
      </c>
      <c r="G340" s="200">
        <v>1540</v>
      </c>
      <c r="H340" s="200">
        <v>1624112</v>
      </c>
      <c r="I340" s="200">
        <v>250113248</v>
      </c>
      <c r="K340" s="100" t="str">
        <f t="shared" si="5"/>
        <v>Спир</v>
      </c>
    </row>
    <row r="341" spans="1:11" ht="30">
      <c r="A341" s="198">
        <v>5091060</v>
      </c>
      <c r="B341" s="198" t="s">
        <v>1697</v>
      </c>
      <c r="C341" s="199" t="s">
        <v>541</v>
      </c>
      <c r="D341" s="198" t="s">
        <v>542</v>
      </c>
      <c r="E341" s="198">
        <v>18521</v>
      </c>
      <c r="F341" s="198" t="s">
        <v>218</v>
      </c>
      <c r="G341" s="200">
        <v>100</v>
      </c>
      <c r="H341" s="200">
        <v>4455999</v>
      </c>
      <c r="I341" s="200">
        <v>4455999</v>
      </c>
      <c r="K341" s="100" t="str">
        <f t="shared" si="5"/>
        <v>Бард</v>
      </c>
    </row>
    <row r="342" spans="1:11" ht="30">
      <c r="A342" s="198">
        <v>5091061</v>
      </c>
      <c r="B342" s="198" t="s">
        <v>1697</v>
      </c>
      <c r="C342" s="199" t="s">
        <v>543</v>
      </c>
      <c r="D342" s="198" t="s">
        <v>544</v>
      </c>
      <c r="E342" s="198">
        <v>18521</v>
      </c>
      <c r="F342" s="198" t="s">
        <v>218</v>
      </c>
      <c r="G342" s="200">
        <v>300</v>
      </c>
      <c r="H342" s="200">
        <v>4410888</v>
      </c>
      <c r="I342" s="200">
        <v>13232664</v>
      </c>
      <c r="K342" s="100" t="str">
        <f t="shared" si="5"/>
        <v>Бард</v>
      </c>
    </row>
    <row r="343" spans="1:11">
      <c r="A343" s="198">
        <v>5091062</v>
      </c>
      <c r="B343" s="198" t="s">
        <v>1697</v>
      </c>
      <c r="C343" s="199" t="s">
        <v>219</v>
      </c>
      <c r="D343" s="198" t="s">
        <v>220</v>
      </c>
      <c r="E343" s="198">
        <v>18521</v>
      </c>
      <c r="F343" s="198" t="s">
        <v>218</v>
      </c>
      <c r="G343" s="200">
        <v>400</v>
      </c>
      <c r="H343" s="200">
        <v>4400000</v>
      </c>
      <c r="I343" s="200">
        <v>17600000</v>
      </c>
      <c r="K343" s="100" t="str">
        <f t="shared" si="5"/>
        <v>Бард</v>
      </c>
    </row>
    <row r="344" spans="1:11">
      <c r="A344" s="198">
        <v>5091926</v>
      </c>
      <c r="B344" s="198" t="s">
        <v>1698</v>
      </c>
      <c r="C344" s="199" t="s">
        <v>1841</v>
      </c>
      <c r="D344" s="198" t="s">
        <v>1842</v>
      </c>
      <c r="E344" s="198">
        <v>45433</v>
      </c>
      <c r="F344" s="198" t="s">
        <v>1728</v>
      </c>
      <c r="G344" s="200">
        <v>200</v>
      </c>
      <c r="H344" s="200">
        <v>1600800</v>
      </c>
      <c r="I344" s="200">
        <v>32016000</v>
      </c>
      <c r="K344" s="100" t="str">
        <f t="shared" si="5"/>
        <v>Спир</v>
      </c>
    </row>
    <row r="345" spans="1:11">
      <c r="A345" s="198">
        <v>5091931</v>
      </c>
      <c r="B345" s="198" t="s">
        <v>1698</v>
      </c>
      <c r="C345" s="199" t="s">
        <v>1845</v>
      </c>
      <c r="D345" s="198" t="s">
        <v>1846</v>
      </c>
      <c r="E345" s="198">
        <v>45285</v>
      </c>
      <c r="F345" s="198" t="s">
        <v>1725</v>
      </c>
      <c r="G345" s="200">
        <v>200</v>
      </c>
      <c r="H345" s="200">
        <v>1624111</v>
      </c>
      <c r="I345" s="200">
        <v>32482220</v>
      </c>
      <c r="K345" s="100" t="str">
        <f t="shared" si="5"/>
        <v>Спир</v>
      </c>
    </row>
    <row r="346" spans="1:11" ht="30">
      <c r="A346" s="198">
        <v>5092686</v>
      </c>
      <c r="B346" s="198" t="s">
        <v>1698</v>
      </c>
      <c r="C346" s="199" t="s">
        <v>1847</v>
      </c>
      <c r="D346" s="198" t="s">
        <v>1848</v>
      </c>
      <c r="E346" s="198">
        <v>45433</v>
      </c>
      <c r="F346" s="198" t="s">
        <v>1728</v>
      </c>
      <c r="G346" s="200">
        <v>120</v>
      </c>
      <c r="H346" s="200">
        <v>1601289</v>
      </c>
      <c r="I346" s="200">
        <v>19215468</v>
      </c>
      <c r="K346" s="100" t="str">
        <f t="shared" si="5"/>
        <v>Спир</v>
      </c>
    </row>
    <row r="347" spans="1:11" ht="30">
      <c r="A347" s="198">
        <v>5092687</v>
      </c>
      <c r="B347" s="198" t="s">
        <v>1698</v>
      </c>
      <c r="C347" s="199" t="s">
        <v>1849</v>
      </c>
      <c r="D347" s="198" t="s">
        <v>1850</v>
      </c>
      <c r="E347" s="198">
        <v>45433</v>
      </c>
      <c r="F347" s="198" t="s">
        <v>1728</v>
      </c>
      <c r="G347" s="200">
        <v>200</v>
      </c>
      <c r="H347" s="200">
        <v>1601288</v>
      </c>
      <c r="I347" s="200">
        <v>32025760</v>
      </c>
      <c r="K347" s="100" t="str">
        <f t="shared" si="5"/>
        <v>Спир</v>
      </c>
    </row>
    <row r="348" spans="1:11" ht="30">
      <c r="A348" s="198">
        <v>5092688</v>
      </c>
      <c r="B348" s="198" t="s">
        <v>1698</v>
      </c>
      <c r="C348" s="199" t="s">
        <v>1851</v>
      </c>
      <c r="D348" s="198" t="s">
        <v>1852</v>
      </c>
      <c r="E348" s="198">
        <v>45433</v>
      </c>
      <c r="F348" s="198" t="s">
        <v>1728</v>
      </c>
      <c r="G348" s="200">
        <v>100</v>
      </c>
      <c r="H348" s="200">
        <v>1601277</v>
      </c>
      <c r="I348" s="200">
        <v>16012770</v>
      </c>
      <c r="K348" s="100" t="str">
        <f t="shared" si="5"/>
        <v>Спир</v>
      </c>
    </row>
    <row r="349" spans="1:11">
      <c r="A349" s="198">
        <v>5092689</v>
      </c>
      <c r="B349" s="198" t="s">
        <v>1698</v>
      </c>
      <c r="C349" s="199" t="s">
        <v>1734</v>
      </c>
      <c r="D349" s="198" t="s">
        <v>1735</v>
      </c>
      <c r="E349" s="198">
        <v>45285</v>
      </c>
      <c r="F349" s="198" t="s">
        <v>1725</v>
      </c>
      <c r="G349" s="200">
        <v>100</v>
      </c>
      <c r="H349" s="200">
        <v>1624120</v>
      </c>
      <c r="I349" s="200">
        <v>16241200</v>
      </c>
      <c r="K349" s="100" t="str">
        <f t="shared" si="5"/>
        <v>Спир</v>
      </c>
    </row>
    <row r="350" spans="1:11">
      <c r="A350" s="198">
        <v>5092690</v>
      </c>
      <c r="B350" s="198" t="s">
        <v>1698</v>
      </c>
      <c r="C350" s="199" t="s">
        <v>1774</v>
      </c>
      <c r="D350" s="198" t="s">
        <v>1775</v>
      </c>
      <c r="E350" s="198">
        <v>45285</v>
      </c>
      <c r="F350" s="198" t="s">
        <v>1725</v>
      </c>
      <c r="G350" s="200">
        <v>520</v>
      </c>
      <c r="H350" s="200">
        <v>1624105</v>
      </c>
      <c r="I350" s="200">
        <v>84453460</v>
      </c>
      <c r="K350" s="100" t="str">
        <f t="shared" si="5"/>
        <v>Спир</v>
      </c>
    </row>
    <row r="351" spans="1:11">
      <c r="A351" s="198">
        <v>5092691</v>
      </c>
      <c r="B351" s="198" t="s">
        <v>1698</v>
      </c>
      <c r="C351" s="199" t="s">
        <v>1774</v>
      </c>
      <c r="D351" s="198" t="s">
        <v>1775</v>
      </c>
      <c r="E351" s="198">
        <v>45285</v>
      </c>
      <c r="F351" s="198" t="s">
        <v>1725</v>
      </c>
      <c r="G351" s="200">
        <v>520</v>
      </c>
      <c r="H351" s="200">
        <v>1624105</v>
      </c>
      <c r="I351" s="200">
        <v>84453460</v>
      </c>
      <c r="K351" s="100" t="str">
        <f t="shared" si="5"/>
        <v>Спир</v>
      </c>
    </row>
    <row r="352" spans="1:11">
      <c r="A352" s="198">
        <v>5092692</v>
      </c>
      <c r="B352" s="198" t="s">
        <v>1698</v>
      </c>
      <c r="C352" s="199" t="s">
        <v>1759</v>
      </c>
      <c r="D352" s="198" t="s">
        <v>1760</v>
      </c>
      <c r="E352" s="198">
        <v>45285</v>
      </c>
      <c r="F352" s="198" t="s">
        <v>1725</v>
      </c>
      <c r="G352" s="200">
        <v>100</v>
      </c>
      <c r="H352" s="200">
        <v>1624101</v>
      </c>
      <c r="I352" s="200">
        <v>16241010</v>
      </c>
      <c r="K352" s="100" t="str">
        <f t="shared" si="5"/>
        <v>Спир</v>
      </c>
    </row>
    <row r="353" spans="1:11" ht="30">
      <c r="A353" s="198">
        <v>5092693</v>
      </c>
      <c r="B353" s="198" t="s">
        <v>1698</v>
      </c>
      <c r="C353" s="199" t="s">
        <v>1853</v>
      </c>
      <c r="D353" s="198" t="s">
        <v>1854</v>
      </c>
      <c r="E353" s="198">
        <v>45284</v>
      </c>
      <c r="F353" s="198" t="s">
        <v>1721</v>
      </c>
      <c r="G353" s="200">
        <v>200</v>
      </c>
      <c r="H353" s="200">
        <v>1628442</v>
      </c>
      <c r="I353" s="200">
        <v>32568840</v>
      </c>
      <c r="K353" s="100" t="str">
        <f t="shared" si="5"/>
        <v>Спир</v>
      </c>
    </row>
    <row r="354" spans="1:11">
      <c r="A354" s="198">
        <v>5092694</v>
      </c>
      <c r="B354" s="198" t="s">
        <v>1698</v>
      </c>
      <c r="C354" s="199" t="s">
        <v>1855</v>
      </c>
      <c r="D354" s="198" t="s">
        <v>1856</v>
      </c>
      <c r="E354" s="198">
        <v>45284</v>
      </c>
      <c r="F354" s="198" t="s">
        <v>1721</v>
      </c>
      <c r="G354" s="200">
        <v>150</v>
      </c>
      <c r="H354" s="200">
        <v>1628442</v>
      </c>
      <c r="I354" s="200">
        <v>24426630</v>
      </c>
      <c r="K354" s="100" t="str">
        <f t="shared" si="5"/>
        <v>Спир</v>
      </c>
    </row>
    <row r="355" spans="1:11">
      <c r="A355" s="198">
        <v>5092806</v>
      </c>
      <c r="B355" s="198" t="s">
        <v>1698</v>
      </c>
      <c r="C355" s="199" t="s">
        <v>219</v>
      </c>
      <c r="D355" s="198" t="s">
        <v>220</v>
      </c>
      <c r="E355" s="198">
        <v>18521</v>
      </c>
      <c r="F355" s="198" t="s">
        <v>218</v>
      </c>
      <c r="G355" s="200">
        <v>1000</v>
      </c>
      <c r="H355" s="200">
        <v>4400000</v>
      </c>
      <c r="I355" s="200">
        <v>44000000</v>
      </c>
      <c r="K355" s="100" t="str">
        <f t="shared" si="5"/>
        <v>Бард</v>
      </c>
    </row>
    <row r="356" spans="1:11">
      <c r="A356" s="198">
        <v>5093791</v>
      </c>
      <c r="B356" s="198" t="s">
        <v>1857</v>
      </c>
      <c r="C356" s="199" t="s">
        <v>1820</v>
      </c>
      <c r="D356" s="198" t="s">
        <v>1821</v>
      </c>
      <c r="E356" s="198">
        <v>45433</v>
      </c>
      <c r="F356" s="198" t="s">
        <v>1728</v>
      </c>
      <c r="G356" s="200">
        <v>50</v>
      </c>
      <c r="H356" s="200">
        <v>1606789</v>
      </c>
      <c r="I356" s="200">
        <v>8033945</v>
      </c>
      <c r="K356" s="100" t="str">
        <f t="shared" si="5"/>
        <v>Спир</v>
      </c>
    </row>
    <row r="357" spans="1:11">
      <c r="A357" s="198">
        <v>5093944</v>
      </c>
      <c r="B357" s="198" t="s">
        <v>1857</v>
      </c>
      <c r="C357" s="199" t="s">
        <v>219</v>
      </c>
      <c r="D357" s="198" t="s">
        <v>220</v>
      </c>
      <c r="E357" s="198">
        <v>18521</v>
      </c>
      <c r="F357" s="198" t="s">
        <v>218</v>
      </c>
      <c r="G357" s="200">
        <v>1000</v>
      </c>
      <c r="H357" s="200">
        <v>4400000</v>
      </c>
      <c r="I357" s="200">
        <v>44000000</v>
      </c>
      <c r="K357" s="100" t="str">
        <f t="shared" si="5"/>
        <v>Бард</v>
      </c>
    </row>
    <row r="358" spans="1:11">
      <c r="A358" s="198">
        <v>5094431</v>
      </c>
      <c r="B358" s="198" t="s">
        <v>1857</v>
      </c>
      <c r="C358" s="199" t="s">
        <v>1858</v>
      </c>
      <c r="D358" s="198" t="s">
        <v>1859</v>
      </c>
      <c r="E358" s="198">
        <v>45433</v>
      </c>
      <c r="F358" s="198" t="s">
        <v>1728</v>
      </c>
      <c r="G358" s="200">
        <v>100</v>
      </c>
      <c r="H358" s="200">
        <v>1607899</v>
      </c>
      <c r="I358" s="200">
        <v>16078990</v>
      </c>
      <c r="K358" s="100" t="str">
        <f t="shared" si="5"/>
        <v>Спир</v>
      </c>
    </row>
    <row r="359" spans="1:11">
      <c r="A359" s="198">
        <v>5094434</v>
      </c>
      <c r="B359" s="198" t="s">
        <v>1857</v>
      </c>
      <c r="C359" s="199" t="s">
        <v>1860</v>
      </c>
      <c r="D359" s="198" t="s">
        <v>1861</v>
      </c>
      <c r="E359" s="198">
        <v>45285</v>
      </c>
      <c r="F359" s="198" t="s">
        <v>1725</v>
      </c>
      <c r="G359" s="200">
        <v>500</v>
      </c>
      <c r="H359" s="200">
        <v>1624277</v>
      </c>
      <c r="I359" s="200">
        <v>81213850</v>
      </c>
      <c r="K359" s="100" t="str">
        <f t="shared" si="5"/>
        <v>Спир</v>
      </c>
    </row>
    <row r="360" spans="1:11">
      <c r="A360" s="198">
        <v>5094435</v>
      </c>
      <c r="B360" s="198" t="s">
        <v>1857</v>
      </c>
      <c r="C360" s="199" t="s">
        <v>1862</v>
      </c>
      <c r="D360" s="198" t="s">
        <v>1863</v>
      </c>
      <c r="E360" s="198">
        <v>45284</v>
      </c>
      <c r="F360" s="198" t="s">
        <v>1721</v>
      </c>
      <c r="G360" s="200">
        <v>500</v>
      </c>
      <c r="H360" s="200">
        <v>1628442</v>
      </c>
      <c r="I360" s="200">
        <v>81422100</v>
      </c>
      <c r="K360" s="100" t="str">
        <f t="shared" si="5"/>
        <v>Спир</v>
      </c>
    </row>
    <row r="361" spans="1:11">
      <c r="A361" s="198">
        <v>5094583</v>
      </c>
      <c r="B361" s="198" t="s">
        <v>1857</v>
      </c>
      <c r="C361" s="199" t="s">
        <v>219</v>
      </c>
      <c r="D361" s="198" t="s">
        <v>220</v>
      </c>
      <c r="E361" s="198">
        <v>18521</v>
      </c>
      <c r="F361" s="198" t="s">
        <v>218</v>
      </c>
      <c r="G361" s="200">
        <v>800</v>
      </c>
      <c r="H361" s="200">
        <v>4400000</v>
      </c>
      <c r="I361" s="200">
        <v>35200000</v>
      </c>
      <c r="K361" s="100" t="str">
        <f t="shared" si="5"/>
        <v>Бард</v>
      </c>
    </row>
    <row r="362" spans="1:11">
      <c r="A362" s="198">
        <v>5095530</v>
      </c>
      <c r="B362" s="198" t="s">
        <v>1699</v>
      </c>
      <c r="C362" s="199" t="s">
        <v>1864</v>
      </c>
      <c r="D362" s="198" t="s">
        <v>1865</v>
      </c>
      <c r="E362" s="198">
        <v>45433</v>
      </c>
      <c r="F362" s="198" t="s">
        <v>1728</v>
      </c>
      <c r="G362" s="200">
        <v>100</v>
      </c>
      <c r="H362" s="200">
        <v>1602799</v>
      </c>
      <c r="I362" s="200">
        <v>16027990</v>
      </c>
      <c r="K362" s="100" t="str">
        <f t="shared" si="5"/>
        <v>Спир</v>
      </c>
    </row>
    <row r="363" spans="1:11">
      <c r="A363" s="198">
        <v>5095534</v>
      </c>
      <c r="B363" s="198" t="s">
        <v>1699</v>
      </c>
      <c r="C363" s="199" t="s">
        <v>1805</v>
      </c>
      <c r="D363" s="198" t="s">
        <v>1806</v>
      </c>
      <c r="E363" s="198">
        <v>45285</v>
      </c>
      <c r="F363" s="198" t="s">
        <v>1725</v>
      </c>
      <c r="G363" s="200">
        <v>240</v>
      </c>
      <c r="H363" s="200">
        <v>1624177</v>
      </c>
      <c r="I363" s="200">
        <v>38980248</v>
      </c>
      <c r="K363" s="100" t="str">
        <f t="shared" si="5"/>
        <v>Спир</v>
      </c>
    </row>
    <row r="364" spans="1:11" ht="30">
      <c r="A364" s="198">
        <v>5095535</v>
      </c>
      <c r="B364" s="198" t="s">
        <v>1699</v>
      </c>
      <c r="C364" s="199" t="s">
        <v>1796</v>
      </c>
      <c r="D364" s="198" t="s">
        <v>1797</v>
      </c>
      <c r="E364" s="198">
        <v>45285</v>
      </c>
      <c r="F364" s="198" t="s">
        <v>1725</v>
      </c>
      <c r="G364" s="200">
        <v>100</v>
      </c>
      <c r="H364" s="200">
        <v>1624100</v>
      </c>
      <c r="I364" s="200">
        <v>16241000</v>
      </c>
      <c r="K364" s="100" t="str">
        <f t="shared" si="5"/>
        <v>Спир</v>
      </c>
    </row>
    <row r="365" spans="1:11">
      <c r="A365" s="198">
        <v>5096374</v>
      </c>
      <c r="B365" s="198" t="s">
        <v>1699</v>
      </c>
      <c r="C365" s="199" t="s">
        <v>1729</v>
      </c>
      <c r="D365" s="198" t="s">
        <v>1730</v>
      </c>
      <c r="E365" s="198">
        <v>45285</v>
      </c>
      <c r="F365" s="198" t="s">
        <v>1725</v>
      </c>
      <c r="G365" s="200">
        <v>1200</v>
      </c>
      <c r="H365" s="200">
        <v>1624177</v>
      </c>
      <c r="I365" s="200">
        <v>194901240</v>
      </c>
      <c r="K365" s="100" t="str">
        <f t="shared" si="5"/>
        <v>Спир</v>
      </c>
    </row>
    <row r="366" spans="1:11" ht="30">
      <c r="A366" s="198">
        <v>5096375</v>
      </c>
      <c r="B366" s="198" t="s">
        <v>1699</v>
      </c>
      <c r="C366" s="199" t="s">
        <v>1866</v>
      </c>
      <c r="D366" s="198" t="s">
        <v>1867</v>
      </c>
      <c r="E366" s="198">
        <v>45285</v>
      </c>
      <c r="F366" s="198" t="s">
        <v>1725</v>
      </c>
      <c r="G366" s="200">
        <v>50</v>
      </c>
      <c r="H366" s="200">
        <v>1624100</v>
      </c>
      <c r="I366" s="200">
        <v>8120500</v>
      </c>
      <c r="K366" s="100" t="str">
        <f t="shared" si="5"/>
        <v>Спир</v>
      </c>
    </row>
    <row r="367" spans="1:11">
      <c r="A367" s="124"/>
      <c r="B367" s="111"/>
      <c r="C367" s="112"/>
      <c r="D367" s="111"/>
      <c r="E367" s="111"/>
      <c r="F367" s="112"/>
      <c r="G367" s="113"/>
      <c r="H367" s="113"/>
      <c r="I367" s="113">
        <f>SUM(I5:I366)</f>
        <v>10834142836.280001</v>
      </c>
    </row>
    <row r="374" spans="1:9">
      <c r="A374" s="101">
        <f>COUNT(A5:A373)</f>
        <v>362</v>
      </c>
      <c r="C374" s="198" t="s">
        <v>218</v>
      </c>
      <c r="F374" s="103" t="s">
        <v>1868</v>
      </c>
      <c r="G374" s="101">
        <f>SUMIF($K$5:$K370,$F374,G$5:G370)</f>
        <v>76100</v>
      </c>
      <c r="H374" s="101">
        <f>I374/G374</f>
        <v>45492.500549277269</v>
      </c>
      <c r="I374" s="101">
        <f>SUMIF($K$5:$K370,$F374,I$5:I370)</f>
        <v>3461979291.8000002</v>
      </c>
    </row>
    <row r="375" spans="1:9">
      <c r="C375" s="198" t="s">
        <v>1725</v>
      </c>
      <c r="F375" s="103" t="s">
        <v>1869</v>
      </c>
      <c r="G375" s="101">
        <f>SUMIF($K$5:$K371,$F375,G$5:G371)</f>
        <v>45420</v>
      </c>
      <c r="H375" s="101">
        <f t="shared" ref="H375" si="6">I375/G375</f>
        <v>162310.95430383089</v>
      </c>
      <c r="I375" s="101">
        <f>SUMIF($K$5:$K371,$F375,I$5:I371)</f>
        <v>7372163544.4799995</v>
      </c>
    </row>
    <row r="376" spans="1:9">
      <c r="C376" s="69"/>
      <c r="F376" s="103"/>
    </row>
    <row r="377" spans="1:9">
      <c r="C377" s="115"/>
      <c r="F377" s="103"/>
    </row>
  </sheetData>
  <autoFilter ref="A4:I367">
    <filterColumn colId="5"/>
  </autoFilter>
  <sortState ref="A2:I101">
    <sortCondition ref="A2:A10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6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89"/>
  <sheetViews>
    <sheetView view="pageBreakPreview" zoomScaleNormal="100" zoomScaleSheetLayoutView="100" workbookViewId="0">
      <selection activeCell="D20" sqref="D20"/>
    </sheetView>
  </sheetViews>
  <sheetFormatPr defaultRowHeight="15"/>
  <cols>
    <col min="1" max="1" width="6.28515625" style="70" customWidth="1"/>
    <col min="2" max="2" width="11.28515625" style="70" customWidth="1"/>
    <col min="3" max="3" width="24.7109375" style="97" customWidth="1"/>
    <col min="4" max="4" width="12.5703125" style="70" customWidth="1"/>
    <col min="5" max="5" width="15.5703125" style="70" customWidth="1"/>
    <col min="6" max="6" width="29.5703125" style="129" customWidth="1"/>
    <col min="7" max="7" width="18" style="70" customWidth="1"/>
    <col min="8" max="8" width="18.140625" style="79" customWidth="1"/>
    <col min="9" max="9" width="18.5703125" style="70" customWidth="1"/>
  </cols>
  <sheetData>
    <row r="1" spans="1:9">
      <c r="G1" s="127" t="s">
        <v>370</v>
      </c>
    </row>
    <row r="4" spans="1:9" ht="18.75">
      <c r="A4" s="211" t="s">
        <v>258</v>
      </c>
      <c r="B4" s="211"/>
      <c r="C4" s="211"/>
      <c r="D4" s="211"/>
      <c r="E4" s="211"/>
      <c r="F4" s="211"/>
      <c r="G4" s="211"/>
    </row>
    <row r="5" spans="1:9" ht="15.75">
      <c r="A5" s="212"/>
      <c r="B5" s="212"/>
      <c r="C5" s="212"/>
      <c r="D5" s="212"/>
      <c r="E5" s="212"/>
      <c r="F5" s="212"/>
      <c r="G5" s="212"/>
    </row>
    <row r="6" spans="1:9" s="114" customFormat="1" ht="30">
      <c r="A6" s="131" t="s">
        <v>121</v>
      </c>
      <c r="B6" s="147" t="s">
        <v>401</v>
      </c>
      <c r="C6" s="148" t="s">
        <v>322</v>
      </c>
      <c r="D6" s="147" t="s">
        <v>323</v>
      </c>
      <c r="E6" s="147" t="s">
        <v>324</v>
      </c>
      <c r="F6" s="149" t="s">
        <v>402</v>
      </c>
      <c r="G6" s="147" t="s">
        <v>403</v>
      </c>
      <c r="H6" s="150" t="s">
        <v>135</v>
      </c>
      <c r="I6" s="147" t="s">
        <v>404</v>
      </c>
    </row>
    <row r="7" spans="1:9" ht="30">
      <c r="A7" s="125">
        <v>1</v>
      </c>
      <c r="B7" s="126">
        <v>50033</v>
      </c>
      <c r="C7" s="142" t="s">
        <v>321</v>
      </c>
      <c r="D7" s="126">
        <v>205128867</v>
      </c>
      <c r="E7" s="126">
        <v>8482109008</v>
      </c>
      <c r="F7" s="130" t="s">
        <v>398</v>
      </c>
      <c r="G7" s="126">
        <v>6</v>
      </c>
      <c r="H7" s="162">
        <v>147000</v>
      </c>
      <c r="I7" s="128">
        <v>44205.520844907405</v>
      </c>
    </row>
    <row r="8" spans="1:9" ht="30">
      <c r="A8" s="125">
        <v>2</v>
      </c>
      <c r="B8" s="126">
        <v>50034</v>
      </c>
      <c r="C8" s="142" t="s">
        <v>321</v>
      </c>
      <c r="D8" s="126">
        <v>205128867</v>
      </c>
      <c r="E8" s="126">
        <v>8482109008</v>
      </c>
      <c r="F8" s="130" t="s">
        <v>396</v>
      </c>
      <c r="G8" s="126">
        <v>20</v>
      </c>
      <c r="H8" s="162">
        <v>840000</v>
      </c>
      <c r="I8" s="128">
        <v>44205.520868055559</v>
      </c>
    </row>
    <row r="9" spans="1:9" ht="30">
      <c r="A9" s="125">
        <v>3</v>
      </c>
      <c r="B9" s="126">
        <v>50035</v>
      </c>
      <c r="C9" s="142" t="s">
        <v>321</v>
      </c>
      <c r="D9" s="126">
        <v>205128867</v>
      </c>
      <c r="E9" s="126">
        <v>8482109008</v>
      </c>
      <c r="F9" s="130" t="s">
        <v>397</v>
      </c>
      <c r="G9" s="126">
        <v>10</v>
      </c>
      <c r="H9" s="162">
        <v>656000</v>
      </c>
      <c r="I9" s="128">
        <v>44205.520891203705</v>
      </c>
    </row>
    <row r="10" spans="1:9" ht="30">
      <c r="A10" s="125">
        <v>4</v>
      </c>
      <c r="B10" s="126">
        <v>50036</v>
      </c>
      <c r="C10" s="142" t="s">
        <v>321</v>
      </c>
      <c r="D10" s="126">
        <v>205128867</v>
      </c>
      <c r="E10" s="126">
        <v>8482109008</v>
      </c>
      <c r="F10" s="130" t="s">
        <v>395</v>
      </c>
      <c r="G10" s="126">
        <v>8</v>
      </c>
      <c r="H10" s="162">
        <v>619200</v>
      </c>
      <c r="I10" s="128">
        <v>44205.520914351851</v>
      </c>
    </row>
    <row r="11" spans="1:9" ht="30">
      <c r="A11" s="125">
        <v>5</v>
      </c>
      <c r="B11" s="126">
        <v>50037</v>
      </c>
      <c r="C11" s="142" t="s">
        <v>321</v>
      </c>
      <c r="D11" s="126">
        <v>205128867</v>
      </c>
      <c r="E11" s="126">
        <v>8482109008</v>
      </c>
      <c r="F11" s="130" t="s">
        <v>395</v>
      </c>
      <c r="G11" s="126">
        <v>8</v>
      </c>
      <c r="H11" s="162">
        <v>619360</v>
      </c>
      <c r="I11" s="128">
        <v>44205.520925925928</v>
      </c>
    </row>
    <row r="12" spans="1:9" ht="30">
      <c r="A12" s="125">
        <v>6</v>
      </c>
      <c r="B12" s="126">
        <v>50038</v>
      </c>
      <c r="C12" s="142" t="s">
        <v>146</v>
      </c>
      <c r="D12" s="126">
        <v>301299995</v>
      </c>
      <c r="E12" s="126">
        <v>8482109008</v>
      </c>
      <c r="F12" s="130" t="s">
        <v>399</v>
      </c>
      <c r="G12" s="126">
        <v>8</v>
      </c>
      <c r="H12" s="162">
        <v>776000</v>
      </c>
      <c r="I12" s="128">
        <v>44205.520949074074</v>
      </c>
    </row>
    <row r="13" spans="1:9" ht="30">
      <c r="A13" s="125">
        <v>7</v>
      </c>
      <c r="B13" s="126">
        <v>50039</v>
      </c>
      <c r="C13" s="142" t="s">
        <v>321</v>
      </c>
      <c r="D13" s="126">
        <v>205128867</v>
      </c>
      <c r="E13" s="126">
        <v>8482109008</v>
      </c>
      <c r="F13" s="130" t="s">
        <v>394</v>
      </c>
      <c r="G13" s="126">
        <v>8</v>
      </c>
      <c r="H13" s="162">
        <v>744800</v>
      </c>
      <c r="I13" s="128">
        <v>44205.520960648151</v>
      </c>
    </row>
    <row r="14" spans="1:9" ht="30">
      <c r="A14" s="125">
        <v>8</v>
      </c>
      <c r="B14" s="126">
        <v>50040</v>
      </c>
      <c r="C14" s="142" t="s">
        <v>321</v>
      </c>
      <c r="D14" s="126">
        <v>205128867</v>
      </c>
      <c r="E14" s="126">
        <v>8482109008</v>
      </c>
      <c r="F14" s="130" t="s">
        <v>393</v>
      </c>
      <c r="G14" s="126">
        <v>6</v>
      </c>
      <c r="H14" s="162">
        <v>764400</v>
      </c>
      <c r="I14" s="128">
        <v>44205.520983796298</v>
      </c>
    </row>
    <row r="15" spans="1:9" ht="30">
      <c r="A15" s="125">
        <v>9</v>
      </c>
      <c r="B15" s="126">
        <v>50041</v>
      </c>
      <c r="C15" s="142" t="s">
        <v>146</v>
      </c>
      <c r="D15" s="126">
        <v>301299995</v>
      </c>
      <c r="E15" s="126">
        <v>8482109008</v>
      </c>
      <c r="F15" s="130" t="s">
        <v>392</v>
      </c>
      <c r="G15" s="126">
        <v>6</v>
      </c>
      <c r="H15" s="162">
        <v>1032000</v>
      </c>
      <c r="I15" s="128">
        <v>44205.521006944444</v>
      </c>
    </row>
    <row r="16" spans="1:9" ht="45">
      <c r="A16" s="125">
        <v>10</v>
      </c>
      <c r="B16" s="126">
        <v>50181</v>
      </c>
      <c r="C16" s="142" t="s">
        <v>552</v>
      </c>
      <c r="D16" s="126">
        <v>206999979</v>
      </c>
      <c r="E16" s="126">
        <v>6809110000</v>
      </c>
      <c r="F16" s="130" t="s">
        <v>553</v>
      </c>
      <c r="G16" s="126">
        <v>24</v>
      </c>
      <c r="H16" s="162">
        <v>840000</v>
      </c>
      <c r="I16" s="128">
        <v>44206.208356481482</v>
      </c>
    </row>
    <row r="17" spans="1:9" ht="45">
      <c r="A17" s="125">
        <v>11</v>
      </c>
      <c r="B17" s="126">
        <v>50182</v>
      </c>
      <c r="C17" s="142" t="s">
        <v>552</v>
      </c>
      <c r="D17" s="126">
        <v>206999979</v>
      </c>
      <c r="E17" s="126">
        <v>6809110000</v>
      </c>
      <c r="F17" s="130" t="s">
        <v>554</v>
      </c>
      <c r="G17" s="126">
        <v>116</v>
      </c>
      <c r="H17" s="162">
        <v>3387200</v>
      </c>
      <c r="I17" s="128">
        <v>44206.208368055559</v>
      </c>
    </row>
    <row r="18" spans="1:9" ht="30">
      <c r="A18" s="125">
        <v>12</v>
      </c>
      <c r="B18" s="126">
        <v>50735</v>
      </c>
      <c r="C18" s="142" t="s">
        <v>555</v>
      </c>
      <c r="D18" s="126">
        <v>206156999</v>
      </c>
      <c r="E18" s="126">
        <v>2202100000</v>
      </c>
      <c r="F18" s="130" t="s">
        <v>556</v>
      </c>
      <c r="G18" s="126">
        <v>200</v>
      </c>
      <c r="H18" s="162">
        <v>3000000</v>
      </c>
      <c r="I18" s="128">
        <v>44211.097233796296</v>
      </c>
    </row>
    <row r="19" spans="1:9" ht="30">
      <c r="A19" s="125">
        <v>13</v>
      </c>
      <c r="B19" s="126">
        <v>53939</v>
      </c>
      <c r="C19" s="142" t="s">
        <v>557</v>
      </c>
      <c r="D19" s="126">
        <v>301545483</v>
      </c>
      <c r="E19" s="126">
        <v>8413705100</v>
      </c>
      <c r="F19" s="130" t="s">
        <v>400</v>
      </c>
      <c r="G19" s="126">
        <v>2</v>
      </c>
      <c r="H19" s="162">
        <v>26680000</v>
      </c>
      <c r="I19" s="128">
        <v>44233.298634259256</v>
      </c>
    </row>
    <row r="20" spans="1:9" ht="45">
      <c r="A20" s="125">
        <v>14</v>
      </c>
      <c r="B20" s="126">
        <v>54016</v>
      </c>
      <c r="C20" s="142" t="s">
        <v>558</v>
      </c>
      <c r="D20" s="126">
        <v>204309095</v>
      </c>
      <c r="E20" s="126">
        <v>8413702100</v>
      </c>
      <c r="F20" s="130" t="s">
        <v>559</v>
      </c>
      <c r="G20" s="126">
        <v>2</v>
      </c>
      <c r="H20" s="162">
        <v>10350000</v>
      </c>
      <c r="I20" s="128">
        <v>44234.506967592592</v>
      </c>
    </row>
    <row r="21" spans="1:9" ht="45">
      <c r="A21" s="125">
        <v>15</v>
      </c>
      <c r="B21" s="126">
        <v>54026</v>
      </c>
      <c r="C21" s="142" t="s">
        <v>558</v>
      </c>
      <c r="D21" s="126">
        <v>204309095</v>
      </c>
      <c r="E21" s="126">
        <v>8413702100</v>
      </c>
      <c r="F21" s="130" t="s">
        <v>560</v>
      </c>
      <c r="G21" s="126">
        <v>2</v>
      </c>
      <c r="H21" s="162">
        <v>15249000</v>
      </c>
      <c r="I21" s="128">
        <v>44234.51394675926</v>
      </c>
    </row>
    <row r="22" spans="1:9" ht="60">
      <c r="A22" s="125">
        <v>16</v>
      </c>
      <c r="B22" s="126">
        <v>55086</v>
      </c>
      <c r="C22" s="142" t="s">
        <v>561</v>
      </c>
      <c r="D22" s="126">
        <v>200811551</v>
      </c>
      <c r="E22" s="126">
        <v>2814200000</v>
      </c>
      <c r="F22" s="130" t="s">
        <v>562</v>
      </c>
      <c r="G22" s="126">
        <v>15</v>
      </c>
      <c r="H22" s="162">
        <v>120750</v>
      </c>
      <c r="I22" s="128">
        <v>44241.166678240741</v>
      </c>
    </row>
    <row r="23" spans="1:9" ht="60">
      <c r="A23" s="125">
        <v>17</v>
      </c>
      <c r="B23" s="126">
        <v>55087</v>
      </c>
      <c r="C23" s="142" t="s">
        <v>561</v>
      </c>
      <c r="D23" s="126">
        <v>200811551</v>
      </c>
      <c r="E23" s="126">
        <v>2843210000</v>
      </c>
      <c r="F23" s="130" t="s">
        <v>563</v>
      </c>
      <c r="G23" s="126">
        <v>100</v>
      </c>
      <c r="H23" s="162">
        <v>1200600</v>
      </c>
      <c r="I23" s="128">
        <v>44241.166678240741</v>
      </c>
    </row>
    <row r="24" spans="1:9" ht="60">
      <c r="A24" s="125">
        <v>18</v>
      </c>
      <c r="B24" s="126">
        <v>55088</v>
      </c>
      <c r="C24" s="142" t="s">
        <v>561</v>
      </c>
      <c r="D24" s="126">
        <v>200811551</v>
      </c>
      <c r="E24" s="126">
        <v>2806100000</v>
      </c>
      <c r="F24" s="130" t="s">
        <v>564</v>
      </c>
      <c r="G24" s="126">
        <v>2</v>
      </c>
      <c r="H24" s="162">
        <v>138000</v>
      </c>
      <c r="I24" s="128">
        <v>44241.166678240741</v>
      </c>
    </row>
    <row r="25" spans="1:9" ht="60">
      <c r="A25" s="125">
        <v>19</v>
      </c>
      <c r="B25" s="126">
        <v>55089</v>
      </c>
      <c r="C25" s="142" t="s">
        <v>561</v>
      </c>
      <c r="D25" s="126">
        <v>200811551</v>
      </c>
      <c r="E25" s="126">
        <v>2807000001</v>
      </c>
      <c r="F25" s="130" t="s">
        <v>565</v>
      </c>
      <c r="G25" s="126">
        <v>2</v>
      </c>
      <c r="H25" s="162">
        <v>138000</v>
      </c>
      <c r="I25" s="128">
        <v>44241.166678240741</v>
      </c>
    </row>
    <row r="26" spans="1:9" ht="60">
      <c r="A26" s="125">
        <v>20</v>
      </c>
      <c r="B26" s="126">
        <v>55090</v>
      </c>
      <c r="C26" s="142" t="s">
        <v>561</v>
      </c>
      <c r="D26" s="126">
        <v>200811551</v>
      </c>
      <c r="E26" s="126">
        <v>3822000000</v>
      </c>
      <c r="F26" s="130" t="s">
        <v>566</v>
      </c>
      <c r="G26" s="126">
        <v>2</v>
      </c>
      <c r="H26" s="162">
        <v>161000</v>
      </c>
      <c r="I26" s="128">
        <v>44241.166678240741</v>
      </c>
    </row>
    <row r="27" spans="1:9" ht="60">
      <c r="A27" s="125">
        <v>21</v>
      </c>
      <c r="B27" s="126">
        <v>55091</v>
      </c>
      <c r="C27" s="142" t="s">
        <v>561</v>
      </c>
      <c r="D27" s="126">
        <v>200811551</v>
      </c>
      <c r="E27" s="126">
        <v>2832300000</v>
      </c>
      <c r="F27" s="130" t="s">
        <v>567</v>
      </c>
      <c r="G27" s="126">
        <v>2</v>
      </c>
      <c r="H27" s="162">
        <v>115000</v>
      </c>
      <c r="I27" s="128">
        <v>44241.166678240741</v>
      </c>
    </row>
    <row r="28" spans="1:9" ht="60">
      <c r="A28" s="125">
        <v>22</v>
      </c>
      <c r="B28" s="126">
        <v>55092</v>
      </c>
      <c r="C28" s="142" t="s">
        <v>561</v>
      </c>
      <c r="D28" s="126">
        <v>200811551</v>
      </c>
      <c r="E28" s="126">
        <v>3822000000</v>
      </c>
      <c r="F28" s="130" t="s">
        <v>568</v>
      </c>
      <c r="G28" s="126">
        <v>1</v>
      </c>
      <c r="H28" s="162">
        <v>86250</v>
      </c>
      <c r="I28" s="128">
        <v>44241.166678240741</v>
      </c>
    </row>
    <row r="29" spans="1:9" ht="60">
      <c r="A29" s="125">
        <v>23</v>
      </c>
      <c r="B29" s="126">
        <v>55093</v>
      </c>
      <c r="C29" s="142" t="s">
        <v>561</v>
      </c>
      <c r="D29" s="126">
        <v>200811551</v>
      </c>
      <c r="E29" s="126">
        <v>3822000000</v>
      </c>
      <c r="F29" s="130" t="s">
        <v>569</v>
      </c>
      <c r="G29" s="126">
        <v>3</v>
      </c>
      <c r="H29" s="162">
        <v>103500</v>
      </c>
      <c r="I29" s="128">
        <v>44241.166678240741</v>
      </c>
    </row>
    <row r="30" spans="1:9" ht="60">
      <c r="A30" s="125">
        <v>24</v>
      </c>
      <c r="B30" s="126">
        <v>55094</v>
      </c>
      <c r="C30" s="142" t="s">
        <v>561</v>
      </c>
      <c r="D30" s="126">
        <v>200811551</v>
      </c>
      <c r="E30" s="126">
        <v>3822000000</v>
      </c>
      <c r="F30" s="130" t="s">
        <v>570</v>
      </c>
      <c r="G30" s="126">
        <v>3</v>
      </c>
      <c r="H30" s="162">
        <v>103500</v>
      </c>
      <c r="I30" s="128">
        <v>44241.166689814818</v>
      </c>
    </row>
    <row r="31" spans="1:9" ht="60">
      <c r="A31" s="125">
        <v>25</v>
      </c>
      <c r="B31" s="126">
        <v>55095</v>
      </c>
      <c r="C31" s="142" t="s">
        <v>561</v>
      </c>
      <c r="D31" s="126">
        <v>200811551</v>
      </c>
      <c r="E31" s="126">
        <v>3822000000</v>
      </c>
      <c r="F31" s="130" t="s">
        <v>571</v>
      </c>
      <c r="G31" s="126">
        <v>3</v>
      </c>
      <c r="H31" s="162">
        <v>103500</v>
      </c>
      <c r="I31" s="128">
        <v>44241.166689814818</v>
      </c>
    </row>
    <row r="32" spans="1:9" ht="60">
      <c r="A32" s="125">
        <v>26</v>
      </c>
      <c r="B32" s="126">
        <v>55096</v>
      </c>
      <c r="C32" s="142" t="s">
        <v>561</v>
      </c>
      <c r="D32" s="126">
        <v>200811551</v>
      </c>
      <c r="E32" s="126">
        <v>3822000000</v>
      </c>
      <c r="F32" s="130" t="s">
        <v>572</v>
      </c>
      <c r="G32" s="126">
        <v>3</v>
      </c>
      <c r="H32" s="162">
        <v>103500</v>
      </c>
      <c r="I32" s="128">
        <v>44241.166689814818</v>
      </c>
    </row>
    <row r="33" spans="1:9" ht="60">
      <c r="A33" s="125">
        <v>27</v>
      </c>
      <c r="B33" s="126">
        <v>55097</v>
      </c>
      <c r="C33" s="142" t="s">
        <v>561</v>
      </c>
      <c r="D33" s="126">
        <v>200811551</v>
      </c>
      <c r="E33" s="126">
        <v>2847000000</v>
      </c>
      <c r="F33" s="130" t="s">
        <v>573</v>
      </c>
      <c r="G33" s="126">
        <v>1</v>
      </c>
      <c r="H33" s="162">
        <v>20700</v>
      </c>
      <c r="I33" s="128">
        <v>44241.166689814818</v>
      </c>
    </row>
    <row r="34" spans="1:9" ht="60">
      <c r="A34" s="125">
        <v>28</v>
      </c>
      <c r="B34" s="126">
        <v>55098</v>
      </c>
      <c r="C34" s="142" t="s">
        <v>561</v>
      </c>
      <c r="D34" s="126">
        <v>200811551</v>
      </c>
      <c r="E34" s="126">
        <v>2827600000</v>
      </c>
      <c r="F34" s="130" t="s">
        <v>574</v>
      </c>
      <c r="G34" s="126">
        <v>1</v>
      </c>
      <c r="H34" s="162">
        <v>1012000</v>
      </c>
      <c r="I34" s="128">
        <v>44241.166689814818</v>
      </c>
    </row>
    <row r="35" spans="1:9" ht="60">
      <c r="A35" s="125">
        <v>29</v>
      </c>
      <c r="B35" s="126">
        <v>55099</v>
      </c>
      <c r="C35" s="142" t="s">
        <v>561</v>
      </c>
      <c r="D35" s="126">
        <v>200811551</v>
      </c>
      <c r="E35" s="126">
        <v>2909110000</v>
      </c>
      <c r="F35" s="130" t="s">
        <v>575</v>
      </c>
      <c r="G35" s="126">
        <v>100</v>
      </c>
      <c r="H35" s="162">
        <v>32200</v>
      </c>
      <c r="I35" s="128">
        <v>44241.166689814818</v>
      </c>
    </row>
    <row r="36" spans="1:9" ht="60">
      <c r="A36" s="125">
        <v>30</v>
      </c>
      <c r="B36" s="126">
        <v>55100</v>
      </c>
      <c r="C36" s="142" t="s">
        <v>561</v>
      </c>
      <c r="D36" s="126">
        <v>200811551</v>
      </c>
      <c r="E36" s="126">
        <v>2807000001</v>
      </c>
      <c r="F36" s="130" t="s">
        <v>576</v>
      </c>
      <c r="G36" s="126">
        <v>52</v>
      </c>
      <c r="H36" s="162">
        <v>1674400</v>
      </c>
      <c r="I36" s="128">
        <v>44241.166689814818</v>
      </c>
    </row>
    <row r="37" spans="1:9" ht="60">
      <c r="A37" s="125">
        <v>31</v>
      </c>
      <c r="B37" s="126">
        <v>55101</v>
      </c>
      <c r="C37" s="142" t="s">
        <v>561</v>
      </c>
      <c r="D37" s="126">
        <v>200811551</v>
      </c>
      <c r="E37" s="126">
        <v>2806100000</v>
      </c>
      <c r="F37" s="130" t="s">
        <v>577</v>
      </c>
      <c r="G37" s="126">
        <v>4</v>
      </c>
      <c r="H37" s="162">
        <v>119600</v>
      </c>
      <c r="I37" s="128">
        <v>44241.166689814818</v>
      </c>
    </row>
    <row r="38" spans="1:9" ht="60">
      <c r="A38" s="125">
        <v>32</v>
      </c>
      <c r="B38" s="126">
        <v>55102</v>
      </c>
      <c r="C38" s="142" t="s">
        <v>561</v>
      </c>
      <c r="D38" s="126">
        <v>200811551</v>
      </c>
      <c r="E38" s="126">
        <v>2841610000</v>
      </c>
      <c r="F38" s="130" t="s">
        <v>578</v>
      </c>
      <c r="G38" s="126">
        <v>40</v>
      </c>
      <c r="H38" s="162">
        <v>14720</v>
      </c>
      <c r="I38" s="128">
        <v>44241.166689814818</v>
      </c>
    </row>
    <row r="39" spans="1:9" ht="60">
      <c r="A39" s="125">
        <v>33</v>
      </c>
      <c r="B39" s="126">
        <v>55103</v>
      </c>
      <c r="C39" s="142" t="s">
        <v>561</v>
      </c>
      <c r="D39" s="126">
        <v>200811551</v>
      </c>
      <c r="E39" s="126">
        <v>3822000000</v>
      </c>
      <c r="F39" s="130" t="s">
        <v>579</v>
      </c>
      <c r="G39" s="126">
        <v>2</v>
      </c>
      <c r="H39" s="162">
        <v>414000</v>
      </c>
      <c r="I39" s="128">
        <v>44241.166689814818</v>
      </c>
    </row>
    <row r="40" spans="1:9" ht="60">
      <c r="A40" s="125">
        <v>34</v>
      </c>
      <c r="B40" s="126">
        <v>55401</v>
      </c>
      <c r="C40" s="142" t="s">
        <v>561</v>
      </c>
      <c r="D40" s="126">
        <v>200811551</v>
      </c>
      <c r="E40" s="126">
        <v>2833292000</v>
      </c>
      <c r="F40" s="130" t="s">
        <v>580</v>
      </c>
      <c r="G40" s="126">
        <v>100</v>
      </c>
      <c r="H40" s="162">
        <v>9200</v>
      </c>
      <c r="I40" s="128">
        <v>44244.159733796296</v>
      </c>
    </row>
    <row r="41" spans="1:9" ht="60">
      <c r="A41" s="125">
        <v>35</v>
      </c>
      <c r="B41" s="126">
        <v>55402</v>
      </c>
      <c r="C41" s="142" t="s">
        <v>561</v>
      </c>
      <c r="D41" s="126">
        <v>200811551</v>
      </c>
      <c r="E41" s="126">
        <v>2915210000</v>
      </c>
      <c r="F41" s="130" t="s">
        <v>581</v>
      </c>
      <c r="G41" s="126">
        <v>500</v>
      </c>
      <c r="H41" s="162">
        <v>23000</v>
      </c>
      <c r="I41" s="128">
        <v>44244.159733796296</v>
      </c>
    </row>
    <row r="42" spans="1:9" ht="60">
      <c r="A42" s="125">
        <v>36</v>
      </c>
      <c r="B42" s="126">
        <v>55403</v>
      </c>
      <c r="C42" s="142" t="s">
        <v>561</v>
      </c>
      <c r="D42" s="126">
        <v>200811551</v>
      </c>
      <c r="E42" s="126">
        <v>2827100000</v>
      </c>
      <c r="F42" s="130" t="s">
        <v>582</v>
      </c>
      <c r="G42" s="126">
        <v>500</v>
      </c>
      <c r="H42" s="162">
        <v>34500</v>
      </c>
      <c r="I42" s="128">
        <v>44244.159733796296</v>
      </c>
    </row>
    <row r="43" spans="1:9" ht="60">
      <c r="A43" s="125">
        <v>37</v>
      </c>
      <c r="B43" s="126">
        <v>55404</v>
      </c>
      <c r="C43" s="142" t="s">
        <v>561</v>
      </c>
      <c r="D43" s="126">
        <v>200811551</v>
      </c>
      <c r="E43" s="126">
        <v>3822000000</v>
      </c>
      <c r="F43" s="130" t="s">
        <v>583</v>
      </c>
      <c r="G43" s="126">
        <v>1</v>
      </c>
      <c r="H43" s="162">
        <v>34500</v>
      </c>
      <c r="I43" s="128">
        <v>44244.159733796296</v>
      </c>
    </row>
    <row r="44" spans="1:9" ht="60">
      <c r="A44" s="125">
        <v>38</v>
      </c>
      <c r="B44" s="126">
        <v>55405</v>
      </c>
      <c r="C44" s="142" t="s">
        <v>561</v>
      </c>
      <c r="D44" s="126">
        <v>200811551</v>
      </c>
      <c r="E44" s="126">
        <v>2905120000</v>
      </c>
      <c r="F44" s="130" t="s">
        <v>584</v>
      </c>
      <c r="G44" s="126">
        <v>3</v>
      </c>
      <c r="H44" s="162">
        <v>158700</v>
      </c>
      <c r="I44" s="128">
        <v>44244.159733796296</v>
      </c>
    </row>
    <row r="45" spans="1:9" ht="60">
      <c r="A45" s="125">
        <v>39</v>
      </c>
      <c r="B45" s="126">
        <v>55406</v>
      </c>
      <c r="C45" s="142" t="s">
        <v>561</v>
      </c>
      <c r="D45" s="126">
        <v>200811551</v>
      </c>
      <c r="E45" s="126">
        <v>3822000000</v>
      </c>
      <c r="F45" s="130" t="s">
        <v>585</v>
      </c>
      <c r="G45" s="126">
        <v>500</v>
      </c>
      <c r="H45" s="162">
        <v>230000</v>
      </c>
      <c r="I45" s="128">
        <v>44244.159733796296</v>
      </c>
    </row>
    <row r="46" spans="1:9" ht="30">
      <c r="A46" s="125">
        <v>40</v>
      </c>
      <c r="B46" s="126">
        <v>55626</v>
      </c>
      <c r="C46" s="142" t="s">
        <v>586</v>
      </c>
      <c r="D46" s="126">
        <v>305769233</v>
      </c>
      <c r="E46" s="126">
        <v>6307909800</v>
      </c>
      <c r="F46" s="130" t="s">
        <v>587</v>
      </c>
      <c r="G46" s="126">
        <v>10000</v>
      </c>
      <c r="H46" s="162">
        <v>2989000</v>
      </c>
      <c r="I46" s="128">
        <v>44245.222233796296</v>
      </c>
    </row>
    <row r="47" spans="1:9" ht="60">
      <c r="A47" s="125">
        <v>41</v>
      </c>
      <c r="B47" s="126">
        <v>56081</v>
      </c>
      <c r="C47" s="142" t="s">
        <v>561</v>
      </c>
      <c r="D47" s="126">
        <v>200811551</v>
      </c>
      <c r="E47" s="126">
        <v>2807000001</v>
      </c>
      <c r="F47" s="130" t="s">
        <v>576</v>
      </c>
      <c r="G47" s="126">
        <v>51</v>
      </c>
      <c r="H47" s="162">
        <v>1642200</v>
      </c>
      <c r="I47" s="128">
        <v>44248.145879629628</v>
      </c>
    </row>
    <row r="48" spans="1:9">
      <c r="A48" s="125">
        <v>42</v>
      </c>
      <c r="B48" s="126">
        <v>57381</v>
      </c>
      <c r="C48" s="142" t="s">
        <v>331</v>
      </c>
      <c r="D48" s="126">
        <v>206127424</v>
      </c>
      <c r="E48" s="126">
        <v>5211310000</v>
      </c>
      <c r="F48" s="130" t="s">
        <v>588</v>
      </c>
      <c r="G48" s="126">
        <v>700</v>
      </c>
      <c r="H48" s="162">
        <v>5232500</v>
      </c>
      <c r="I48" s="128">
        <v>44259.534733796296</v>
      </c>
    </row>
    <row r="49" spans="1:9">
      <c r="A49" s="125">
        <v>43</v>
      </c>
      <c r="B49" s="126">
        <v>58706</v>
      </c>
      <c r="C49" s="142" t="s">
        <v>589</v>
      </c>
      <c r="D49" s="126">
        <v>304980962</v>
      </c>
      <c r="E49" s="126">
        <v>9405409909</v>
      </c>
      <c r="F49" s="130" t="s">
        <v>590</v>
      </c>
      <c r="G49" s="126">
        <v>10</v>
      </c>
      <c r="H49" s="162">
        <v>459400</v>
      </c>
      <c r="I49" s="128">
        <v>44268.083344907405</v>
      </c>
    </row>
    <row r="50" spans="1:9" ht="30">
      <c r="A50" s="125">
        <v>44</v>
      </c>
      <c r="B50" s="126">
        <v>58708</v>
      </c>
      <c r="C50" s="142" t="s">
        <v>589</v>
      </c>
      <c r="D50" s="126">
        <v>304980962</v>
      </c>
      <c r="E50" s="126">
        <v>8539500000</v>
      </c>
      <c r="F50" s="130" t="s">
        <v>591</v>
      </c>
      <c r="G50" s="126">
        <v>40</v>
      </c>
      <c r="H50" s="162">
        <v>515200</v>
      </c>
      <c r="I50" s="128">
        <v>44268.090289351851</v>
      </c>
    </row>
    <row r="51" spans="1:9" ht="45">
      <c r="A51" s="125">
        <v>45</v>
      </c>
      <c r="B51" s="126">
        <v>58732</v>
      </c>
      <c r="C51" s="142" t="s">
        <v>589</v>
      </c>
      <c r="D51" s="126">
        <v>304980962</v>
      </c>
      <c r="E51" s="126">
        <v>8539500000</v>
      </c>
      <c r="F51" s="130" t="s">
        <v>592</v>
      </c>
      <c r="G51" s="126">
        <v>14</v>
      </c>
      <c r="H51" s="162">
        <v>419160</v>
      </c>
      <c r="I51" s="128">
        <v>44268.13890046296</v>
      </c>
    </row>
    <row r="52" spans="1:9" ht="45">
      <c r="A52" s="125">
        <v>46</v>
      </c>
      <c r="B52" s="126">
        <v>58733</v>
      </c>
      <c r="C52" s="142" t="s">
        <v>589</v>
      </c>
      <c r="D52" s="126">
        <v>304980962</v>
      </c>
      <c r="E52" s="126">
        <v>8539500000</v>
      </c>
      <c r="F52" s="130" t="s">
        <v>593</v>
      </c>
      <c r="G52" s="126">
        <v>20</v>
      </c>
      <c r="H52" s="162">
        <v>598000</v>
      </c>
      <c r="I52" s="128">
        <v>44268.138912037037</v>
      </c>
    </row>
    <row r="53" spans="1:9" ht="60">
      <c r="A53" s="125">
        <v>47</v>
      </c>
      <c r="B53" s="126">
        <v>58742</v>
      </c>
      <c r="C53" s="142" t="s">
        <v>561</v>
      </c>
      <c r="D53" s="126">
        <v>200811551</v>
      </c>
      <c r="E53" s="126">
        <v>3822000000</v>
      </c>
      <c r="F53" s="130" t="s">
        <v>594</v>
      </c>
      <c r="G53" s="126">
        <v>250</v>
      </c>
      <c r="H53" s="162">
        <v>143750</v>
      </c>
      <c r="I53" s="128">
        <v>44268.145856481482</v>
      </c>
    </row>
    <row r="54" spans="1:9" ht="60">
      <c r="A54" s="125">
        <v>48</v>
      </c>
      <c r="B54" s="126">
        <v>58743</v>
      </c>
      <c r="C54" s="142" t="s">
        <v>561</v>
      </c>
      <c r="D54" s="126">
        <v>200811551</v>
      </c>
      <c r="E54" s="126">
        <v>3822000000</v>
      </c>
      <c r="F54" s="130" t="s">
        <v>595</v>
      </c>
      <c r="G54" s="126">
        <v>1000</v>
      </c>
      <c r="H54" s="162">
        <v>575000</v>
      </c>
      <c r="I54" s="128">
        <v>44268.145856481482</v>
      </c>
    </row>
    <row r="55" spans="1:9" ht="60">
      <c r="A55" s="125">
        <v>49</v>
      </c>
      <c r="B55" s="126">
        <v>58744</v>
      </c>
      <c r="C55" s="142" t="s">
        <v>561</v>
      </c>
      <c r="D55" s="126">
        <v>200811551</v>
      </c>
      <c r="E55" s="126">
        <v>3822000000</v>
      </c>
      <c r="F55" s="130" t="s">
        <v>596</v>
      </c>
      <c r="G55" s="126">
        <v>1000</v>
      </c>
      <c r="H55" s="162">
        <v>575000</v>
      </c>
      <c r="I55" s="128">
        <v>44268.145856481482</v>
      </c>
    </row>
    <row r="56" spans="1:9" ht="60">
      <c r="A56" s="125">
        <v>50</v>
      </c>
      <c r="B56" s="126">
        <v>58745</v>
      </c>
      <c r="C56" s="142" t="s">
        <v>561</v>
      </c>
      <c r="D56" s="126">
        <v>200811551</v>
      </c>
      <c r="E56" s="126">
        <v>2905110000</v>
      </c>
      <c r="F56" s="130" t="s">
        <v>597</v>
      </c>
      <c r="G56" s="126">
        <v>250</v>
      </c>
      <c r="H56" s="162">
        <v>143750</v>
      </c>
      <c r="I56" s="128">
        <v>44268.145856481482</v>
      </c>
    </row>
    <row r="57" spans="1:9" ht="60">
      <c r="A57" s="125">
        <v>51</v>
      </c>
      <c r="B57" s="126">
        <v>58746</v>
      </c>
      <c r="C57" s="142" t="s">
        <v>561</v>
      </c>
      <c r="D57" s="126">
        <v>200811551</v>
      </c>
      <c r="E57" s="126">
        <v>2905110000</v>
      </c>
      <c r="F57" s="130" t="s">
        <v>598</v>
      </c>
      <c r="G57" s="126">
        <v>250</v>
      </c>
      <c r="H57" s="162">
        <v>143750</v>
      </c>
      <c r="I57" s="128">
        <v>44268.145856481482</v>
      </c>
    </row>
    <row r="58" spans="1:9" ht="60">
      <c r="A58" s="125">
        <v>52</v>
      </c>
      <c r="B58" s="126">
        <v>58747</v>
      </c>
      <c r="C58" s="142" t="s">
        <v>561</v>
      </c>
      <c r="D58" s="126">
        <v>200811551</v>
      </c>
      <c r="E58" s="126">
        <v>2907210000</v>
      </c>
      <c r="F58" s="130" t="s">
        <v>599</v>
      </c>
      <c r="G58" s="126">
        <v>50</v>
      </c>
      <c r="H58" s="162">
        <v>86250</v>
      </c>
      <c r="I58" s="128">
        <v>44268.145856481482</v>
      </c>
    </row>
    <row r="59" spans="1:9" ht="60">
      <c r="A59" s="125">
        <v>53</v>
      </c>
      <c r="B59" s="126">
        <v>58748</v>
      </c>
      <c r="C59" s="142" t="s">
        <v>561</v>
      </c>
      <c r="D59" s="126">
        <v>200811551</v>
      </c>
      <c r="E59" s="126">
        <v>2809200000</v>
      </c>
      <c r="F59" s="130" t="s">
        <v>600</v>
      </c>
      <c r="G59" s="126">
        <v>200</v>
      </c>
      <c r="H59" s="162">
        <v>14800</v>
      </c>
      <c r="I59" s="128">
        <v>44268.145856481482</v>
      </c>
    </row>
    <row r="60" spans="1:9" ht="60">
      <c r="A60" s="125">
        <v>54</v>
      </c>
      <c r="B60" s="126">
        <v>58952</v>
      </c>
      <c r="C60" s="142" t="s">
        <v>589</v>
      </c>
      <c r="D60" s="126">
        <v>304980962</v>
      </c>
      <c r="E60" s="126">
        <v>8539500000</v>
      </c>
      <c r="F60" s="130" t="s">
        <v>601</v>
      </c>
      <c r="G60" s="126">
        <v>513</v>
      </c>
      <c r="H60" s="162">
        <v>17924220</v>
      </c>
      <c r="I60" s="128">
        <v>44269.270844907405</v>
      </c>
    </row>
    <row r="61" spans="1:9" ht="30">
      <c r="A61" s="125">
        <v>55</v>
      </c>
      <c r="B61" s="126">
        <v>59007</v>
      </c>
      <c r="C61" s="142" t="s">
        <v>589</v>
      </c>
      <c r="D61" s="126">
        <v>304980962</v>
      </c>
      <c r="E61" s="126">
        <v>9405409909</v>
      </c>
      <c r="F61" s="130" t="s">
        <v>602</v>
      </c>
      <c r="G61" s="126">
        <v>91</v>
      </c>
      <c r="H61" s="162">
        <v>4867590</v>
      </c>
      <c r="I61" s="128">
        <v>44270.409814814811</v>
      </c>
    </row>
    <row r="62" spans="1:9" ht="60">
      <c r="A62" s="125">
        <v>56</v>
      </c>
      <c r="B62" s="126">
        <v>59314</v>
      </c>
      <c r="C62" s="142" t="s">
        <v>561</v>
      </c>
      <c r="D62" s="126">
        <v>200811551</v>
      </c>
      <c r="E62" s="126">
        <v>2912120000</v>
      </c>
      <c r="F62" s="130" t="s">
        <v>603</v>
      </c>
      <c r="G62" s="126">
        <v>250</v>
      </c>
      <c r="H62" s="162">
        <v>143750</v>
      </c>
      <c r="I62" s="128">
        <v>44273.451481481483</v>
      </c>
    </row>
    <row r="63" spans="1:9" ht="60">
      <c r="A63" s="125">
        <v>57</v>
      </c>
      <c r="B63" s="126">
        <v>59315</v>
      </c>
      <c r="C63" s="142" t="s">
        <v>561</v>
      </c>
      <c r="D63" s="126">
        <v>200811551</v>
      </c>
      <c r="E63" s="126">
        <v>2905110000</v>
      </c>
      <c r="F63" s="130" t="s">
        <v>604</v>
      </c>
      <c r="G63" s="126">
        <v>250</v>
      </c>
      <c r="H63" s="162">
        <v>143750</v>
      </c>
      <c r="I63" s="128">
        <v>44273.451481481483</v>
      </c>
    </row>
    <row r="64" spans="1:9" ht="60">
      <c r="A64" s="125">
        <v>58</v>
      </c>
      <c r="B64" s="126">
        <v>59316</v>
      </c>
      <c r="C64" s="142" t="s">
        <v>561</v>
      </c>
      <c r="D64" s="126">
        <v>200811551</v>
      </c>
      <c r="E64" s="126">
        <v>2827392000</v>
      </c>
      <c r="F64" s="130" t="s">
        <v>605</v>
      </c>
      <c r="G64" s="126">
        <v>100</v>
      </c>
      <c r="H64" s="162">
        <v>4600</v>
      </c>
      <c r="I64" s="128">
        <v>44273.451481481483</v>
      </c>
    </row>
    <row r="65" spans="1:9" ht="45">
      <c r="A65" s="125">
        <v>59</v>
      </c>
      <c r="B65" s="126">
        <v>59384</v>
      </c>
      <c r="C65" s="142" t="s">
        <v>606</v>
      </c>
      <c r="D65" s="126">
        <v>307459277</v>
      </c>
      <c r="E65" s="126">
        <v>6307909100</v>
      </c>
      <c r="F65" s="130" t="s">
        <v>607</v>
      </c>
      <c r="G65" s="126">
        <v>15000</v>
      </c>
      <c r="H65" s="162">
        <v>7500000</v>
      </c>
      <c r="I65" s="128">
        <v>44273.097256944442</v>
      </c>
    </row>
    <row r="66" spans="1:9" ht="30">
      <c r="A66" s="125">
        <v>60</v>
      </c>
      <c r="B66" s="126">
        <v>59521</v>
      </c>
      <c r="C66" s="142" t="s">
        <v>608</v>
      </c>
      <c r="D66" s="126">
        <v>307848821</v>
      </c>
      <c r="E66" s="126">
        <v>9405920009</v>
      </c>
      <c r="F66" s="130" t="s">
        <v>609</v>
      </c>
      <c r="G66" s="126">
        <v>51</v>
      </c>
      <c r="H66" s="162">
        <v>612000</v>
      </c>
      <c r="I66" s="128">
        <v>44274.430601851855</v>
      </c>
    </row>
    <row r="67" spans="1:9" ht="30">
      <c r="A67" s="125">
        <v>61</v>
      </c>
      <c r="B67" s="126">
        <v>59522</v>
      </c>
      <c r="C67" s="142" t="s">
        <v>608</v>
      </c>
      <c r="D67" s="126">
        <v>307848821</v>
      </c>
      <c r="E67" s="126">
        <v>9405920009</v>
      </c>
      <c r="F67" s="130" t="s">
        <v>610</v>
      </c>
      <c r="G67" s="126">
        <v>39</v>
      </c>
      <c r="H67" s="162">
        <v>585000</v>
      </c>
      <c r="I67" s="128">
        <v>44274.430601851855</v>
      </c>
    </row>
    <row r="68" spans="1:9" s="114" customFormat="1" ht="30">
      <c r="A68" s="125">
        <v>62</v>
      </c>
      <c r="B68" s="126">
        <v>59565</v>
      </c>
      <c r="C68" s="142" t="s">
        <v>555</v>
      </c>
      <c r="D68" s="126">
        <v>206156999</v>
      </c>
      <c r="E68" s="126">
        <v>2202100000</v>
      </c>
      <c r="F68" s="130" t="s">
        <v>556</v>
      </c>
      <c r="G68" s="126">
        <v>300</v>
      </c>
      <c r="H68" s="162">
        <v>4050000</v>
      </c>
      <c r="I68" s="128">
        <v>44274.479212962964</v>
      </c>
    </row>
    <row r="69" spans="1:9" ht="45">
      <c r="A69" s="125">
        <v>63</v>
      </c>
      <c r="B69" s="126">
        <v>61005</v>
      </c>
      <c r="C69" s="142" t="s">
        <v>611</v>
      </c>
      <c r="D69" s="126">
        <v>304280228</v>
      </c>
      <c r="E69" s="126">
        <v>8516101100</v>
      </c>
      <c r="F69" s="130" t="s">
        <v>612</v>
      </c>
      <c r="G69" s="126">
        <v>3</v>
      </c>
      <c r="H69" s="162">
        <v>3743250</v>
      </c>
      <c r="I69" s="128">
        <v>44284.07640046296</v>
      </c>
    </row>
    <row r="70" spans="1:9" ht="30">
      <c r="A70" s="125">
        <v>64</v>
      </c>
      <c r="B70" s="126">
        <v>61351</v>
      </c>
      <c r="C70" s="142" t="s">
        <v>611</v>
      </c>
      <c r="D70" s="126">
        <v>304280228</v>
      </c>
      <c r="E70" s="126">
        <v>8516101100</v>
      </c>
      <c r="F70" s="130" t="s">
        <v>613</v>
      </c>
      <c r="G70" s="126">
        <v>1</v>
      </c>
      <c r="H70" s="162">
        <v>2101050</v>
      </c>
      <c r="I70" s="128">
        <v>44286.215289351851</v>
      </c>
    </row>
    <row r="71" spans="1:9" ht="30">
      <c r="A71" s="125">
        <v>65</v>
      </c>
      <c r="B71" s="203">
        <v>61679</v>
      </c>
      <c r="C71" s="204" t="s">
        <v>611</v>
      </c>
      <c r="D71" s="203">
        <v>304280228</v>
      </c>
      <c r="E71" s="203">
        <v>8516101100</v>
      </c>
      <c r="F71" s="204" t="s">
        <v>613</v>
      </c>
      <c r="G71" s="203">
        <v>1</v>
      </c>
      <c r="H71" s="206">
        <v>2101050</v>
      </c>
      <c r="I71" s="205">
        <v>44288.083356481482</v>
      </c>
    </row>
    <row r="72" spans="1:9" ht="30">
      <c r="A72" s="125">
        <v>66</v>
      </c>
      <c r="B72" s="203">
        <v>64102</v>
      </c>
      <c r="C72" s="204" t="s">
        <v>555</v>
      </c>
      <c r="D72" s="203">
        <v>206156999</v>
      </c>
      <c r="E72" s="203">
        <v>2202100000</v>
      </c>
      <c r="F72" s="204" t="s">
        <v>556</v>
      </c>
      <c r="G72" s="203">
        <v>300</v>
      </c>
      <c r="H72" s="206">
        <v>4050000</v>
      </c>
      <c r="I72" s="205">
        <v>44307.430567129632</v>
      </c>
    </row>
    <row r="73" spans="1:9" ht="30">
      <c r="A73" s="125">
        <v>67</v>
      </c>
      <c r="B73" s="203">
        <v>64411</v>
      </c>
      <c r="C73" s="204" t="s">
        <v>1870</v>
      </c>
      <c r="D73" s="203">
        <v>303347181</v>
      </c>
      <c r="E73" s="203">
        <v>6910900000</v>
      </c>
      <c r="F73" s="204" t="s">
        <v>1871</v>
      </c>
      <c r="G73" s="203">
        <v>1</v>
      </c>
      <c r="H73" s="206">
        <v>1155474</v>
      </c>
      <c r="I73" s="205">
        <v>44308.208356481482</v>
      </c>
    </row>
    <row r="74" spans="1:9" ht="30">
      <c r="A74" s="125">
        <v>68</v>
      </c>
      <c r="B74" s="203">
        <v>64558</v>
      </c>
      <c r="C74" s="204" t="s">
        <v>1872</v>
      </c>
      <c r="D74" s="203">
        <v>307313388</v>
      </c>
      <c r="E74" s="203">
        <v>8482109008</v>
      </c>
      <c r="F74" s="204" t="s">
        <v>1873</v>
      </c>
      <c r="G74" s="203">
        <v>3</v>
      </c>
      <c r="H74" s="206">
        <v>257100</v>
      </c>
      <c r="I74" s="205">
        <v>44309.125069444446</v>
      </c>
    </row>
    <row r="75" spans="1:9" ht="30">
      <c r="A75" s="125">
        <v>69</v>
      </c>
      <c r="B75" s="203">
        <v>64468</v>
      </c>
      <c r="C75" s="204" t="s">
        <v>1874</v>
      </c>
      <c r="D75" s="203">
        <v>300544880</v>
      </c>
      <c r="E75" s="203">
        <v>8413702900</v>
      </c>
      <c r="F75" s="204" t="s">
        <v>1875</v>
      </c>
      <c r="G75" s="203">
        <v>1</v>
      </c>
      <c r="H75" s="206">
        <v>42100000</v>
      </c>
      <c r="I75" s="205">
        <v>44309.409745370373</v>
      </c>
    </row>
    <row r="76" spans="1:9" ht="30">
      <c r="A76" s="125">
        <v>70</v>
      </c>
      <c r="B76" s="203">
        <v>64529</v>
      </c>
      <c r="C76" s="204" t="s">
        <v>1876</v>
      </c>
      <c r="D76" s="203">
        <v>307948831</v>
      </c>
      <c r="E76" s="203">
        <v>8481801100</v>
      </c>
      <c r="F76" s="204" t="s">
        <v>1877</v>
      </c>
      <c r="G76" s="203">
        <v>7</v>
      </c>
      <c r="H76" s="206">
        <v>1610000</v>
      </c>
      <c r="I76" s="205">
        <v>44309.527789351851</v>
      </c>
    </row>
    <row r="77" spans="1:9" ht="60">
      <c r="A77" s="125">
        <v>71</v>
      </c>
      <c r="B77" s="203">
        <v>67010</v>
      </c>
      <c r="C77" s="204" t="s">
        <v>1878</v>
      </c>
      <c r="D77" s="203">
        <v>305034981</v>
      </c>
      <c r="E77" s="203">
        <v>7019390009</v>
      </c>
      <c r="F77" s="204" t="s">
        <v>1879</v>
      </c>
      <c r="G77" s="203">
        <v>47</v>
      </c>
      <c r="H77" s="206">
        <v>7849000</v>
      </c>
      <c r="I77" s="205">
        <v>44323.159733796296</v>
      </c>
    </row>
    <row r="78" spans="1:9" ht="45">
      <c r="A78" s="125">
        <v>72</v>
      </c>
      <c r="B78" s="203">
        <v>67706</v>
      </c>
      <c r="C78" s="204" t="s">
        <v>606</v>
      </c>
      <c r="D78" s="203">
        <v>307459277</v>
      </c>
      <c r="E78" s="203">
        <v>6307909100</v>
      </c>
      <c r="F78" s="204" t="s">
        <v>607</v>
      </c>
      <c r="G78" s="203">
        <v>30000</v>
      </c>
      <c r="H78" s="206">
        <v>16500000</v>
      </c>
      <c r="I78" s="205">
        <v>44328.45140046296</v>
      </c>
    </row>
    <row r="79" spans="1:9" ht="30">
      <c r="A79" s="125">
        <v>73</v>
      </c>
      <c r="B79" s="203">
        <v>67804</v>
      </c>
      <c r="C79" s="204" t="s">
        <v>1872</v>
      </c>
      <c r="D79" s="203">
        <v>307313388</v>
      </c>
      <c r="E79" s="203">
        <v>8482109008</v>
      </c>
      <c r="F79" s="204" t="s">
        <v>1880</v>
      </c>
      <c r="G79" s="203">
        <v>3</v>
      </c>
      <c r="H79" s="206">
        <v>779100</v>
      </c>
      <c r="I79" s="205">
        <v>44329.104178240741</v>
      </c>
    </row>
    <row r="80" spans="1:9" ht="30">
      <c r="A80" s="125">
        <v>74</v>
      </c>
      <c r="B80" s="203">
        <v>70672</v>
      </c>
      <c r="C80" s="204" t="s">
        <v>1881</v>
      </c>
      <c r="D80" s="203">
        <v>303056734</v>
      </c>
      <c r="E80" s="203">
        <v>6203238000</v>
      </c>
      <c r="F80" s="204" t="s">
        <v>1882</v>
      </c>
      <c r="G80" s="203">
        <v>1</v>
      </c>
      <c r="H80" s="206">
        <v>53875000</v>
      </c>
      <c r="I80" s="205">
        <v>44351.090289351851</v>
      </c>
    </row>
    <row r="81" spans="1:9" ht="30">
      <c r="A81" s="125">
        <v>75</v>
      </c>
      <c r="B81" s="203">
        <v>70673</v>
      </c>
      <c r="C81" s="204" t="s">
        <v>1881</v>
      </c>
      <c r="D81" s="203">
        <v>303056734</v>
      </c>
      <c r="E81" s="203">
        <v>6203228000</v>
      </c>
      <c r="F81" s="204" t="s">
        <v>1883</v>
      </c>
      <c r="G81" s="203">
        <v>15</v>
      </c>
      <c r="H81" s="206">
        <v>2400000</v>
      </c>
      <c r="I81" s="205">
        <v>44351.090289351851</v>
      </c>
    </row>
    <row r="82" spans="1:9" ht="60">
      <c r="A82" s="125">
        <v>76</v>
      </c>
      <c r="B82" s="203">
        <v>70726</v>
      </c>
      <c r="C82" s="204" t="s">
        <v>1884</v>
      </c>
      <c r="D82" s="203">
        <v>202127744</v>
      </c>
      <c r="E82" s="203">
        <v>8413702100</v>
      </c>
      <c r="F82" s="204" t="s">
        <v>1885</v>
      </c>
      <c r="G82" s="203">
        <v>2</v>
      </c>
      <c r="H82" s="206">
        <v>30705000</v>
      </c>
      <c r="I82" s="205">
        <v>44351.173692129632</v>
      </c>
    </row>
    <row r="83" spans="1:9" ht="30">
      <c r="A83" s="125">
        <v>77</v>
      </c>
      <c r="B83" s="203">
        <v>70900</v>
      </c>
      <c r="C83" s="204" t="s">
        <v>555</v>
      </c>
      <c r="D83" s="203">
        <v>206156999</v>
      </c>
      <c r="E83" s="203">
        <v>2202100000</v>
      </c>
      <c r="F83" s="204" t="s">
        <v>556</v>
      </c>
      <c r="G83" s="203">
        <v>600</v>
      </c>
      <c r="H83" s="206">
        <v>8100000</v>
      </c>
      <c r="I83" s="205">
        <v>44352.166678240741</v>
      </c>
    </row>
    <row r="84" spans="1:9">
      <c r="A84" s="125">
        <v>78</v>
      </c>
      <c r="B84" s="203">
        <v>71078</v>
      </c>
      <c r="C84" s="204" t="s">
        <v>1886</v>
      </c>
      <c r="D84" s="203">
        <v>201631704</v>
      </c>
      <c r="E84" s="203">
        <v>8309909000</v>
      </c>
      <c r="F84" s="204" t="s">
        <v>1887</v>
      </c>
      <c r="G84" s="203">
        <v>4000</v>
      </c>
      <c r="H84" s="206">
        <v>55200000</v>
      </c>
      <c r="I84" s="205">
        <v>44353.125011574077</v>
      </c>
    </row>
    <row r="85" spans="1:9" ht="30">
      <c r="A85" s="125">
        <v>79</v>
      </c>
      <c r="B85" s="203">
        <v>71418</v>
      </c>
      <c r="C85" s="204" t="s">
        <v>1888</v>
      </c>
      <c r="D85" s="203">
        <v>303700337</v>
      </c>
      <c r="E85" s="203">
        <v>6203228000</v>
      </c>
      <c r="F85" s="204" t="s">
        <v>1889</v>
      </c>
      <c r="G85" s="203">
        <v>38</v>
      </c>
      <c r="H85" s="206">
        <v>3420000</v>
      </c>
      <c r="I85" s="205">
        <v>44357.381956018522</v>
      </c>
    </row>
    <row r="86" spans="1:9" ht="75">
      <c r="A86" s="125">
        <v>80</v>
      </c>
      <c r="B86" s="203">
        <v>71963</v>
      </c>
      <c r="C86" s="204" t="s">
        <v>561</v>
      </c>
      <c r="D86" s="203">
        <v>200811551</v>
      </c>
      <c r="E86" s="203">
        <v>3824999608</v>
      </c>
      <c r="F86" s="204" t="s">
        <v>1890</v>
      </c>
      <c r="G86" s="203">
        <v>1</v>
      </c>
      <c r="H86" s="206">
        <v>431250</v>
      </c>
      <c r="I86" s="205">
        <v>44360.437511574077</v>
      </c>
    </row>
    <row r="87" spans="1:9" ht="60">
      <c r="A87" s="125">
        <v>81</v>
      </c>
      <c r="B87" s="203">
        <v>71964</v>
      </c>
      <c r="C87" s="204" t="s">
        <v>561</v>
      </c>
      <c r="D87" s="203">
        <v>200811551</v>
      </c>
      <c r="E87" s="203">
        <v>2905110000</v>
      </c>
      <c r="F87" s="204" t="s">
        <v>1891</v>
      </c>
      <c r="G87" s="203">
        <v>250</v>
      </c>
      <c r="H87" s="206">
        <v>143750</v>
      </c>
      <c r="I87" s="205">
        <v>44360.437511574077</v>
      </c>
    </row>
    <row r="88" spans="1:9" ht="60">
      <c r="A88" s="125">
        <v>82</v>
      </c>
      <c r="B88" s="203">
        <v>71965</v>
      </c>
      <c r="C88" s="204" t="s">
        <v>561</v>
      </c>
      <c r="D88" s="203">
        <v>200811551</v>
      </c>
      <c r="E88" s="203">
        <v>2915310000</v>
      </c>
      <c r="F88" s="204" t="s">
        <v>1892</v>
      </c>
      <c r="G88" s="203">
        <v>100</v>
      </c>
      <c r="H88" s="206">
        <v>13800</v>
      </c>
      <c r="I88" s="205">
        <v>44360.437511574077</v>
      </c>
    </row>
    <row r="89" spans="1:9">
      <c r="A89" s="213"/>
      <c r="B89" s="214"/>
      <c r="C89" s="158" t="s">
        <v>111</v>
      </c>
      <c r="D89" s="214"/>
      <c r="E89" s="214"/>
      <c r="F89" s="215"/>
      <c r="G89" s="214"/>
      <c r="H89" s="216">
        <f>SUM(H7:H88)</f>
        <v>357759574</v>
      </c>
      <c r="I89" s="217"/>
    </row>
  </sheetData>
  <mergeCells count="2">
    <mergeCell ref="A4:G4"/>
    <mergeCell ref="A5:G5"/>
  </mergeCells>
  <pageMargins left="0.23622047244094491" right="0.15748031496062992" top="0.47244094488188981" bottom="0.35433070866141736" header="0.31496062992125984" footer="0.31496062992125984"/>
  <pageSetup paperSize="9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5" sqref="A5"/>
    </sheetView>
  </sheetViews>
  <sheetFormatPr defaultRowHeight="12"/>
  <cols>
    <col min="1" max="1" width="63.5703125" style="25" customWidth="1"/>
    <col min="2" max="2" width="18.85546875" style="24" customWidth="1"/>
    <col min="3" max="5" width="9.140625" style="24"/>
    <col min="6" max="6" width="13.28515625" style="24" customWidth="1"/>
    <col min="7" max="16384" width="9.140625" style="24"/>
  </cols>
  <sheetData>
    <row r="1" spans="1:3">
      <c r="B1" s="32" t="s">
        <v>83</v>
      </c>
    </row>
    <row r="3" spans="1:3" s="23" customFormat="1">
      <c r="A3" s="20" t="s">
        <v>0</v>
      </c>
      <c r="B3" s="22"/>
    </row>
    <row r="4" spans="1:3" s="23" customFormat="1">
      <c r="A4" s="21" t="s">
        <v>1040</v>
      </c>
      <c r="B4" s="22"/>
    </row>
    <row r="5" spans="1:3" s="23" customFormat="1">
      <c r="A5" s="21"/>
      <c r="B5" s="22"/>
    </row>
    <row r="6" spans="1:3" s="23" customFormat="1">
      <c r="A6" s="33" t="s">
        <v>1</v>
      </c>
      <c r="B6" s="34" t="s">
        <v>2</v>
      </c>
    </row>
    <row r="7" spans="1:3" s="38" customFormat="1">
      <c r="A7" s="73"/>
      <c r="B7" s="75"/>
    </row>
    <row r="8" spans="1:3" s="38" customFormat="1">
      <c r="A8" s="73"/>
      <c r="B8" s="75"/>
    </row>
    <row r="9" spans="1:3" s="38" customFormat="1">
      <c r="A9" s="73"/>
      <c r="B9" s="75"/>
    </row>
    <row r="10" spans="1:3" s="38" customFormat="1">
      <c r="A10" s="73"/>
      <c r="B10" s="75"/>
    </row>
    <row r="11" spans="1:3" s="38" customFormat="1">
      <c r="A11" s="74"/>
      <c r="B11" s="76"/>
    </row>
    <row r="12" spans="1:3" s="38" customFormat="1">
      <c r="A12" s="74"/>
      <c r="B12" s="76"/>
    </row>
    <row r="13" spans="1:3" s="38" customFormat="1">
      <c r="A13" s="74"/>
      <c r="B13" s="76"/>
    </row>
    <row r="14" spans="1:3" s="38" customFormat="1">
      <c r="A14" s="74"/>
      <c r="B14" s="76"/>
    </row>
    <row r="15" spans="1:3" s="3" customFormat="1">
      <c r="A15" s="45"/>
      <c r="B15" s="46"/>
      <c r="C15" s="48"/>
    </row>
    <row r="16" spans="1:3">
      <c r="A16" s="45"/>
      <c r="B16" s="46"/>
      <c r="C16" s="36"/>
    </row>
    <row r="17" spans="1:6">
      <c r="A17" s="45"/>
      <c r="B17" s="46"/>
      <c r="C17" s="36"/>
    </row>
    <row r="18" spans="1:6" s="11" customFormat="1">
      <c r="A18" s="49"/>
      <c r="B18" s="46"/>
      <c r="C18" s="42"/>
      <c r="F18" s="31"/>
    </row>
    <row r="19" spans="1:6">
      <c r="A19" s="40"/>
      <c r="B19" s="41"/>
      <c r="C19" s="36"/>
      <c r="F19" s="30"/>
    </row>
    <row r="20" spans="1:6" s="11" customFormat="1">
      <c r="A20" s="40"/>
      <c r="B20" s="41"/>
      <c r="C20" s="42"/>
      <c r="F20" s="31"/>
    </row>
    <row r="21" spans="1:6">
      <c r="A21" s="47"/>
      <c r="B21" s="41"/>
      <c r="C21" s="36"/>
    </row>
    <row r="22" spans="1:6">
      <c r="A22" s="40"/>
      <c r="B22" s="41"/>
      <c r="C22" s="36"/>
    </row>
    <row r="23" spans="1:6">
      <c r="A23" s="45"/>
      <c r="B23" s="46"/>
      <c r="C23" s="36"/>
    </row>
    <row r="24" spans="1:6">
      <c r="A24" s="45"/>
      <c r="B24" s="46"/>
      <c r="C24" s="36"/>
    </row>
    <row r="25" spans="1:6">
      <c r="A25" s="45"/>
      <c r="B25" s="46"/>
      <c r="C25" s="36"/>
    </row>
    <row r="26" spans="1:6">
      <c r="A26" s="45"/>
      <c r="B26" s="46"/>
      <c r="C26" s="36"/>
    </row>
    <row r="27" spans="1:6" s="23" customFormat="1">
      <c r="A27" s="40"/>
      <c r="B27" s="41"/>
      <c r="C27" s="38"/>
    </row>
    <row r="28" spans="1:6" s="23" customFormat="1">
      <c r="A28" s="40"/>
      <c r="B28" s="41"/>
      <c r="C28" s="38"/>
    </row>
    <row r="29" spans="1:6" s="23" customFormat="1">
      <c r="A29" s="40"/>
      <c r="B29" s="41"/>
      <c r="C29" s="38"/>
    </row>
    <row r="30" spans="1:6" s="23" customFormat="1">
      <c r="A30" s="40"/>
      <c r="B30" s="41"/>
      <c r="C30" s="38"/>
    </row>
    <row r="31" spans="1:6" s="23" customFormat="1">
      <c r="A31" s="8" t="s">
        <v>96</v>
      </c>
      <c r="B31" s="9">
        <f>B15+B23+B7</f>
        <v>0</v>
      </c>
    </row>
    <row r="32" spans="1:6" s="23" customFormat="1">
      <c r="A32" s="71"/>
      <c r="B32" s="72"/>
    </row>
    <row r="34" spans="1:2">
      <c r="A34" s="45" t="s">
        <v>79</v>
      </c>
      <c r="B34" s="50">
        <f>B17+B9</f>
        <v>0</v>
      </c>
    </row>
    <row r="35" spans="1:2">
      <c r="A35" s="8" t="s">
        <v>80</v>
      </c>
      <c r="B35" s="9">
        <f>B29</f>
        <v>0</v>
      </c>
    </row>
  </sheetData>
  <autoFilter ref="A6:B30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workbookViewId="0">
      <selection activeCell="A5" sqref="A5"/>
    </sheetView>
  </sheetViews>
  <sheetFormatPr defaultRowHeight="12"/>
  <cols>
    <col min="1" max="1" width="63.5703125" style="25" customWidth="1"/>
    <col min="2" max="2" width="18.85546875" style="24" customWidth="1"/>
    <col min="3" max="5" width="9.140625" style="24"/>
    <col min="6" max="6" width="13.28515625" style="24" customWidth="1"/>
    <col min="7" max="16384" width="9.140625" style="24"/>
  </cols>
  <sheetData>
    <row r="1" spans="1:6">
      <c r="B1" s="32" t="s">
        <v>83</v>
      </c>
    </row>
    <row r="3" spans="1:6" s="23" customFormat="1" ht="15.75">
      <c r="A3" s="1" t="s">
        <v>71</v>
      </c>
      <c r="B3" s="88"/>
    </row>
    <row r="4" spans="1:6" s="23" customFormat="1" ht="15.75">
      <c r="A4" s="2" t="s">
        <v>1366</v>
      </c>
      <c r="B4" s="88"/>
    </row>
    <row r="5" spans="1:6" s="23" customFormat="1">
      <c r="A5" s="21"/>
      <c r="B5" s="22"/>
    </row>
    <row r="6" spans="1:6" s="23" customFormat="1">
      <c r="A6" s="33" t="s">
        <v>1</v>
      </c>
      <c r="B6" s="34" t="s">
        <v>2</v>
      </c>
    </row>
    <row r="7" spans="1:6" s="38" customFormat="1">
      <c r="A7" s="73"/>
      <c r="B7" s="75"/>
    </row>
    <row r="8" spans="1:6" s="38" customFormat="1">
      <c r="A8" s="74"/>
      <c r="B8" s="76"/>
    </row>
    <row r="9" spans="1:6" s="38" customFormat="1">
      <c r="A9" s="74"/>
      <c r="B9" s="76"/>
    </row>
    <row r="10" spans="1:6" s="38" customFormat="1">
      <c r="A10" s="74"/>
      <c r="B10" s="76"/>
    </row>
    <row r="11" spans="1:6" s="3" customFormat="1">
      <c r="A11" s="45"/>
      <c r="B11" s="46"/>
      <c r="C11" s="48"/>
    </row>
    <row r="12" spans="1:6">
      <c r="A12" s="40"/>
      <c r="B12" s="41"/>
      <c r="C12" s="36"/>
    </row>
    <row r="13" spans="1:6">
      <c r="A13" s="40"/>
      <c r="B13" s="41"/>
      <c r="C13" s="36"/>
    </row>
    <row r="14" spans="1:6" s="11" customFormat="1">
      <c r="A14" s="47"/>
      <c r="B14" s="41"/>
      <c r="C14" s="42"/>
      <c r="F14" s="31"/>
    </row>
    <row r="15" spans="1:6">
      <c r="A15" s="45"/>
      <c r="B15" s="46"/>
      <c r="C15" s="36"/>
    </row>
    <row r="16" spans="1:6">
      <c r="A16" s="40"/>
      <c r="B16" s="41"/>
      <c r="C16" s="36"/>
    </row>
    <row r="17" spans="1:3">
      <c r="A17" s="40"/>
      <c r="B17" s="41"/>
      <c r="C17" s="36"/>
    </row>
    <row r="18" spans="1:3" ht="11.25" customHeight="1">
      <c r="A18" s="40"/>
      <c r="B18" s="41"/>
      <c r="C18" s="36"/>
    </row>
    <row r="19" spans="1:3" s="23" customFormat="1">
      <c r="A19" s="8"/>
      <c r="B19" s="9"/>
    </row>
    <row r="20" spans="1:3" s="23" customFormat="1">
      <c r="A20" s="26"/>
      <c r="B20" s="27"/>
    </row>
    <row r="21" spans="1:3">
      <c r="A21" s="26"/>
      <c r="B21" s="27"/>
    </row>
    <row r="22" spans="1:3">
      <c r="A22" s="40"/>
      <c r="B22" s="106"/>
    </row>
    <row r="23" spans="1:3">
      <c r="A23" s="8"/>
      <c r="B23" s="9"/>
    </row>
    <row r="24" spans="1:3">
      <c r="A24" s="26"/>
      <c r="B24" s="27"/>
    </row>
    <row r="25" spans="1:3">
      <c r="A25" s="26"/>
      <c r="B25" s="27"/>
    </row>
    <row r="26" spans="1:3">
      <c r="A26" s="26"/>
      <c r="B26" s="27"/>
    </row>
    <row r="27" spans="1:3">
      <c r="A27" s="8"/>
      <c r="B27" s="9"/>
    </row>
    <row r="28" spans="1:3">
      <c r="A28" s="26"/>
      <c r="B28" s="27"/>
    </row>
    <row r="29" spans="1:3">
      <c r="A29" s="26"/>
      <c r="B29" s="27"/>
    </row>
    <row r="30" spans="1:3">
      <c r="A30" s="26"/>
      <c r="B30" s="27"/>
    </row>
    <row r="31" spans="1:3">
      <c r="A31" s="26"/>
      <c r="B31" s="28"/>
    </row>
    <row r="32" spans="1:3">
      <c r="A32" s="26"/>
      <c r="B32" s="27"/>
    </row>
    <row r="33" spans="1:2">
      <c r="A33" s="8" t="s">
        <v>111</v>
      </c>
      <c r="B33" s="9">
        <f>B7+B11+B15+B19+B23+B27</f>
        <v>0</v>
      </c>
    </row>
    <row r="34" spans="1:2">
      <c r="A34" s="8" t="s">
        <v>266</v>
      </c>
      <c r="B34" s="9">
        <f>B9+B13+B17+B21+B25+B29</f>
        <v>0</v>
      </c>
    </row>
    <row r="35" spans="1:2">
      <c r="A35" s="26"/>
      <c r="B35" s="28"/>
    </row>
  </sheetData>
  <autoFilter ref="A6:B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76"/>
  <sheetViews>
    <sheetView workbookViewId="0">
      <selection activeCell="K31" sqref="K31"/>
    </sheetView>
  </sheetViews>
  <sheetFormatPr defaultRowHeight="12"/>
  <cols>
    <col min="1" max="1" width="53.42578125" style="25" customWidth="1"/>
    <col min="2" max="2" width="20.140625" style="30" customWidth="1"/>
    <col min="3" max="16384" width="9.140625" style="24"/>
  </cols>
  <sheetData>
    <row r="1" spans="1:2">
      <c r="B1" s="87" t="s">
        <v>82</v>
      </c>
    </row>
    <row r="3" spans="1:2" s="57" customFormat="1" ht="15.75">
      <c r="A3" s="1" t="s">
        <v>71</v>
      </c>
      <c r="B3" s="88"/>
    </row>
    <row r="4" spans="1:2" s="57" customFormat="1" ht="15.75">
      <c r="A4" s="2" t="s">
        <v>1366</v>
      </c>
      <c r="B4" s="88"/>
    </row>
    <row r="5" spans="1:2">
      <c r="A5" s="58"/>
      <c r="B5" s="89"/>
    </row>
    <row r="6" spans="1:2" ht="18.75" customHeight="1">
      <c r="A6" s="160" t="s">
        <v>1</v>
      </c>
      <c r="B6" s="161" t="s">
        <v>2</v>
      </c>
    </row>
    <row r="7" spans="1:2">
      <c r="A7" s="14" t="s">
        <v>1417</v>
      </c>
      <c r="B7" s="15">
        <v>6399604</v>
      </c>
    </row>
    <row r="8" spans="1:2">
      <c r="A8" s="28" t="s">
        <v>1418</v>
      </c>
      <c r="B8" s="27">
        <v>6399604</v>
      </c>
    </row>
    <row r="9" spans="1:2" s="11" customFormat="1">
      <c r="A9" s="14" t="s">
        <v>1419</v>
      </c>
      <c r="B9" s="15">
        <v>97706502</v>
      </c>
    </row>
    <row r="10" spans="1:2">
      <c r="A10" s="28" t="s">
        <v>1420</v>
      </c>
      <c r="B10" s="27">
        <v>97706502</v>
      </c>
    </row>
    <row r="11" spans="1:2" s="11" customFormat="1">
      <c r="A11" s="29" t="s">
        <v>1421</v>
      </c>
      <c r="B11" s="9">
        <v>389817240</v>
      </c>
    </row>
    <row r="12" spans="1:2">
      <c r="A12" s="28" t="s">
        <v>1422</v>
      </c>
      <c r="B12" s="27">
        <v>194892000</v>
      </c>
    </row>
    <row r="13" spans="1:2">
      <c r="A13" s="16" t="s">
        <v>1423</v>
      </c>
      <c r="B13" s="17">
        <v>194925240</v>
      </c>
    </row>
    <row r="14" spans="1:2">
      <c r="A14" s="29" t="s">
        <v>1424</v>
      </c>
      <c r="B14" s="9">
        <v>7999500</v>
      </c>
    </row>
    <row r="15" spans="1:2" s="11" customFormat="1">
      <c r="A15" s="16" t="s">
        <v>1425</v>
      </c>
      <c r="B15" s="17">
        <v>7999500</v>
      </c>
    </row>
    <row r="16" spans="1:2">
      <c r="A16" s="29" t="s">
        <v>1004</v>
      </c>
      <c r="B16" s="9">
        <v>18086869.5</v>
      </c>
    </row>
    <row r="17" spans="1:2">
      <c r="A17" s="28" t="s">
        <v>21</v>
      </c>
      <c r="B17" s="27">
        <v>10087369.5</v>
      </c>
    </row>
    <row r="18" spans="1:2" s="11" customFormat="1">
      <c r="A18" s="28" t="s">
        <v>21</v>
      </c>
      <c r="B18" s="27">
        <v>7999500</v>
      </c>
    </row>
    <row r="19" spans="1:2">
      <c r="A19" s="29" t="s">
        <v>1426</v>
      </c>
      <c r="B19" s="9">
        <v>1600000</v>
      </c>
    </row>
    <row r="20" spans="1:2" s="11" customFormat="1">
      <c r="A20" s="16" t="s">
        <v>1427</v>
      </c>
      <c r="B20" s="17">
        <v>1600000</v>
      </c>
    </row>
    <row r="21" spans="1:2">
      <c r="A21" s="29" t="s">
        <v>22</v>
      </c>
      <c r="B21" s="9">
        <v>15877407.6</v>
      </c>
    </row>
    <row r="22" spans="1:2" s="11" customFormat="1">
      <c r="A22" s="16" t="s">
        <v>21</v>
      </c>
      <c r="B22" s="17">
        <v>7877907.5999999996</v>
      </c>
    </row>
    <row r="23" spans="1:2">
      <c r="A23" s="28" t="s">
        <v>21</v>
      </c>
      <c r="B23" s="27">
        <v>7999500</v>
      </c>
    </row>
    <row r="24" spans="1:2">
      <c r="A24" s="29" t="s">
        <v>1428</v>
      </c>
      <c r="B24" s="9">
        <v>7999500</v>
      </c>
    </row>
    <row r="25" spans="1:2" s="11" customFormat="1">
      <c r="A25" s="28" t="s">
        <v>21</v>
      </c>
      <c r="B25" s="27">
        <v>7999500</v>
      </c>
    </row>
    <row r="26" spans="1:2">
      <c r="A26" s="14" t="s">
        <v>267</v>
      </c>
      <c r="B26" s="15">
        <v>4885325.0999999996</v>
      </c>
    </row>
    <row r="27" spans="1:2">
      <c r="A27" s="28" t="s">
        <v>21</v>
      </c>
      <c r="B27" s="27">
        <v>4885325.0999999996</v>
      </c>
    </row>
    <row r="28" spans="1:2" s="11" customFormat="1">
      <c r="A28" s="14" t="s">
        <v>23</v>
      </c>
      <c r="B28" s="15">
        <v>12088102869.43</v>
      </c>
    </row>
    <row r="29" spans="1:2">
      <c r="A29" s="28" t="s">
        <v>21</v>
      </c>
      <c r="B29" s="27">
        <v>8116269577.1099997</v>
      </c>
    </row>
    <row r="30" spans="1:2" s="11" customFormat="1">
      <c r="A30" s="28" t="s">
        <v>21</v>
      </c>
      <c r="B30" s="27">
        <v>3971833292.3200002</v>
      </c>
    </row>
    <row r="31" spans="1:2">
      <c r="A31" s="14" t="s">
        <v>225</v>
      </c>
      <c r="B31" s="15">
        <v>4319730</v>
      </c>
    </row>
    <row r="32" spans="1:2">
      <c r="A32" s="28" t="s">
        <v>21</v>
      </c>
      <c r="B32" s="27">
        <v>4319730</v>
      </c>
    </row>
    <row r="33" spans="1:2" s="11" customFormat="1">
      <c r="A33" s="29" t="s">
        <v>25</v>
      </c>
      <c r="B33" s="9">
        <v>146559753</v>
      </c>
    </row>
    <row r="34" spans="1:2">
      <c r="A34" s="16" t="s">
        <v>21</v>
      </c>
      <c r="B34" s="17">
        <v>81422085</v>
      </c>
    </row>
    <row r="35" spans="1:2">
      <c r="A35" s="28" t="s">
        <v>21</v>
      </c>
      <c r="B35" s="27">
        <v>65137668</v>
      </c>
    </row>
    <row r="36" spans="1:2" s="11" customFormat="1">
      <c r="A36" s="14" t="s">
        <v>147</v>
      </c>
      <c r="B36" s="15">
        <v>7881107.4000000004</v>
      </c>
    </row>
    <row r="37" spans="1:2" s="11" customFormat="1">
      <c r="A37" s="16" t="s">
        <v>21</v>
      </c>
      <c r="B37" s="17">
        <v>7881107.4000000004</v>
      </c>
    </row>
    <row r="38" spans="1:2">
      <c r="A38" s="29" t="s">
        <v>1005</v>
      </c>
      <c r="B38" s="9">
        <v>31998000</v>
      </c>
    </row>
    <row r="39" spans="1:2" s="11" customFormat="1">
      <c r="A39" s="16" t="s">
        <v>21</v>
      </c>
      <c r="B39" s="17">
        <v>31998000</v>
      </c>
    </row>
    <row r="40" spans="1:2">
      <c r="A40" s="29" t="s">
        <v>26</v>
      </c>
      <c r="B40" s="9">
        <v>21656529908.32</v>
      </c>
    </row>
    <row r="41" spans="1:2">
      <c r="A41" s="28" t="s">
        <v>21</v>
      </c>
      <c r="B41" s="27">
        <v>11920312509.610001</v>
      </c>
    </row>
    <row r="42" spans="1:2">
      <c r="A42" s="28" t="s">
        <v>21</v>
      </c>
      <c r="B42" s="27">
        <v>9736217398.7099991</v>
      </c>
    </row>
    <row r="43" spans="1:2">
      <c r="A43" s="29" t="s">
        <v>1006</v>
      </c>
      <c r="B43" s="9">
        <v>12799200</v>
      </c>
    </row>
    <row r="44" spans="1:2">
      <c r="A44" s="28" t="s">
        <v>21</v>
      </c>
      <c r="B44" s="27">
        <v>12799200</v>
      </c>
    </row>
    <row r="45" spans="1:2">
      <c r="A45" s="29" t="s">
        <v>27</v>
      </c>
      <c r="B45" s="9">
        <v>390826008</v>
      </c>
    </row>
    <row r="46" spans="1:2">
      <c r="A46" s="28" t="s">
        <v>21</v>
      </c>
      <c r="B46" s="27">
        <v>195413004</v>
      </c>
    </row>
    <row r="47" spans="1:2" s="11" customFormat="1">
      <c r="A47" s="16" t="s">
        <v>21</v>
      </c>
      <c r="B47" s="17">
        <v>195413004</v>
      </c>
    </row>
    <row r="48" spans="1:2">
      <c r="A48" s="29" t="s">
        <v>1429</v>
      </c>
      <c r="B48" s="9">
        <v>495509563.19</v>
      </c>
    </row>
    <row r="49" spans="1:2" s="11" customFormat="1">
      <c r="A49" s="16" t="s">
        <v>1430</v>
      </c>
      <c r="B49" s="17">
        <v>495509563.19</v>
      </c>
    </row>
    <row r="50" spans="1:2">
      <c r="A50" s="29" t="s">
        <v>1431</v>
      </c>
      <c r="B50" s="9">
        <v>1599900</v>
      </c>
    </row>
    <row r="51" spans="1:2">
      <c r="A51" s="16" t="s">
        <v>21</v>
      </c>
      <c r="B51" s="17">
        <v>1599900</v>
      </c>
    </row>
    <row r="52" spans="1:2">
      <c r="A52" s="29" t="s">
        <v>28</v>
      </c>
      <c r="B52" s="9">
        <v>192952428.59</v>
      </c>
    </row>
    <row r="53" spans="1:2">
      <c r="A53" s="28" t="s">
        <v>21</v>
      </c>
      <c r="B53" s="27">
        <v>81422085</v>
      </c>
    </row>
    <row r="54" spans="1:2" s="11" customFormat="1">
      <c r="A54" s="16" t="s">
        <v>21</v>
      </c>
      <c r="B54" s="17">
        <v>111530343.59</v>
      </c>
    </row>
    <row r="55" spans="1:2">
      <c r="A55" s="29" t="s">
        <v>268</v>
      </c>
      <c r="B55" s="9">
        <v>3359790</v>
      </c>
    </row>
    <row r="56" spans="1:2" s="11" customFormat="1">
      <c r="A56" s="28" t="s">
        <v>21</v>
      </c>
      <c r="B56" s="27">
        <v>3359790</v>
      </c>
    </row>
    <row r="57" spans="1:2">
      <c r="A57" s="14" t="s">
        <v>1432</v>
      </c>
      <c r="B57" s="15">
        <v>32482000</v>
      </c>
    </row>
    <row r="58" spans="1:2">
      <c r="A58" s="28" t="s">
        <v>1433</v>
      </c>
      <c r="B58" s="27">
        <v>32482000</v>
      </c>
    </row>
    <row r="59" spans="1:2" s="11" customFormat="1">
      <c r="A59" s="29" t="s">
        <v>72</v>
      </c>
      <c r="B59" s="9">
        <v>1599900</v>
      </c>
    </row>
    <row r="60" spans="1:2">
      <c r="A60" s="28" t="s">
        <v>21</v>
      </c>
      <c r="B60" s="27">
        <v>1599900</v>
      </c>
    </row>
    <row r="61" spans="1:2" s="11" customFormat="1">
      <c r="A61" s="14" t="s">
        <v>77</v>
      </c>
      <c r="B61" s="15">
        <v>22961027.969999999</v>
      </c>
    </row>
    <row r="62" spans="1:2">
      <c r="A62" s="28" t="s">
        <v>21</v>
      </c>
      <c r="B62" s="27">
        <v>22961027.969999999</v>
      </c>
    </row>
    <row r="63" spans="1:2" s="11" customFormat="1">
      <c r="A63" s="14" t="s">
        <v>1434</v>
      </c>
      <c r="B63" s="15">
        <v>124792200</v>
      </c>
    </row>
    <row r="64" spans="1:2">
      <c r="A64" s="28" t="s">
        <v>21</v>
      </c>
      <c r="B64" s="27">
        <v>124792200</v>
      </c>
    </row>
    <row r="65" spans="1:2" s="11" customFormat="1">
      <c r="A65" s="29" t="s">
        <v>341</v>
      </c>
      <c r="B65" s="9">
        <v>19998750</v>
      </c>
    </row>
    <row r="66" spans="1:2">
      <c r="A66" s="16" t="s">
        <v>21</v>
      </c>
      <c r="B66" s="17">
        <v>3999750</v>
      </c>
    </row>
    <row r="67" spans="1:2">
      <c r="A67" s="28" t="s">
        <v>21</v>
      </c>
      <c r="B67" s="27">
        <v>15999000</v>
      </c>
    </row>
    <row r="68" spans="1:2">
      <c r="A68" s="29" t="s">
        <v>226</v>
      </c>
      <c r="B68" s="9">
        <v>7978701.2999999998</v>
      </c>
    </row>
    <row r="69" spans="1:2">
      <c r="A69" s="28" t="s">
        <v>21</v>
      </c>
      <c r="B69" s="27">
        <v>7978701.2999999998</v>
      </c>
    </row>
    <row r="70" spans="1:2">
      <c r="A70" s="14" t="s">
        <v>1435</v>
      </c>
      <c r="B70" s="15">
        <v>5000000</v>
      </c>
    </row>
    <row r="71" spans="1:2">
      <c r="A71" s="28" t="s">
        <v>1436</v>
      </c>
      <c r="B71" s="27">
        <v>5000000</v>
      </c>
    </row>
    <row r="72" spans="1:2" s="11" customFormat="1">
      <c r="A72" s="29" t="s">
        <v>419</v>
      </c>
      <c r="B72" s="9">
        <v>8950999</v>
      </c>
    </row>
    <row r="73" spans="1:2" s="11" customFormat="1">
      <c r="A73" s="28" t="s">
        <v>21</v>
      </c>
      <c r="B73" s="27">
        <v>4450000</v>
      </c>
    </row>
    <row r="74" spans="1:2">
      <c r="A74" s="16" t="s">
        <v>21</v>
      </c>
      <c r="B74" s="17">
        <v>4500999</v>
      </c>
    </row>
    <row r="75" spans="1:2">
      <c r="A75" s="14" t="s">
        <v>420</v>
      </c>
      <c r="B75" s="15">
        <v>30729884.800000001</v>
      </c>
    </row>
    <row r="76" spans="1:2">
      <c r="A76" s="28" t="s">
        <v>21</v>
      </c>
      <c r="B76" s="27">
        <v>4207777</v>
      </c>
    </row>
    <row r="77" spans="1:2" s="11" customFormat="1">
      <c r="A77" s="28" t="s">
        <v>21</v>
      </c>
      <c r="B77" s="27">
        <v>4477777</v>
      </c>
    </row>
    <row r="78" spans="1:2">
      <c r="A78" s="28" t="s">
        <v>21</v>
      </c>
      <c r="B78" s="27">
        <v>4404777</v>
      </c>
    </row>
    <row r="79" spans="1:2" s="11" customFormat="1">
      <c r="A79" s="16" t="s">
        <v>21</v>
      </c>
      <c r="B79" s="17">
        <v>4407777</v>
      </c>
    </row>
    <row r="80" spans="1:2">
      <c r="A80" s="28" t="s">
        <v>21</v>
      </c>
      <c r="B80" s="27">
        <v>4407777</v>
      </c>
    </row>
    <row r="81" spans="1:2" s="11" customFormat="1">
      <c r="A81" s="16" t="s">
        <v>21</v>
      </c>
      <c r="B81" s="17">
        <v>8823999.8000000007</v>
      </c>
    </row>
    <row r="82" spans="1:2" s="11" customFormat="1">
      <c r="A82" s="29" t="s">
        <v>1437</v>
      </c>
      <c r="B82" s="9">
        <v>13260000</v>
      </c>
    </row>
    <row r="83" spans="1:2">
      <c r="A83" s="16" t="s">
        <v>21</v>
      </c>
      <c r="B83" s="17">
        <v>4420000</v>
      </c>
    </row>
    <row r="84" spans="1:2">
      <c r="A84" s="28" t="s">
        <v>1438</v>
      </c>
      <c r="B84" s="27">
        <v>8840000</v>
      </c>
    </row>
    <row r="85" spans="1:2" s="11" customFormat="1">
      <c r="A85" s="29" t="s">
        <v>421</v>
      </c>
      <c r="B85" s="9">
        <v>77161102</v>
      </c>
    </row>
    <row r="86" spans="1:2">
      <c r="A86" s="28" t="s">
        <v>21</v>
      </c>
      <c r="B86" s="27">
        <v>4200999</v>
      </c>
    </row>
    <row r="87" spans="1:2">
      <c r="A87" s="16" t="s">
        <v>21</v>
      </c>
      <c r="B87" s="17">
        <v>4400099</v>
      </c>
    </row>
    <row r="88" spans="1:2">
      <c r="A88" s="28" t="s">
        <v>21</v>
      </c>
      <c r="B88" s="27">
        <v>4409999</v>
      </c>
    </row>
    <row r="89" spans="1:2" s="11" customFormat="1">
      <c r="A89" s="28" t="s">
        <v>21</v>
      </c>
      <c r="B89" s="27">
        <v>4400999</v>
      </c>
    </row>
    <row r="90" spans="1:2">
      <c r="A90" s="28" t="s">
        <v>21</v>
      </c>
      <c r="B90" s="27">
        <v>4400999</v>
      </c>
    </row>
    <row r="91" spans="1:2">
      <c r="A91" s="28" t="s">
        <v>21</v>
      </c>
      <c r="B91" s="27">
        <v>4400001</v>
      </c>
    </row>
    <row r="92" spans="1:2">
      <c r="A92" s="16" t="s">
        <v>21</v>
      </c>
      <c r="B92" s="17">
        <v>4400999</v>
      </c>
    </row>
    <row r="93" spans="1:2">
      <c r="A93" s="28" t="s">
        <v>21</v>
      </c>
      <c r="B93" s="27">
        <v>4400009</v>
      </c>
    </row>
    <row r="94" spans="1:2" s="11" customFormat="1">
      <c r="A94" s="16" t="s">
        <v>21</v>
      </c>
      <c r="B94" s="17">
        <v>5000999</v>
      </c>
    </row>
    <row r="95" spans="1:2" s="11" customFormat="1">
      <c r="A95" s="16" t="s">
        <v>21</v>
      </c>
      <c r="B95" s="17">
        <v>4505000</v>
      </c>
    </row>
    <row r="96" spans="1:2">
      <c r="A96" s="28" t="s">
        <v>21</v>
      </c>
      <c r="B96" s="27">
        <v>4400999</v>
      </c>
    </row>
    <row r="97" spans="1:2" s="11" customFormat="1">
      <c r="A97" s="16" t="s">
        <v>21</v>
      </c>
      <c r="B97" s="17">
        <v>4405000</v>
      </c>
    </row>
    <row r="98" spans="1:2">
      <c r="A98" s="28" t="s">
        <v>21</v>
      </c>
      <c r="B98" s="27">
        <v>4829000</v>
      </c>
    </row>
    <row r="99" spans="1:2" s="11" customFormat="1">
      <c r="A99" s="16" t="s">
        <v>21</v>
      </c>
      <c r="B99" s="17">
        <v>5029000</v>
      </c>
    </row>
    <row r="100" spans="1:2">
      <c r="A100" s="28" t="s">
        <v>21</v>
      </c>
      <c r="B100" s="27">
        <v>4709000</v>
      </c>
    </row>
    <row r="101" spans="1:2" s="11" customFormat="1">
      <c r="A101" s="16" t="s">
        <v>21</v>
      </c>
      <c r="B101" s="17">
        <v>4859000</v>
      </c>
    </row>
    <row r="102" spans="1:2">
      <c r="A102" s="28" t="s">
        <v>21</v>
      </c>
      <c r="B102" s="27">
        <v>4409000</v>
      </c>
    </row>
    <row r="103" spans="1:2" s="11" customFormat="1">
      <c r="A103" s="29" t="s">
        <v>1439</v>
      </c>
      <c r="B103" s="9">
        <v>18371000</v>
      </c>
    </row>
    <row r="104" spans="1:2">
      <c r="A104" s="28" t="s">
        <v>21</v>
      </c>
      <c r="B104" s="27">
        <v>4442000</v>
      </c>
    </row>
    <row r="105" spans="1:2" s="11" customFormat="1">
      <c r="A105" s="16" t="s">
        <v>21</v>
      </c>
      <c r="B105" s="17">
        <v>4475000</v>
      </c>
    </row>
    <row r="106" spans="1:2" s="11" customFormat="1">
      <c r="A106" s="16" t="s">
        <v>21</v>
      </c>
      <c r="B106" s="17">
        <v>4425000</v>
      </c>
    </row>
    <row r="107" spans="1:2">
      <c r="A107" s="28" t="s">
        <v>21</v>
      </c>
      <c r="B107" s="27">
        <v>5029000</v>
      </c>
    </row>
    <row r="108" spans="1:2" s="11" customFormat="1">
      <c r="A108" s="14" t="s">
        <v>1440</v>
      </c>
      <c r="B108" s="15">
        <v>17998875</v>
      </c>
    </row>
    <row r="109" spans="1:2">
      <c r="A109" s="28" t="s">
        <v>21</v>
      </c>
      <c r="B109" s="27">
        <v>17998875</v>
      </c>
    </row>
    <row r="110" spans="1:2" s="11" customFormat="1">
      <c r="A110" s="14" t="s">
        <v>1007</v>
      </c>
      <c r="B110" s="15">
        <v>4885325.0999999996</v>
      </c>
    </row>
    <row r="111" spans="1:2">
      <c r="A111" s="28" t="s">
        <v>21</v>
      </c>
      <c r="B111" s="27">
        <v>4885325.0999999996</v>
      </c>
    </row>
    <row r="112" spans="1:2">
      <c r="A112" s="29" t="s">
        <v>29</v>
      </c>
      <c r="B112" s="9">
        <v>19198800</v>
      </c>
    </row>
    <row r="113" spans="1:2">
      <c r="A113" s="28" t="s">
        <v>21</v>
      </c>
      <c r="B113" s="27">
        <v>9599400</v>
      </c>
    </row>
    <row r="114" spans="1:2">
      <c r="A114" s="16" t="s">
        <v>21</v>
      </c>
      <c r="B114" s="17">
        <v>9599400</v>
      </c>
    </row>
    <row r="115" spans="1:2">
      <c r="A115" s="29" t="s">
        <v>1441</v>
      </c>
      <c r="B115" s="9">
        <v>45555999</v>
      </c>
    </row>
    <row r="116" spans="1:2" s="11" customFormat="1">
      <c r="A116" s="28" t="s">
        <v>21</v>
      </c>
      <c r="B116" s="27">
        <v>4407999</v>
      </c>
    </row>
    <row r="117" spans="1:2">
      <c r="A117" s="28" t="s">
        <v>21</v>
      </c>
      <c r="B117" s="27">
        <v>4425000</v>
      </c>
    </row>
    <row r="118" spans="1:2">
      <c r="A118" s="28" t="s">
        <v>21</v>
      </c>
      <c r="B118" s="27">
        <v>4409000</v>
      </c>
    </row>
    <row r="119" spans="1:2">
      <c r="A119" s="28" t="s">
        <v>21</v>
      </c>
      <c r="B119" s="27">
        <v>4739000</v>
      </c>
    </row>
    <row r="120" spans="1:2">
      <c r="A120" s="28" t="s">
        <v>21</v>
      </c>
      <c r="B120" s="27">
        <v>4739000</v>
      </c>
    </row>
    <row r="121" spans="1:2">
      <c r="A121" s="28" t="s">
        <v>21</v>
      </c>
      <c r="B121" s="27">
        <v>11318000</v>
      </c>
    </row>
    <row r="122" spans="1:2">
      <c r="A122" s="28" t="s">
        <v>21</v>
      </c>
      <c r="B122" s="27">
        <v>11518000</v>
      </c>
    </row>
    <row r="123" spans="1:2">
      <c r="A123" s="29" t="s">
        <v>1442</v>
      </c>
      <c r="B123" s="9">
        <v>15999000</v>
      </c>
    </row>
    <row r="124" spans="1:2">
      <c r="A124" s="16" t="s">
        <v>21</v>
      </c>
      <c r="B124" s="17">
        <v>15999000</v>
      </c>
    </row>
    <row r="125" spans="1:2">
      <c r="A125" s="29" t="s">
        <v>148</v>
      </c>
      <c r="B125" s="9">
        <v>330513443</v>
      </c>
    </row>
    <row r="126" spans="1:2">
      <c r="A126" s="28" t="s">
        <v>21</v>
      </c>
      <c r="B126" s="27">
        <v>87701292</v>
      </c>
    </row>
    <row r="127" spans="1:2">
      <c r="A127" s="28" t="s">
        <v>21</v>
      </c>
      <c r="B127" s="27">
        <v>161597751</v>
      </c>
    </row>
    <row r="128" spans="1:2">
      <c r="A128" s="28" t="s">
        <v>1443</v>
      </c>
      <c r="B128" s="27">
        <v>81214400</v>
      </c>
    </row>
    <row r="129" spans="1:2" s="11" customFormat="1">
      <c r="A129" s="14" t="s">
        <v>1008</v>
      </c>
      <c r="B129" s="15">
        <v>6399600</v>
      </c>
    </row>
    <row r="130" spans="1:2">
      <c r="A130" s="28" t="s">
        <v>21</v>
      </c>
      <c r="B130" s="27">
        <v>6399600</v>
      </c>
    </row>
    <row r="131" spans="1:2" s="11" customFormat="1">
      <c r="A131" s="14" t="s">
        <v>106</v>
      </c>
      <c r="B131" s="15">
        <v>27198300</v>
      </c>
    </row>
    <row r="132" spans="1:2">
      <c r="A132" s="28" t="s">
        <v>21</v>
      </c>
      <c r="B132" s="27">
        <v>11199300</v>
      </c>
    </row>
    <row r="133" spans="1:2">
      <c r="A133" s="28" t="s">
        <v>21</v>
      </c>
      <c r="B133" s="27">
        <v>15999000</v>
      </c>
    </row>
    <row r="134" spans="1:2" s="11" customFormat="1">
      <c r="A134" s="14" t="s">
        <v>30</v>
      </c>
      <c r="B134" s="15">
        <v>609314.4</v>
      </c>
    </row>
    <row r="135" spans="1:2">
      <c r="A135" s="28" t="s">
        <v>21</v>
      </c>
      <c r="B135" s="27">
        <v>609314.4</v>
      </c>
    </row>
    <row r="136" spans="1:2" s="11" customFormat="1">
      <c r="A136" s="29" t="s">
        <v>1444</v>
      </c>
      <c r="B136" s="9">
        <v>3199846</v>
      </c>
    </row>
    <row r="137" spans="1:2">
      <c r="A137" s="28" t="s">
        <v>1445</v>
      </c>
      <c r="B137" s="27">
        <v>3199846</v>
      </c>
    </row>
    <row r="138" spans="1:2">
      <c r="A138" s="29" t="s">
        <v>1446</v>
      </c>
      <c r="B138" s="9">
        <v>48034760</v>
      </c>
    </row>
    <row r="139" spans="1:2">
      <c r="A139" s="16" t="s">
        <v>21</v>
      </c>
      <c r="B139" s="17">
        <v>15999000</v>
      </c>
    </row>
    <row r="140" spans="1:2" s="11" customFormat="1">
      <c r="A140" s="16" t="s">
        <v>1447</v>
      </c>
      <c r="B140" s="17">
        <v>32035760</v>
      </c>
    </row>
    <row r="141" spans="1:2">
      <c r="A141" s="29" t="s">
        <v>342</v>
      </c>
      <c r="B141" s="9">
        <v>12799200</v>
      </c>
    </row>
    <row r="142" spans="1:2" s="11" customFormat="1">
      <c r="A142" s="28" t="s">
        <v>21</v>
      </c>
      <c r="B142" s="27">
        <v>12799200</v>
      </c>
    </row>
    <row r="143" spans="1:2" s="11" customFormat="1">
      <c r="A143" s="14" t="s">
        <v>243</v>
      </c>
      <c r="B143" s="15">
        <v>639960</v>
      </c>
    </row>
    <row r="144" spans="1:2">
      <c r="A144" s="16" t="s">
        <v>21</v>
      </c>
      <c r="B144" s="17">
        <v>639960</v>
      </c>
    </row>
    <row r="145" spans="1:2">
      <c r="A145" s="29" t="s">
        <v>31</v>
      </c>
      <c r="B145" s="9">
        <v>95994000</v>
      </c>
    </row>
    <row r="146" spans="1:2">
      <c r="A146" s="28" t="s">
        <v>21</v>
      </c>
      <c r="B146" s="27">
        <v>63996000</v>
      </c>
    </row>
    <row r="147" spans="1:2" s="11" customFormat="1">
      <c r="A147" s="16" t="s">
        <v>21</v>
      </c>
      <c r="B147" s="17">
        <v>31998000</v>
      </c>
    </row>
    <row r="148" spans="1:2">
      <c r="A148" s="29" t="s">
        <v>157</v>
      </c>
      <c r="B148" s="9">
        <v>325688340</v>
      </c>
    </row>
    <row r="149" spans="1:2" s="11" customFormat="1">
      <c r="A149" s="16" t="s">
        <v>21</v>
      </c>
      <c r="B149" s="17">
        <v>162844170</v>
      </c>
    </row>
    <row r="150" spans="1:2">
      <c r="A150" s="28" t="s">
        <v>21</v>
      </c>
      <c r="B150" s="27">
        <v>162844170</v>
      </c>
    </row>
    <row r="151" spans="1:2" s="11" customFormat="1">
      <c r="A151" s="14" t="s">
        <v>227</v>
      </c>
      <c r="B151" s="15">
        <v>479970</v>
      </c>
    </row>
    <row r="152" spans="1:2">
      <c r="A152" s="28" t="s">
        <v>21</v>
      </c>
      <c r="B152" s="27">
        <v>479970</v>
      </c>
    </row>
    <row r="153" spans="1:2" s="11" customFormat="1">
      <c r="A153" s="14" t="s">
        <v>32</v>
      </c>
      <c r="B153" s="15">
        <v>127992000</v>
      </c>
    </row>
    <row r="154" spans="1:2">
      <c r="A154" s="26" t="s">
        <v>21</v>
      </c>
      <c r="B154" s="27">
        <v>63996000</v>
      </c>
    </row>
    <row r="155" spans="1:2">
      <c r="A155" s="26" t="s">
        <v>21</v>
      </c>
      <c r="B155" s="27">
        <v>63996000</v>
      </c>
    </row>
    <row r="156" spans="1:2">
      <c r="A156" s="8" t="s">
        <v>1448</v>
      </c>
      <c r="B156" s="9">
        <v>63996000</v>
      </c>
    </row>
    <row r="157" spans="1:2">
      <c r="A157" s="26" t="s">
        <v>1449</v>
      </c>
      <c r="B157" s="27">
        <v>63996000</v>
      </c>
    </row>
    <row r="158" spans="1:2">
      <c r="A158" s="8" t="s">
        <v>1009</v>
      </c>
      <c r="B158" s="9">
        <v>32568834</v>
      </c>
    </row>
    <row r="159" spans="1:2">
      <c r="A159" s="26" t="s">
        <v>21</v>
      </c>
      <c r="B159" s="27">
        <v>32568834</v>
      </c>
    </row>
    <row r="160" spans="1:2">
      <c r="A160" s="8" t="s">
        <v>33</v>
      </c>
      <c r="B160" s="9">
        <v>230474550</v>
      </c>
    </row>
    <row r="161" spans="1:2">
      <c r="A161" s="26" t="s">
        <v>343</v>
      </c>
      <c r="B161" s="27">
        <v>219645000</v>
      </c>
    </row>
    <row r="162" spans="1:2">
      <c r="A162" s="26" t="s">
        <v>344</v>
      </c>
      <c r="B162" s="27">
        <v>10829550</v>
      </c>
    </row>
    <row r="163" spans="1:2">
      <c r="A163" s="8" t="s">
        <v>34</v>
      </c>
      <c r="B163" s="9">
        <v>15999000</v>
      </c>
    </row>
    <row r="164" spans="1:2">
      <c r="A164" s="26" t="s">
        <v>21</v>
      </c>
      <c r="B164" s="27">
        <v>15999000</v>
      </c>
    </row>
    <row r="165" spans="1:2">
      <c r="A165" s="8" t="s">
        <v>1450</v>
      </c>
      <c r="B165" s="9">
        <v>16047770</v>
      </c>
    </row>
    <row r="166" spans="1:2">
      <c r="A166" s="26" t="s">
        <v>1451</v>
      </c>
      <c r="B166" s="27">
        <v>16047770</v>
      </c>
    </row>
    <row r="167" spans="1:2">
      <c r="A167" s="8" t="s">
        <v>1010</v>
      </c>
      <c r="B167" s="9">
        <v>8142208.5</v>
      </c>
    </row>
    <row r="168" spans="1:2">
      <c r="A168" s="26" t="s">
        <v>21</v>
      </c>
      <c r="B168" s="27">
        <v>8142208.5</v>
      </c>
    </row>
    <row r="169" spans="1:2">
      <c r="A169" s="8" t="s">
        <v>93</v>
      </c>
      <c r="B169" s="9">
        <v>979290491.52999997</v>
      </c>
    </row>
    <row r="170" spans="1:2">
      <c r="A170" s="26" t="s">
        <v>21</v>
      </c>
      <c r="B170" s="27">
        <v>503268991.83999997</v>
      </c>
    </row>
    <row r="171" spans="1:2">
      <c r="A171" s="26" t="s">
        <v>21</v>
      </c>
      <c r="B171" s="27">
        <v>476021499.69</v>
      </c>
    </row>
    <row r="172" spans="1:2">
      <c r="A172" s="8" t="s">
        <v>35</v>
      </c>
      <c r="B172" s="9">
        <v>111378324.61</v>
      </c>
    </row>
    <row r="173" spans="1:2">
      <c r="A173" s="26" t="s">
        <v>21</v>
      </c>
      <c r="B173" s="27">
        <v>31998000</v>
      </c>
    </row>
    <row r="174" spans="1:2">
      <c r="A174" s="26" t="s">
        <v>21</v>
      </c>
      <c r="B174" s="27">
        <v>9562245.4000000004</v>
      </c>
    </row>
    <row r="175" spans="1:2">
      <c r="A175" s="26" t="s">
        <v>21</v>
      </c>
      <c r="B175" s="27">
        <v>5822079.21</v>
      </c>
    </row>
    <row r="176" spans="1:2">
      <c r="A176" s="26" t="s">
        <v>21</v>
      </c>
      <c r="B176" s="27">
        <v>63996000</v>
      </c>
    </row>
    <row r="177" spans="1:2">
      <c r="A177" s="8" t="s">
        <v>1452</v>
      </c>
      <c r="B177" s="9">
        <v>260550671.99000001</v>
      </c>
    </row>
    <row r="178" spans="1:2">
      <c r="A178" s="26" t="s">
        <v>21</v>
      </c>
      <c r="B178" s="27">
        <v>260550671.99000001</v>
      </c>
    </row>
    <row r="179" spans="1:2">
      <c r="A179" s="8" t="s">
        <v>107</v>
      </c>
      <c r="B179" s="9">
        <v>6399600</v>
      </c>
    </row>
    <row r="180" spans="1:2">
      <c r="A180" s="26" t="s">
        <v>21</v>
      </c>
      <c r="B180" s="27">
        <v>3199800</v>
      </c>
    </row>
    <row r="181" spans="1:2">
      <c r="A181" s="26" t="s">
        <v>21</v>
      </c>
      <c r="B181" s="27">
        <v>3199800</v>
      </c>
    </row>
    <row r="182" spans="1:2">
      <c r="A182" s="8" t="s">
        <v>36</v>
      </c>
      <c r="B182" s="9">
        <v>1145406483.1800001</v>
      </c>
    </row>
    <row r="183" spans="1:2">
      <c r="A183" s="26" t="s">
        <v>21</v>
      </c>
      <c r="B183" s="27">
        <v>576199112.53999996</v>
      </c>
    </row>
    <row r="184" spans="1:2">
      <c r="A184" s="26" t="s">
        <v>21</v>
      </c>
      <c r="B184" s="27">
        <v>569207370.63999999</v>
      </c>
    </row>
    <row r="185" spans="1:2">
      <c r="A185" s="8" t="s">
        <v>1453</v>
      </c>
      <c r="B185" s="9">
        <v>8142208.5</v>
      </c>
    </row>
    <row r="186" spans="1:2">
      <c r="A186" s="26" t="s">
        <v>1454</v>
      </c>
      <c r="B186" s="27">
        <v>8142208.5</v>
      </c>
    </row>
    <row r="187" spans="1:2">
      <c r="A187" s="8" t="s">
        <v>223</v>
      </c>
      <c r="B187" s="9">
        <v>81422091</v>
      </c>
    </row>
    <row r="188" spans="1:2">
      <c r="A188" s="26" t="s">
        <v>21</v>
      </c>
      <c r="B188" s="27">
        <v>32568834</v>
      </c>
    </row>
    <row r="189" spans="1:2">
      <c r="A189" s="26" t="s">
        <v>21</v>
      </c>
      <c r="B189" s="27">
        <v>16284417</v>
      </c>
    </row>
    <row r="190" spans="1:2">
      <c r="A190" s="26" t="s">
        <v>1455</v>
      </c>
      <c r="B190" s="27">
        <v>32568840</v>
      </c>
    </row>
    <row r="191" spans="1:2">
      <c r="A191" s="8" t="s">
        <v>422</v>
      </c>
      <c r="B191" s="9">
        <v>77012011.700000003</v>
      </c>
    </row>
    <row r="192" spans="1:2">
      <c r="A192" s="26" t="s">
        <v>21</v>
      </c>
      <c r="B192" s="27">
        <v>25331216.699999999</v>
      </c>
    </row>
    <row r="193" spans="1:2">
      <c r="A193" s="26" t="s">
        <v>21</v>
      </c>
      <c r="B193" s="27">
        <v>19198800</v>
      </c>
    </row>
    <row r="194" spans="1:2">
      <c r="A194" s="26" t="s">
        <v>1456</v>
      </c>
      <c r="B194" s="27">
        <v>16241000</v>
      </c>
    </row>
    <row r="195" spans="1:2">
      <c r="A195" s="26" t="s">
        <v>1457</v>
      </c>
      <c r="B195" s="27">
        <v>8120495</v>
      </c>
    </row>
    <row r="196" spans="1:2">
      <c r="A196" s="26" t="s">
        <v>1458</v>
      </c>
      <c r="B196" s="27">
        <v>8120500</v>
      </c>
    </row>
    <row r="197" spans="1:2">
      <c r="A197" s="8" t="s">
        <v>1011</v>
      </c>
      <c r="B197" s="9">
        <v>79995000</v>
      </c>
    </row>
    <row r="198" spans="1:2">
      <c r="A198" s="26" t="s">
        <v>21</v>
      </c>
      <c r="B198" s="27">
        <v>79995000</v>
      </c>
    </row>
    <row r="199" spans="1:2">
      <c r="A199" s="8" t="s">
        <v>345</v>
      </c>
      <c r="B199" s="9">
        <v>65137668</v>
      </c>
    </row>
    <row r="200" spans="1:2">
      <c r="A200" s="26" t="s">
        <v>21</v>
      </c>
      <c r="B200" s="27">
        <v>65137668</v>
      </c>
    </row>
    <row r="201" spans="1:2">
      <c r="A201" s="8" t="s">
        <v>1459</v>
      </c>
      <c r="B201" s="9">
        <v>192885998.97</v>
      </c>
    </row>
    <row r="202" spans="1:2">
      <c r="A202" s="26" t="s">
        <v>21</v>
      </c>
      <c r="B202" s="27">
        <v>192885998.97</v>
      </c>
    </row>
    <row r="203" spans="1:2">
      <c r="A203" s="8" t="s">
        <v>269</v>
      </c>
      <c r="B203" s="9">
        <v>457976146.81</v>
      </c>
    </row>
    <row r="204" spans="1:2">
      <c r="A204" s="26" t="s">
        <v>21</v>
      </c>
      <c r="B204" s="27">
        <v>229397346.09999999</v>
      </c>
    </row>
    <row r="205" spans="1:2">
      <c r="A205" s="26" t="s">
        <v>21</v>
      </c>
      <c r="B205" s="27">
        <v>228578800.71000001</v>
      </c>
    </row>
    <row r="206" spans="1:2">
      <c r="A206" s="8" t="s">
        <v>1460</v>
      </c>
      <c r="B206" s="9">
        <v>16015770</v>
      </c>
    </row>
    <row r="207" spans="1:2">
      <c r="A207" s="26" t="s">
        <v>1461</v>
      </c>
      <c r="B207" s="27">
        <v>16015770</v>
      </c>
    </row>
    <row r="208" spans="1:2">
      <c r="A208" s="8" t="s">
        <v>37</v>
      </c>
      <c r="B208" s="9">
        <v>195413004</v>
      </c>
    </row>
    <row r="209" spans="1:2">
      <c r="A209" s="26" t="s">
        <v>21</v>
      </c>
      <c r="B209" s="27">
        <v>130275336</v>
      </c>
    </row>
    <row r="210" spans="1:2">
      <c r="A210" s="26" t="s">
        <v>21</v>
      </c>
      <c r="B210" s="27">
        <v>65137668</v>
      </c>
    </row>
    <row r="211" spans="1:2">
      <c r="A211" s="8" t="s">
        <v>1012</v>
      </c>
      <c r="B211" s="9">
        <v>23449560.48</v>
      </c>
    </row>
    <row r="212" spans="1:2">
      <c r="A212" s="26" t="s">
        <v>21</v>
      </c>
      <c r="B212" s="27">
        <v>23449560.48</v>
      </c>
    </row>
    <row r="213" spans="1:2">
      <c r="A213" s="8" t="s">
        <v>270</v>
      </c>
      <c r="B213" s="9">
        <v>630206937.87</v>
      </c>
    </row>
    <row r="214" spans="1:2">
      <c r="A214" s="26" t="s">
        <v>21</v>
      </c>
      <c r="B214" s="27">
        <v>325688339.98000002</v>
      </c>
    </row>
    <row r="215" spans="1:2">
      <c r="A215" s="26" t="s">
        <v>21</v>
      </c>
      <c r="B215" s="27">
        <v>304518597.88999999</v>
      </c>
    </row>
    <row r="216" spans="1:2">
      <c r="A216" s="8" t="s">
        <v>346</v>
      </c>
      <c r="B216" s="9">
        <v>1599900</v>
      </c>
    </row>
    <row r="217" spans="1:2">
      <c r="A217" s="26" t="s">
        <v>21</v>
      </c>
      <c r="B217" s="27">
        <v>1599900</v>
      </c>
    </row>
    <row r="218" spans="1:2">
      <c r="A218" s="8" t="s">
        <v>1462</v>
      </c>
      <c r="B218" s="9">
        <v>40646117</v>
      </c>
    </row>
    <row r="219" spans="1:2">
      <c r="A219" s="26" t="s">
        <v>21</v>
      </c>
      <c r="B219" s="27">
        <v>16284417</v>
      </c>
    </row>
    <row r="220" spans="1:2">
      <c r="A220" s="26" t="s">
        <v>1463</v>
      </c>
      <c r="B220" s="27">
        <v>8120500</v>
      </c>
    </row>
    <row r="221" spans="1:2">
      <c r="A221" s="26" t="s">
        <v>1464</v>
      </c>
      <c r="B221" s="27">
        <v>16241200</v>
      </c>
    </row>
    <row r="222" spans="1:2">
      <c r="A222" s="8" t="s">
        <v>1465</v>
      </c>
      <c r="B222" s="9">
        <v>32568834</v>
      </c>
    </row>
    <row r="223" spans="1:2">
      <c r="A223" s="26" t="s">
        <v>21</v>
      </c>
      <c r="B223" s="27">
        <v>32568834</v>
      </c>
    </row>
    <row r="224" spans="1:2">
      <c r="A224" s="8" t="s">
        <v>149</v>
      </c>
      <c r="B224" s="9">
        <v>325471155</v>
      </c>
    </row>
    <row r="225" spans="1:2">
      <c r="A225" s="26" t="s">
        <v>21</v>
      </c>
      <c r="B225" s="27">
        <v>162844170</v>
      </c>
    </row>
    <row r="226" spans="1:2">
      <c r="A226" s="26" t="s">
        <v>21</v>
      </c>
      <c r="B226" s="27">
        <v>81422085</v>
      </c>
    </row>
    <row r="227" spans="1:2">
      <c r="A227" s="26" t="s">
        <v>1466</v>
      </c>
      <c r="B227" s="27">
        <v>81204900</v>
      </c>
    </row>
    <row r="228" spans="1:2">
      <c r="A228" s="8" t="s">
        <v>271</v>
      </c>
      <c r="B228" s="9">
        <v>1914060</v>
      </c>
    </row>
    <row r="229" spans="1:2">
      <c r="A229" s="26" t="s">
        <v>21</v>
      </c>
      <c r="B229" s="27">
        <v>1914060</v>
      </c>
    </row>
    <row r="230" spans="1:2">
      <c r="A230" s="8" t="s">
        <v>228</v>
      </c>
      <c r="B230" s="9">
        <v>2502359749.7600002</v>
      </c>
    </row>
    <row r="231" spans="1:2">
      <c r="A231" s="26" t="s">
        <v>21</v>
      </c>
      <c r="B231" s="27">
        <v>1161367555.97</v>
      </c>
    </row>
    <row r="232" spans="1:2">
      <c r="A232" s="26" t="s">
        <v>21</v>
      </c>
      <c r="B232" s="27">
        <v>385836462.61000001</v>
      </c>
    </row>
    <row r="233" spans="1:2">
      <c r="A233" s="26" t="s">
        <v>1467</v>
      </c>
      <c r="B233" s="27">
        <v>191636977.44999999</v>
      </c>
    </row>
    <row r="234" spans="1:2">
      <c r="A234" s="26" t="s">
        <v>1468</v>
      </c>
      <c r="B234" s="27">
        <v>191229772.25</v>
      </c>
    </row>
    <row r="235" spans="1:2">
      <c r="A235" s="26" t="s">
        <v>1469</v>
      </c>
      <c r="B235" s="27">
        <v>190692077.40000001</v>
      </c>
    </row>
    <row r="236" spans="1:2">
      <c r="A236" s="26" t="s">
        <v>1470</v>
      </c>
      <c r="B236" s="27">
        <v>190830118.08000001</v>
      </c>
    </row>
    <row r="237" spans="1:2">
      <c r="A237" s="26" t="s">
        <v>1471</v>
      </c>
      <c r="B237" s="27">
        <v>190766786</v>
      </c>
    </row>
    <row r="238" spans="1:2">
      <c r="A238" s="8" t="s">
        <v>347</v>
      </c>
      <c r="B238" s="9">
        <v>43261322.399999999</v>
      </c>
    </row>
    <row r="239" spans="1:2">
      <c r="A239" s="26" t="s">
        <v>21</v>
      </c>
      <c r="B239" s="27">
        <v>43261322.399999999</v>
      </c>
    </row>
    <row r="240" spans="1:2">
      <c r="A240" s="8" t="s">
        <v>272</v>
      </c>
      <c r="B240" s="9">
        <v>1510576878.0799999</v>
      </c>
    </row>
    <row r="241" spans="1:2">
      <c r="A241" s="26" t="s">
        <v>21</v>
      </c>
      <c r="B241" s="27">
        <v>569864826.79999995</v>
      </c>
    </row>
    <row r="242" spans="1:2">
      <c r="A242" s="26" t="s">
        <v>21</v>
      </c>
      <c r="B242" s="27">
        <v>565621311.61000001</v>
      </c>
    </row>
    <row r="243" spans="1:2">
      <c r="A243" s="26" t="s">
        <v>1472</v>
      </c>
      <c r="B243" s="27">
        <v>187238798.84999999</v>
      </c>
    </row>
    <row r="244" spans="1:2">
      <c r="A244" s="26" t="s">
        <v>1473</v>
      </c>
      <c r="B244" s="27">
        <v>187851940.81999999</v>
      </c>
    </row>
    <row r="245" spans="1:2">
      <c r="A245" s="8" t="s">
        <v>1474</v>
      </c>
      <c r="B245" s="9">
        <v>7679520</v>
      </c>
    </row>
    <row r="246" spans="1:2">
      <c r="A246" s="26" t="s">
        <v>21</v>
      </c>
      <c r="B246" s="27">
        <v>7679520</v>
      </c>
    </row>
    <row r="247" spans="1:2">
      <c r="A247" s="8" t="s">
        <v>1475</v>
      </c>
      <c r="B247" s="9">
        <v>47997000</v>
      </c>
    </row>
    <row r="248" spans="1:2">
      <c r="A248" s="26" t="s">
        <v>21</v>
      </c>
      <c r="B248" s="27">
        <v>47997000</v>
      </c>
    </row>
    <row r="249" spans="1:2">
      <c r="A249" s="8" t="s">
        <v>150</v>
      </c>
      <c r="B249" s="9">
        <v>30398100</v>
      </c>
    </row>
    <row r="250" spans="1:2">
      <c r="A250" s="26" t="s">
        <v>21</v>
      </c>
      <c r="B250" s="27">
        <v>9599400</v>
      </c>
    </row>
    <row r="251" spans="1:2">
      <c r="A251" s="26" t="s">
        <v>21</v>
      </c>
      <c r="B251" s="27">
        <v>20798700</v>
      </c>
    </row>
    <row r="252" spans="1:2">
      <c r="A252" s="8" t="s">
        <v>1476</v>
      </c>
      <c r="B252" s="9">
        <v>47997000</v>
      </c>
    </row>
    <row r="253" spans="1:2">
      <c r="A253" s="26" t="s">
        <v>21</v>
      </c>
      <c r="B253" s="27">
        <v>47997000</v>
      </c>
    </row>
    <row r="254" spans="1:2">
      <c r="A254" s="8" t="s">
        <v>273</v>
      </c>
      <c r="B254" s="9">
        <v>73279876.5</v>
      </c>
    </row>
    <row r="255" spans="1:2">
      <c r="A255" s="26" t="s">
        <v>21</v>
      </c>
      <c r="B255" s="27">
        <v>73279876.5</v>
      </c>
    </row>
    <row r="256" spans="1:2">
      <c r="A256" s="8" t="s">
        <v>1477</v>
      </c>
      <c r="B256" s="9">
        <v>80033540</v>
      </c>
    </row>
    <row r="257" spans="1:2">
      <c r="A257" s="26" t="s">
        <v>21</v>
      </c>
      <c r="B257" s="27">
        <v>47997000</v>
      </c>
    </row>
    <row r="258" spans="1:2">
      <c r="A258" s="26" t="s">
        <v>1478</v>
      </c>
      <c r="B258" s="27">
        <v>16022770</v>
      </c>
    </row>
    <row r="259" spans="1:2">
      <c r="A259" s="26" t="s">
        <v>1479</v>
      </c>
      <c r="B259" s="27">
        <v>16013770</v>
      </c>
    </row>
    <row r="260" spans="1:2">
      <c r="A260" s="8" t="s">
        <v>274</v>
      </c>
      <c r="B260" s="9">
        <v>65137668</v>
      </c>
    </row>
    <row r="261" spans="1:2">
      <c r="A261" s="26" t="s">
        <v>21</v>
      </c>
      <c r="B261" s="27">
        <v>65137668</v>
      </c>
    </row>
    <row r="262" spans="1:2">
      <c r="A262" s="8" t="s">
        <v>38</v>
      </c>
      <c r="B262" s="9">
        <v>162844170</v>
      </c>
    </row>
    <row r="263" spans="1:2">
      <c r="A263" s="26" t="s">
        <v>21</v>
      </c>
      <c r="B263" s="27">
        <v>162844170</v>
      </c>
    </row>
    <row r="264" spans="1:2">
      <c r="A264" s="8" t="s">
        <v>275</v>
      </c>
      <c r="B264" s="9">
        <v>73279876.5</v>
      </c>
    </row>
    <row r="265" spans="1:2">
      <c r="A265" s="26" t="s">
        <v>21</v>
      </c>
      <c r="B265" s="27">
        <v>40711042.5</v>
      </c>
    </row>
    <row r="266" spans="1:2">
      <c r="A266" s="26" t="s">
        <v>21</v>
      </c>
      <c r="B266" s="27">
        <v>32568834</v>
      </c>
    </row>
    <row r="267" spans="1:2">
      <c r="A267" s="8" t="s">
        <v>229</v>
      </c>
      <c r="B267" s="9">
        <v>97628336.799999997</v>
      </c>
    </row>
    <row r="268" spans="1:2">
      <c r="A268" s="26" t="s">
        <v>21</v>
      </c>
      <c r="B268" s="27">
        <v>65137668</v>
      </c>
    </row>
    <row r="269" spans="1:2">
      <c r="A269" s="26" t="s">
        <v>21</v>
      </c>
      <c r="B269" s="27">
        <v>32490668.800000001</v>
      </c>
    </row>
    <row r="270" spans="1:2">
      <c r="A270" s="8" t="s">
        <v>1013</v>
      </c>
      <c r="B270" s="9">
        <v>157456860</v>
      </c>
    </row>
    <row r="271" spans="1:2">
      <c r="A271" s="26" t="s">
        <v>21</v>
      </c>
      <c r="B271" s="27">
        <v>8803776</v>
      </c>
    </row>
    <row r="272" spans="1:2">
      <c r="A272" s="26" t="s">
        <v>21</v>
      </c>
      <c r="B272" s="27">
        <v>10311776</v>
      </c>
    </row>
    <row r="273" spans="1:2">
      <c r="A273" s="26" t="s">
        <v>21</v>
      </c>
      <c r="B273" s="27">
        <v>14400000</v>
      </c>
    </row>
    <row r="274" spans="1:2">
      <c r="A274" s="26" t="s">
        <v>21</v>
      </c>
      <c r="B274" s="27">
        <v>8801000</v>
      </c>
    </row>
    <row r="275" spans="1:2">
      <c r="A275" s="26" t="s">
        <v>21</v>
      </c>
      <c r="B275" s="27">
        <v>8833776</v>
      </c>
    </row>
    <row r="276" spans="1:2">
      <c r="A276" s="26" t="s">
        <v>21</v>
      </c>
      <c r="B276" s="27">
        <v>13203000</v>
      </c>
    </row>
    <row r="277" spans="1:2">
      <c r="A277" s="26" t="s">
        <v>21</v>
      </c>
      <c r="B277" s="27">
        <v>8801000</v>
      </c>
    </row>
    <row r="278" spans="1:2">
      <c r="A278" s="26" t="s">
        <v>21</v>
      </c>
      <c r="B278" s="27">
        <v>13200000</v>
      </c>
    </row>
    <row r="279" spans="1:2">
      <c r="A279" s="26" t="s">
        <v>21</v>
      </c>
      <c r="B279" s="27">
        <v>19603552</v>
      </c>
    </row>
    <row r="280" spans="1:2">
      <c r="A280" s="26" t="s">
        <v>21</v>
      </c>
      <c r="B280" s="27">
        <v>17683552</v>
      </c>
    </row>
    <row r="281" spans="1:2">
      <c r="A281" s="26" t="s">
        <v>21</v>
      </c>
      <c r="B281" s="27">
        <v>25004440</v>
      </c>
    </row>
    <row r="282" spans="1:2">
      <c r="A282" s="26" t="s">
        <v>21</v>
      </c>
      <c r="B282" s="27">
        <v>4410888</v>
      </c>
    </row>
    <row r="283" spans="1:2">
      <c r="A283" s="26" t="s">
        <v>1014</v>
      </c>
      <c r="B283" s="27">
        <v>4400100</v>
      </c>
    </row>
    <row r="284" spans="1:2">
      <c r="A284" s="8" t="s">
        <v>423</v>
      </c>
      <c r="B284" s="9">
        <v>358257174</v>
      </c>
    </row>
    <row r="285" spans="1:2">
      <c r="A285" s="26" t="s">
        <v>21</v>
      </c>
      <c r="B285" s="27">
        <v>195413004</v>
      </c>
    </row>
    <row r="286" spans="1:2">
      <c r="A286" s="26" t="s">
        <v>21</v>
      </c>
      <c r="B286" s="27">
        <v>162844170</v>
      </c>
    </row>
    <row r="287" spans="1:2">
      <c r="A287" s="8" t="s">
        <v>424</v>
      </c>
      <c r="B287" s="9">
        <v>184755430.50999999</v>
      </c>
    </row>
    <row r="288" spans="1:2">
      <c r="A288" s="26" t="s">
        <v>21</v>
      </c>
      <c r="B288" s="27">
        <v>70835585.510000005</v>
      </c>
    </row>
    <row r="289" spans="1:2">
      <c r="A289" s="26" t="s">
        <v>21</v>
      </c>
      <c r="B289" s="27">
        <v>81422085</v>
      </c>
    </row>
    <row r="290" spans="1:2">
      <c r="A290" s="26" t="s">
        <v>1480</v>
      </c>
      <c r="B290" s="27">
        <v>32497760</v>
      </c>
    </row>
    <row r="291" spans="1:2">
      <c r="A291" s="8" t="s">
        <v>108</v>
      </c>
      <c r="B291" s="9">
        <v>80074990</v>
      </c>
    </row>
    <row r="292" spans="1:2">
      <c r="A292" s="26" t="s">
        <v>21</v>
      </c>
      <c r="B292" s="27">
        <v>31998000</v>
      </c>
    </row>
    <row r="293" spans="1:2">
      <c r="A293" s="26" t="s">
        <v>21</v>
      </c>
      <c r="B293" s="27">
        <v>31998000</v>
      </c>
    </row>
    <row r="294" spans="1:2">
      <c r="A294" s="26" t="s">
        <v>21</v>
      </c>
      <c r="B294" s="27">
        <v>16078990</v>
      </c>
    </row>
    <row r="295" spans="1:2">
      <c r="A295" s="8" t="s">
        <v>1015</v>
      </c>
      <c r="B295" s="9">
        <v>3199800</v>
      </c>
    </row>
    <row r="296" spans="1:2">
      <c r="A296" s="26" t="s">
        <v>21</v>
      </c>
      <c r="B296" s="27">
        <v>3199800</v>
      </c>
    </row>
    <row r="297" spans="1:2">
      <c r="A297" s="8" t="s">
        <v>348</v>
      </c>
      <c r="B297" s="9">
        <v>32568834</v>
      </c>
    </row>
    <row r="298" spans="1:2">
      <c r="A298" s="26" t="s">
        <v>21</v>
      </c>
      <c r="B298" s="27">
        <v>32568834</v>
      </c>
    </row>
    <row r="299" spans="1:2">
      <c r="A299" s="8" t="s">
        <v>1481</v>
      </c>
      <c r="B299" s="9">
        <v>1624100</v>
      </c>
    </row>
    <row r="300" spans="1:2">
      <c r="A300" s="26" t="s">
        <v>1482</v>
      </c>
      <c r="B300" s="27">
        <v>1624100</v>
      </c>
    </row>
    <row r="301" spans="1:2">
      <c r="A301" s="8" t="s">
        <v>39</v>
      </c>
      <c r="B301" s="9">
        <v>7098756.2999999998</v>
      </c>
    </row>
    <row r="302" spans="1:2">
      <c r="A302" s="26" t="s">
        <v>21</v>
      </c>
      <c r="B302" s="27">
        <v>7098756.2999999998</v>
      </c>
    </row>
    <row r="303" spans="1:2">
      <c r="A303" s="8" t="s">
        <v>1016</v>
      </c>
      <c r="B303" s="9">
        <v>3582571.74</v>
      </c>
    </row>
    <row r="304" spans="1:2">
      <c r="A304" s="26" t="s">
        <v>21</v>
      </c>
      <c r="B304" s="27">
        <v>3582571.74</v>
      </c>
    </row>
    <row r="305" spans="1:2">
      <c r="A305" s="8" t="s">
        <v>40</v>
      </c>
      <c r="B305" s="9">
        <v>56995459.5</v>
      </c>
    </row>
    <row r="306" spans="1:2">
      <c r="A306" s="26" t="s">
        <v>21</v>
      </c>
      <c r="B306" s="27">
        <v>56995459.5</v>
      </c>
    </row>
    <row r="307" spans="1:2">
      <c r="A307" s="8" t="s">
        <v>41</v>
      </c>
      <c r="B307" s="9">
        <v>130188502</v>
      </c>
    </row>
    <row r="308" spans="1:2">
      <c r="A308" s="26" t="s">
        <v>21</v>
      </c>
      <c r="B308" s="27">
        <v>97706502</v>
      </c>
    </row>
    <row r="309" spans="1:2">
      <c r="A309" s="26" t="s">
        <v>1483</v>
      </c>
      <c r="B309" s="27">
        <v>32482000</v>
      </c>
    </row>
    <row r="310" spans="1:2">
      <c r="A310" s="8" t="s">
        <v>151</v>
      </c>
      <c r="B310" s="9">
        <v>15999000</v>
      </c>
    </row>
    <row r="311" spans="1:2">
      <c r="A311" s="26" t="s">
        <v>21</v>
      </c>
      <c r="B311" s="27">
        <v>15999000</v>
      </c>
    </row>
    <row r="312" spans="1:2">
      <c r="A312" s="8" t="s">
        <v>1484</v>
      </c>
      <c r="B312" s="9">
        <v>11199300</v>
      </c>
    </row>
    <row r="313" spans="1:2">
      <c r="A313" s="26" t="s">
        <v>21</v>
      </c>
      <c r="B313" s="27">
        <v>11199300</v>
      </c>
    </row>
    <row r="314" spans="1:2">
      <c r="A314" s="8" t="s">
        <v>276</v>
      </c>
      <c r="B314" s="9">
        <v>6399600</v>
      </c>
    </row>
    <row r="315" spans="1:2">
      <c r="A315" s="26" t="s">
        <v>21</v>
      </c>
      <c r="B315" s="27">
        <v>3199800</v>
      </c>
    </row>
    <row r="316" spans="1:2">
      <c r="A316" s="26" t="s">
        <v>21</v>
      </c>
      <c r="B316" s="27">
        <v>3199800</v>
      </c>
    </row>
    <row r="317" spans="1:2">
      <c r="A317" s="8" t="s">
        <v>1017</v>
      </c>
      <c r="B317" s="9">
        <v>3199800</v>
      </c>
    </row>
    <row r="318" spans="1:2">
      <c r="A318" s="26" t="s">
        <v>21</v>
      </c>
      <c r="B318" s="27">
        <v>3199800</v>
      </c>
    </row>
    <row r="319" spans="1:2">
      <c r="A319" s="8" t="s">
        <v>425</v>
      </c>
      <c r="B319" s="9">
        <v>9599400</v>
      </c>
    </row>
    <row r="320" spans="1:2">
      <c r="A320" s="26" t="s">
        <v>21</v>
      </c>
      <c r="B320" s="27">
        <v>9599400</v>
      </c>
    </row>
    <row r="321" spans="1:2">
      <c r="A321" s="8" t="s">
        <v>1018</v>
      </c>
      <c r="B321" s="9">
        <v>176007000</v>
      </c>
    </row>
    <row r="322" spans="1:2">
      <c r="A322" s="26" t="s">
        <v>21</v>
      </c>
      <c r="B322" s="27">
        <v>47997000</v>
      </c>
    </row>
    <row r="323" spans="1:2">
      <c r="A323" s="26" t="s">
        <v>21</v>
      </c>
      <c r="B323" s="27">
        <v>95994000</v>
      </c>
    </row>
    <row r="324" spans="1:2">
      <c r="A324" s="26" t="s">
        <v>1485</v>
      </c>
      <c r="B324" s="27">
        <v>32016000</v>
      </c>
    </row>
    <row r="325" spans="1:2">
      <c r="A325" s="8" t="s">
        <v>42</v>
      </c>
      <c r="B325" s="9">
        <v>1619585320.49</v>
      </c>
    </row>
    <row r="326" spans="1:2">
      <c r="A326" s="26" t="s">
        <v>21</v>
      </c>
      <c r="B326" s="27">
        <v>1511100</v>
      </c>
    </row>
    <row r="327" spans="1:2">
      <c r="A327" s="26" t="s">
        <v>21</v>
      </c>
      <c r="B327" s="27">
        <v>974543253.08000004</v>
      </c>
    </row>
    <row r="328" spans="1:2">
      <c r="A328" s="26" t="s">
        <v>21</v>
      </c>
      <c r="B328" s="27">
        <v>643530967.40999997</v>
      </c>
    </row>
    <row r="329" spans="1:2">
      <c r="A329" s="8" t="s">
        <v>43</v>
      </c>
      <c r="B329" s="9">
        <v>325688340</v>
      </c>
    </row>
    <row r="330" spans="1:2">
      <c r="A330" s="26" t="s">
        <v>21</v>
      </c>
      <c r="B330" s="27">
        <v>162844170</v>
      </c>
    </row>
    <row r="331" spans="1:2">
      <c r="A331" s="26" t="s">
        <v>21</v>
      </c>
      <c r="B331" s="27">
        <v>162844170</v>
      </c>
    </row>
    <row r="332" spans="1:2">
      <c r="A332" s="8" t="s">
        <v>1019</v>
      </c>
      <c r="B332" s="9">
        <v>10109950</v>
      </c>
    </row>
    <row r="333" spans="1:2">
      <c r="A333" s="26" t="s">
        <v>21</v>
      </c>
      <c r="B333" s="27">
        <v>5164950</v>
      </c>
    </row>
    <row r="334" spans="1:2">
      <c r="A334" s="26" t="s">
        <v>21</v>
      </c>
      <c r="B334" s="27">
        <v>4945000</v>
      </c>
    </row>
    <row r="335" spans="1:2">
      <c r="A335" s="8" t="s">
        <v>230</v>
      </c>
      <c r="B335" s="9">
        <v>470265450</v>
      </c>
    </row>
    <row r="336" spans="1:2">
      <c r="A336" s="26" t="s">
        <v>21</v>
      </c>
      <c r="B336" s="27">
        <v>445892130</v>
      </c>
    </row>
    <row r="337" spans="1:2">
      <c r="A337" s="26" t="s">
        <v>1486</v>
      </c>
      <c r="B337" s="27">
        <v>24373320</v>
      </c>
    </row>
    <row r="338" spans="1:2">
      <c r="A338" s="8" t="s">
        <v>1020</v>
      </c>
      <c r="B338" s="9">
        <v>1599900</v>
      </c>
    </row>
    <row r="339" spans="1:2">
      <c r="A339" s="26" t="s">
        <v>21</v>
      </c>
      <c r="B339" s="27">
        <v>1599900</v>
      </c>
    </row>
    <row r="340" spans="1:2">
      <c r="A340" s="8" t="s">
        <v>1487</v>
      </c>
      <c r="B340" s="9">
        <v>343105715.44</v>
      </c>
    </row>
    <row r="341" spans="1:2">
      <c r="A341" s="26" t="s">
        <v>1488</v>
      </c>
      <c r="B341" s="27">
        <v>162830109.44</v>
      </c>
    </row>
    <row r="342" spans="1:2">
      <c r="A342" s="26" t="s">
        <v>1489</v>
      </c>
      <c r="B342" s="27">
        <v>11368686</v>
      </c>
    </row>
    <row r="343" spans="1:2">
      <c r="A343" s="26" t="s">
        <v>1490</v>
      </c>
      <c r="B343" s="27">
        <v>84453460</v>
      </c>
    </row>
    <row r="344" spans="1:2">
      <c r="A344" s="26" t="s">
        <v>1491</v>
      </c>
      <c r="B344" s="27">
        <v>84453460</v>
      </c>
    </row>
    <row r="345" spans="1:2">
      <c r="A345" s="8" t="s">
        <v>44</v>
      </c>
      <c r="B345" s="9">
        <v>30398100</v>
      </c>
    </row>
    <row r="346" spans="1:2">
      <c r="A346" s="26" t="s">
        <v>21</v>
      </c>
      <c r="B346" s="27">
        <v>6399600</v>
      </c>
    </row>
    <row r="347" spans="1:2">
      <c r="A347" s="26" t="s">
        <v>21</v>
      </c>
      <c r="B347" s="27">
        <v>23998500</v>
      </c>
    </row>
    <row r="348" spans="1:2">
      <c r="A348" s="8" t="s">
        <v>45</v>
      </c>
      <c r="B348" s="9">
        <v>83863119.109999999</v>
      </c>
    </row>
    <row r="349" spans="1:2">
      <c r="A349" s="26" t="s">
        <v>21</v>
      </c>
      <c r="B349" s="27">
        <v>24426625.5</v>
      </c>
    </row>
    <row r="350" spans="1:2">
      <c r="A350" s="26" t="s">
        <v>21</v>
      </c>
      <c r="B350" s="27">
        <v>59436493.609999999</v>
      </c>
    </row>
    <row r="351" spans="1:2">
      <c r="A351" s="8" t="s">
        <v>46</v>
      </c>
      <c r="B351" s="9">
        <v>997704855</v>
      </c>
    </row>
    <row r="352" spans="1:2">
      <c r="A352" s="26" t="s">
        <v>21</v>
      </c>
      <c r="B352" s="27">
        <v>528917775</v>
      </c>
    </row>
    <row r="353" spans="1:2">
      <c r="A353" s="26" t="s">
        <v>21</v>
      </c>
      <c r="B353" s="27">
        <v>390826008</v>
      </c>
    </row>
    <row r="354" spans="1:2">
      <c r="A354" s="26" t="s">
        <v>1492</v>
      </c>
      <c r="B354" s="27">
        <v>38978424</v>
      </c>
    </row>
    <row r="355" spans="1:2">
      <c r="A355" s="26" t="s">
        <v>1493</v>
      </c>
      <c r="B355" s="27">
        <v>38982648</v>
      </c>
    </row>
    <row r="356" spans="1:2">
      <c r="A356" s="8" t="s">
        <v>47</v>
      </c>
      <c r="B356" s="9">
        <v>1421733.6</v>
      </c>
    </row>
    <row r="357" spans="1:2">
      <c r="A357" s="26" t="s">
        <v>21</v>
      </c>
      <c r="B357" s="27">
        <v>1421733.6</v>
      </c>
    </row>
    <row r="358" spans="1:2">
      <c r="A358" s="8" t="s">
        <v>1494</v>
      </c>
      <c r="B358" s="9">
        <v>609314.4</v>
      </c>
    </row>
    <row r="359" spans="1:2">
      <c r="A359" s="26" t="s">
        <v>21</v>
      </c>
      <c r="B359" s="27" t="s">
        <v>340</v>
      </c>
    </row>
    <row r="360" spans="1:2">
      <c r="A360" s="26" t="s">
        <v>21</v>
      </c>
      <c r="B360" s="27">
        <v>609314.4</v>
      </c>
    </row>
    <row r="361" spans="1:2">
      <c r="A361" s="8" t="s">
        <v>277</v>
      </c>
      <c r="B361" s="9">
        <v>15999000</v>
      </c>
    </row>
    <row r="362" spans="1:2">
      <c r="A362" s="26" t="s">
        <v>21</v>
      </c>
      <c r="B362" s="27">
        <v>15999000</v>
      </c>
    </row>
    <row r="363" spans="1:2">
      <c r="A363" s="8" t="s">
        <v>1495</v>
      </c>
      <c r="B363" s="9">
        <v>19198800</v>
      </c>
    </row>
    <row r="364" spans="1:2">
      <c r="A364" s="26" t="s">
        <v>1496</v>
      </c>
      <c r="B364" s="27">
        <v>9599400</v>
      </c>
    </row>
    <row r="365" spans="1:2">
      <c r="A365" s="26" t="s">
        <v>1497</v>
      </c>
      <c r="B365" s="27">
        <v>9599400</v>
      </c>
    </row>
    <row r="366" spans="1:2">
      <c r="A366" s="8" t="s">
        <v>278</v>
      </c>
      <c r="B366" s="9">
        <v>11999250</v>
      </c>
    </row>
    <row r="367" spans="1:2">
      <c r="A367" s="26" t="s">
        <v>21</v>
      </c>
      <c r="B367" s="27">
        <v>11999250</v>
      </c>
    </row>
    <row r="368" spans="1:2">
      <c r="A368" s="8" t="s">
        <v>1498</v>
      </c>
      <c r="B368" s="9">
        <v>47997000</v>
      </c>
    </row>
    <row r="369" spans="1:2">
      <c r="A369" s="26" t="s">
        <v>21</v>
      </c>
      <c r="B369" s="27">
        <v>47997000</v>
      </c>
    </row>
    <row r="370" spans="1:2">
      <c r="A370" s="8" t="s">
        <v>279</v>
      </c>
      <c r="B370" s="9">
        <v>16284417</v>
      </c>
    </row>
    <row r="371" spans="1:2">
      <c r="A371" s="26" t="s">
        <v>21</v>
      </c>
      <c r="B371" s="134">
        <v>16284417</v>
      </c>
    </row>
    <row r="372" spans="1:2">
      <c r="A372" s="8" t="s">
        <v>1021</v>
      </c>
      <c r="B372" s="9">
        <v>3199800</v>
      </c>
    </row>
    <row r="373" spans="1:2">
      <c r="A373" s="26" t="s">
        <v>21</v>
      </c>
      <c r="B373" s="27">
        <v>3199800</v>
      </c>
    </row>
    <row r="374" spans="1:2">
      <c r="A374" s="8" t="s">
        <v>1022</v>
      </c>
      <c r="B374" s="9">
        <v>59274695.100000001</v>
      </c>
    </row>
    <row r="375" spans="1:2">
      <c r="A375" s="26" t="s">
        <v>21</v>
      </c>
      <c r="B375" s="27">
        <v>39997500</v>
      </c>
    </row>
    <row r="376" spans="1:2">
      <c r="A376" s="26" t="s">
        <v>21</v>
      </c>
      <c r="B376" s="27">
        <v>19277195.100000001</v>
      </c>
    </row>
    <row r="377" spans="1:2">
      <c r="A377" s="8" t="s">
        <v>1023</v>
      </c>
      <c r="B377" s="9">
        <v>57544190</v>
      </c>
    </row>
    <row r="378" spans="1:2">
      <c r="A378" s="26" t="s">
        <v>21</v>
      </c>
      <c r="B378" s="27">
        <v>4400999</v>
      </c>
    </row>
    <row r="379" spans="1:2">
      <c r="A379" s="26" t="s">
        <v>21</v>
      </c>
      <c r="B379" s="27">
        <v>4400100</v>
      </c>
    </row>
    <row r="380" spans="1:2">
      <c r="A380" s="26" t="s">
        <v>21</v>
      </c>
      <c r="B380" s="27">
        <v>4455999</v>
      </c>
    </row>
    <row r="381" spans="1:2">
      <c r="A381" s="26" t="s">
        <v>21</v>
      </c>
      <c r="B381" s="27">
        <v>5000099</v>
      </c>
    </row>
    <row r="382" spans="1:2">
      <c r="A382" s="26" t="s">
        <v>21</v>
      </c>
      <c r="B382" s="27">
        <v>5606999</v>
      </c>
    </row>
    <row r="383" spans="1:2">
      <c r="A383" s="26" t="s">
        <v>21</v>
      </c>
      <c r="B383" s="27">
        <v>4510999</v>
      </c>
    </row>
    <row r="384" spans="1:2">
      <c r="A384" s="26" t="s">
        <v>21</v>
      </c>
      <c r="B384" s="27">
        <v>4440000</v>
      </c>
    </row>
    <row r="385" spans="1:2">
      <c r="A385" s="26" t="s">
        <v>21</v>
      </c>
      <c r="B385" s="27">
        <v>4410999</v>
      </c>
    </row>
    <row r="386" spans="1:2">
      <c r="A386" s="26" t="s">
        <v>21</v>
      </c>
      <c r="B386" s="27">
        <v>5900999</v>
      </c>
    </row>
    <row r="387" spans="1:2">
      <c r="A387" s="26" t="s">
        <v>21</v>
      </c>
      <c r="B387" s="27">
        <v>5450999</v>
      </c>
    </row>
    <row r="388" spans="1:2">
      <c r="A388" s="26" t="s">
        <v>21</v>
      </c>
      <c r="B388" s="27">
        <v>4455999</v>
      </c>
    </row>
    <row r="389" spans="1:2">
      <c r="A389" s="26" t="s">
        <v>21</v>
      </c>
      <c r="B389" s="27">
        <v>4509999</v>
      </c>
    </row>
    <row r="390" spans="1:2">
      <c r="A390" s="8" t="s">
        <v>1499</v>
      </c>
      <c r="B390" s="9">
        <v>162409800</v>
      </c>
    </row>
    <row r="391" spans="1:2">
      <c r="A391" s="26" t="s">
        <v>21</v>
      </c>
      <c r="B391" s="27">
        <v>162409800</v>
      </c>
    </row>
    <row r="392" spans="1:2">
      <c r="A392" s="8" t="s">
        <v>1500</v>
      </c>
      <c r="B392" s="9">
        <v>17894400</v>
      </c>
    </row>
    <row r="393" spans="1:2">
      <c r="A393" s="26" t="s">
        <v>1501</v>
      </c>
      <c r="B393" s="27">
        <v>4433999</v>
      </c>
    </row>
    <row r="394" spans="1:2">
      <c r="A394" s="26" t="s">
        <v>1502</v>
      </c>
      <c r="B394" s="27">
        <v>4404400</v>
      </c>
    </row>
    <row r="395" spans="1:2">
      <c r="A395" s="26" t="s">
        <v>1503</v>
      </c>
      <c r="B395" s="27">
        <v>4655999</v>
      </c>
    </row>
    <row r="396" spans="1:2">
      <c r="A396" s="26" t="s">
        <v>1504</v>
      </c>
      <c r="B396" s="27">
        <v>4400002</v>
      </c>
    </row>
    <row r="397" spans="1:2">
      <c r="A397" s="8" t="s">
        <v>1505</v>
      </c>
      <c r="B397" s="9">
        <v>799950</v>
      </c>
    </row>
    <row r="398" spans="1:2">
      <c r="A398" s="26" t="s">
        <v>21</v>
      </c>
      <c r="B398" s="27">
        <v>799950</v>
      </c>
    </row>
    <row r="399" spans="1:2">
      <c r="A399" s="8" t="s">
        <v>1024</v>
      </c>
      <c r="B399" s="9">
        <v>55080990</v>
      </c>
    </row>
    <row r="400" spans="1:2">
      <c r="A400" s="26" t="s">
        <v>21</v>
      </c>
      <c r="B400" s="27">
        <v>4400999</v>
      </c>
    </row>
    <row r="401" spans="1:2">
      <c r="A401" s="26" t="s">
        <v>21</v>
      </c>
      <c r="B401" s="27">
        <v>4411999</v>
      </c>
    </row>
    <row r="402" spans="1:2">
      <c r="A402" s="26" t="s">
        <v>21</v>
      </c>
      <c r="B402" s="27">
        <v>4750999</v>
      </c>
    </row>
    <row r="403" spans="1:2">
      <c r="A403" s="26" t="s">
        <v>21</v>
      </c>
      <c r="B403" s="27">
        <v>4757999</v>
      </c>
    </row>
    <row r="404" spans="1:2">
      <c r="A404" s="26" t="s">
        <v>21</v>
      </c>
      <c r="B404" s="27">
        <v>4508999</v>
      </c>
    </row>
    <row r="405" spans="1:2">
      <c r="A405" s="26" t="s">
        <v>21</v>
      </c>
      <c r="B405" s="27">
        <v>4455000</v>
      </c>
    </row>
    <row r="406" spans="1:2">
      <c r="A406" s="26" t="s">
        <v>21</v>
      </c>
      <c r="B406" s="27">
        <v>4450000</v>
      </c>
    </row>
    <row r="407" spans="1:2">
      <c r="A407" s="26" t="s">
        <v>21</v>
      </c>
      <c r="B407" s="27">
        <v>4635999</v>
      </c>
    </row>
    <row r="408" spans="1:2">
      <c r="A408" s="26" t="s">
        <v>21</v>
      </c>
      <c r="B408" s="27">
        <v>4750999</v>
      </c>
    </row>
    <row r="409" spans="1:2">
      <c r="A409" s="26" t="s">
        <v>21</v>
      </c>
      <c r="B409" s="27">
        <v>4700999</v>
      </c>
    </row>
    <row r="410" spans="1:2">
      <c r="A410" s="26" t="s">
        <v>21</v>
      </c>
      <c r="B410" s="27">
        <v>4655999</v>
      </c>
    </row>
    <row r="411" spans="1:2">
      <c r="A411" s="26" t="s">
        <v>21</v>
      </c>
      <c r="B411" s="27">
        <v>4600999</v>
      </c>
    </row>
    <row r="412" spans="1:2">
      <c r="A412" s="8" t="s">
        <v>48</v>
      </c>
      <c r="B412" s="9">
        <v>618721232</v>
      </c>
    </row>
    <row r="413" spans="1:2">
      <c r="A413" s="26" t="s">
        <v>21</v>
      </c>
      <c r="B413" s="27">
        <v>260550672</v>
      </c>
    </row>
    <row r="414" spans="1:2">
      <c r="A414" s="26" t="s">
        <v>21</v>
      </c>
      <c r="B414" s="27">
        <v>325688340</v>
      </c>
    </row>
    <row r="415" spans="1:2">
      <c r="A415" s="26" t="s">
        <v>1506</v>
      </c>
      <c r="B415" s="27">
        <v>32482220</v>
      </c>
    </row>
    <row r="416" spans="1:2">
      <c r="A416" s="8" t="s">
        <v>1507</v>
      </c>
      <c r="B416" s="9">
        <v>64098200</v>
      </c>
    </row>
    <row r="417" spans="1:2">
      <c r="A417" s="26" t="s">
        <v>21</v>
      </c>
      <c r="B417" s="27">
        <v>31998000</v>
      </c>
    </row>
    <row r="418" spans="1:2">
      <c r="A418" s="26" t="s">
        <v>1508</v>
      </c>
      <c r="B418" s="27">
        <v>32100200</v>
      </c>
    </row>
    <row r="419" spans="1:2">
      <c r="A419" s="8" t="s">
        <v>1509</v>
      </c>
      <c r="B419" s="9">
        <v>16011770</v>
      </c>
    </row>
    <row r="420" spans="1:2">
      <c r="A420" s="26" t="s">
        <v>1510</v>
      </c>
      <c r="B420" s="27">
        <v>16011770</v>
      </c>
    </row>
    <row r="421" spans="1:2">
      <c r="A421" s="8" t="s">
        <v>1511</v>
      </c>
      <c r="B421" s="9">
        <v>9599400</v>
      </c>
    </row>
    <row r="422" spans="1:2">
      <c r="A422" s="26" t="s">
        <v>21</v>
      </c>
      <c r="B422" s="27">
        <v>9599400</v>
      </c>
    </row>
    <row r="423" spans="1:2">
      <c r="A423" s="8" t="s">
        <v>1512</v>
      </c>
      <c r="B423" s="9">
        <v>16240980</v>
      </c>
    </row>
    <row r="424" spans="1:2">
      <c r="A424" s="26" t="s">
        <v>1513</v>
      </c>
      <c r="B424" s="27">
        <v>16240980</v>
      </c>
    </row>
    <row r="425" spans="1:2">
      <c r="A425" s="8" t="s">
        <v>1514</v>
      </c>
      <c r="B425" s="9">
        <v>81422085</v>
      </c>
    </row>
    <row r="426" spans="1:2">
      <c r="A426" s="26" t="s">
        <v>21</v>
      </c>
      <c r="B426" s="27">
        <v>81422085</v>
      </c>
    </row>
    <row r="427" spans="1:2">
      <c r="A427" s="8" t="s">
        <v>280</v>
      </c>
      <c r="B427" s="9">
        <v>9599400</v>
      </c>
    </row>
    <row r="428" spans="1:2">
      <c r="A428" s="26" t="s">
        <v>21</v>
      </c>
      <c r="B428" s="27">
        <v>9599400</v>
      </c>
    </row>
    <row r="429" spans="1:2">
      <c r="A429" s="8" t="s">
        <v>109</v>
      </c>
      <c r="B429" s="9">
        <v>97706502</v>
      </c>
    </row>
    <row r="430" spans="1:2">
      <c r="A430" s="26" t="s">
        <v>21</v>
      </c>
      <c r="B430" s="27">
        <v>97706502</v>
      </c>
    </row>
    <row r="431" spans="1:2">
      <c r="A431" s="8" t="s">
        <v>1515</v>
      </c>
      <c r="B431" s="9">
        <v>996315848.86000001</v>
      </c>
    </row>
    <row r="432" spans="1:2">
      <c r="A432" s="26" t="s">
        <v>21</v>
      </c>
      <c r="B432" s="27">
        <v>499176264.88</v>
      </c>
    </row>
    <row r="433" spans="1:2">
      <c r="A433" s="26" t="s">
        <v>1516</v>
      </c>
      <c r="B433" s="27">
        <v>497139583.98000002</v>
      </c>
    </row>
    <row r="434" spans="1:2">
      <c r="A434" s="8" t="s">
        <v>1517</v>
      </c>
      <c r="B434" s="9">
        <v>54413268</v>
      </c>
    </row>
    <row r="435" spans="1:2">
      <c r="A435" s="26" t="s">
        <v>21</v>
      </c>
      <c r="B435" s="27">
        <v>35197800</v>
      </c>
    </row>
    <row r="436" spans="1:2">
      <c r="A436" s="26" t="s">
        <v>1518</v>
      </c>
      <c r="B436" s="27">
        <v>19215468</v>
      </c>
    </row>
    <row r="437" spans="1:2">
      <c r="A437" s="8" t="s">
        <v>1519</v>
      </c>
      <c r="B437" s="9">
        <v>23998500</v>
      </c>
    </row>
    <row r="438" spans="1:2">
      <c r="A438" s="26" t="s">
        <v>21</v>
      </c>
      <c r="B438" s="27">
        <v>23998500</v>
      </c>
    </row>
    <row r="439" spans="1:2">
      <c r="A439" s="8" t="s">
        <v>426</v>
      </c>
      <c r="B439" s="9">
        <v>60796200</v>
      </c>
    </row>
    <row r="440" spans="1:2">
      <c r="A440" s="26" t="s">
        <v>21</v>
      </c>
      <c r="B440" s="27">
        <v>47997000</v>
      </c>
    </row>
    <row r="441" spans="1:2">
      <c r="A441" s="26" t="s">
        <v>21</v>
      </c>
      <c r="B441" s="27">
        <v>12799200</v>
      </c>
    </row>
    <row r="442" spans="1:2">
      <c r="A442" s="8" t="s">
        <v>1025</v>
      </c>
      <c r="B442" s="9">
        <v>15999000</v>
      </c>
    </row>
    <row r="443" spans="1:2">
      <c r="A443" s="26" t="s">
        <v>21</v>
      </c>
      <c r="B443" s="27">
        <v>7999500</v>
      </c>
    </row>
    <row r="444" spans="1:2">
      <c r="A444" s="26" t="s">
        <v>21</v>
      </c>
      <c r="B444" s="27">
        <v>7999500</v>
      </c>
    </row>
    <row r="445" spans="1:2">
      <c r="A445" s="8" t="s">
        <v>49</v>
      </c>
      <c r="B445" s="9">
        <v>1950768461.9200001</v>
      </c>
    </row>
    <row r="446" spans="1:2">
      <c r="A446" s="26" t="s">
        <v>21</v>
      </c>
      <c r="B446" s="27">
        <v>894991379.96000004</v>
      </c>
    </row>
    <row r="447" spans="1:2">
      <c r="A447" s="26" t="s">
        <v>21</v>
      </c>
      <c r="B447" s="27">
        <v>894991379.96000004</v>
      </c>
    </row>
    <row r="448" spans="1:2">
      <c r="A448" s="26" t="s">
        <v>1520</v>
      </c>
      <c r="B448" s="27">
        <v>105566370</v>
      </c>
    </row>
    <row r="449" spans="1:2">
      <c r="A449" s="43" t="s">
        <v>1521</v>
      </c>
      <c r="B449" s="44">
        <v>55219332</v>
      </c>
    </row>
    <row r="450" spans="1:2">
      <c r="A450" s="8" t="s">
        <v>50</v>
      </c>
      <c r="B450" s="9">
        <v>18394668351.700001</v>
      </c>
    </row>
    <row r="451" spans="1:2">
      <c r="A451" s="26" t="s">
        <v>21</v>
      </c>
      <c r="B451" s="27">
        <v>12870675732.73</v>
      </c>
    </row>
    <row r="452" spans="1:2">
      <c r="A452" s="26" t="s">
        <v>21</v>
      </c>
      <c r="B452" s="27">
        <v>5523992618.9700003</v>
      </c>
    </row>
    <row r="453" spans="1:2">
      <c r="A453" s="8" t="s">
        <v>51</v>
      </c>
      <c r="B453" s="9">
        <v>130275336</v>
      </c>
    </row>
    <row r="454" spans="1:2">
      <c r="A454" s="26" t="s">
        <v>21</v>
      </c>
      <c r="B454" s="27">
        <v>65137668</v>
      </c>
    </row>
    <row r="455" spans="1:2">
      <c r="A455" s="26" t="s">
        <v>21</v>
      </c>
      <c r="B455" s="27">
        <v>65137668</v>
      </c>
    </row>
    <row r="456" spans="1:2">
      <c r="A456" s="8" t="s">
        <v>281</v>
      </c>
      <c r="B456" s="9">
        <v>168998367.33000001</v>
      </c>
    </row>
    <row r="457" spans="1:2">
      <c r="A457" s="26" t="s">
        <v>21</v>
      </c>
      <c r="B457" s="27">
        <v>81422016.810000002</v>
      </c>
    </row>
    <row r="458" spans="1:2">
      <c r="A458" s="26" t="s">
        <v>21</v>
      </c>
      <c r="B458" s="27">
        <v>38852990.520000003</v>
      </c>
    </row>
    <row r="459" spans="1:2">
      <c r="A459" s="26" t="s">
        <v>1522</v>
      </c>
      <c r="B459" s="27">
        <v>48723360</v>
      </c>
    </row>
    <row r="460" spans="1:2">
      <c r="A460" s="8" t="s">
        <v>231</v>
      </c>
      <c r="B460" s="9">
        <v>998872241.13</v>
      </c>
    </row>
    <row r="461" spans="1:2">
      <c r="A461" s="26" t="s">
        <v>21</v>
      </c>
      <c r="B461" s="27">
        <v>501602667.29000002</v>
      </c>
    </row>
    <row r="462" spans="1:2">
      <c r="A462" s="26" t="s">
        <v>21</v>
      </c>
      <c r="B462" s="27">
        <v>497269573.83999997</v>
      </c>
    </row>
    <row r="463" spans="1:2">
      <c r="A463" s="8" t="s">
        <v>78</v>
      </c>
      <c r="B463" s="9">
        <v>259855679.99000001</v>
      </c>
    </row>
    <row r="464" spans="1:2">
      <c r="A464" s="26" t="s">
        <v>21</v>
      </c>
      <c r="B464" s="27">
        <v>259855679.99000001</v>
      </c>
    </row>
    <row r="465" spans="1:2">
      <c r="A465" s="8" t="s">
        <v>1523</v>
      </c>
      <c r="B465" s="9">
        <v>9599400</v>
      </c>
    </row>
    <row r="466" spans="1:2">
      <c r="A466" s="26" t="s">
        <v>1524</v>
      </c>
      <c r="B466" s="27">
        <v>9599400</v>
      </c>
    </row>
    <row r="467" spans="1:2">
      <c r="A467" s="8" t="s">
        <v>158</v>
      </c>
      <c r="B467" s="9">
        <v>113990919</v>
      </c>
    </row>
    <row r="468" spans="1:2">
      <c r="A468" s="26" t="s">
        <v>21</v>
      </c>
      <c r="B468" s="27">
        <v>56995459.5</v>
      </c>
    </row>
    <row r="469" spans="1:2">
      <c r="A469" s="26" t="s">
        <v>21</v>
      </c>
      <c r="B469" s="27">
        <v>56995459.5</v>
      </c>
    </row>
    <row r="470" spans="1:2">
      <c r="A470" s="8" t="s">
        <v>1525</v>
      </c>
      <c r="B470" s="9">
        <v>7999525</v>
      </c>
    </row>
    <row r="471" spans="1:2">
      <c r="A471" s="26" t="s">
        <v>1526</v>
      </c>
      <c r="B471" s="27">
        <v>7999525</v>
      </c>
    </row>
    <row r="472" spans="1:2">
      <c r="A472" s="8" t="s">
        <v>232</v>
      </c>
      <c r="B472" s="9">
        <v>34197275.700000003</v>
      </c>
    </row>
    <row r="473" spans="1:2">
      <c r="A473" s="26" t="s">
        <v>21</v>
      </c>
      <c r="B473" s="27">
        <v>17912858.699999999</v>
      </c>
    </row>
    <row r="474" spans="1:2">
      <c r="A474" s="26" t="s">
        <v>21</v>
      </c>
      <c r="B474" s="27">
        <v>16284417</v>
      </c>
    </row>
    <row r="475" spans="1:2">
      <c r="A475" s="8" t="s">
        <v>349</v>
      </c>
      <c r="B475" s="9">
        <v>93998397.329999998</v>
      </c>
    </row>
    <row r="476" spans="1:2">
      <c r="A476" s="26" t="s">
        <v>21</v>
      </c>
      <c r="B476" s="27">
        <v>47061965.130000003</v>
      </c>
    </row>
    <row r="477" spans="1:2">
      <c r="A477" s="26" t="s">
        <v>21</v>
      </c>
      <c r="B477" s="27">
        <v>46936432.200000003</v>
      </c>
    </row>
    <row r="478" spans="1:2">
      <c r="A478" s="8" t="s">
        <v>1527</v>
      </c>
      <c r="B478" s="9">
        <v>1599900</v>
      </c>
    </row>
    <row r="479" spans="1:2">
      <c r="A479" s="26" t="s">
        <v>21</v>
      </c>
      <c r="B479" s="27">
        <v>1599900</v>
      </c>
    </row>
    <row r="480" spans="1:2">
      <c r="A480" s="8" t="s">
        <v>282</v>
      </c>
      <c r="B480" s="9">
        <v>9599400</v>
      </c>
    </row>
    <row r="481" spans="1:2">
      <c r="A481" s="26" t="s">
        <v>21</v>
      </c>
      <c r="B481" s="27">
        <v>4799700</v>
      </c>
    </row>
    <row r="482" spans="1:2">
      <c r="A482" s="26" t="s">
        <v>1528</v>
      </c>
      <c r="B482" s="27">
        <v>4799700</v>
      </c>
    </row>
    <row r="483" spans="1:2">
      <c r="A483" s="8" t="s">
        <v>1026</v>
      </c>
      <c r="B483" s="9">
        <v>8467896.8399999999</v>
      </c>
    </row>
    <row r="484" spans="1:2">
      <c r="A484" s="26" t="s">
        <v>21</v>
      </c>
      <c r="B484" s="27">
        <v>8467896.8399999999</v>
      </c>
    </row>
    <row r="485" spans="1:2">
      <c r="A485" s="8" t="s">
        <v>52</v>
      </c>
      <c r="B485" s="9">
        <v>45596367.600000001</v>
      </c>
    </row>
    <row r="486" spans="1:2">
      <c r="A486" s="26" t="s">
        <v>21</v>
      </c>
      <c r="B486" s="27">
        <v>34197275.700000003</v>
      </c>
    </row>
    <row r="487" spans="1:2">
      <c r="A487" s="26" t="s">
        <v>21</v>
      </c>
      <c r="B487" s="27">
        <v>11399091.9</v>
      </c>
    </row>
    <row r="488" spans="1:2">
      <c r="A488" s="8" t="s">
        <v>233</v>
      </c>
      <c r="B488" s="9">
        <v>97445880</v>
      </c>
    </row>
    <row r="489" spans="1:2">
      <c r="A489" s="26" t="s">
        <v>21</v>
      </c>
      <c r="B489" s="27">
        <v>48722940</v>
      </c>
    </row>
    <row r="490" spans="1:2">
      <c r="A490" s="26" t="s">
        <v>1529</v>
      </c>
      <c r="B490" s="27">
        <v>48722940</v>
      </c>
    </row>
    <row r="491" spans="1:2">
      <c r="A491" s="8" t="s">
        <v>1530</v>
      </c>
      <c r="B491" s="9">
        <v>3199800</v>
      </c>
    </row>
    <row r="492" spans="1:2">
      <c r="A492" s="26" t="s">
        <v>1531</v>
      </c>
      <c r="B492" s="27">
        <v>3199800</v>
      </c>
    </row>
    <row r="493" spans="1:2">
      <c r="A493" s="8" t="s">
        <v>350</v>
      </c>
      <c r="B493" s="9">
        <v>79995000</v>
      </c>
    </row>
    <row r="494" spans="1:2">
      <c r="A494" s="26" t="s">
        <v>21</v>
      </c>
      <c r="B494" s="27">
        <v>39997500</v>
      </c>
    </row>
    <row r="495" spans="1:2">
      <c r="A495" s="26" t="s">
        <v>21</v>
      </c>
      <c r="B495" s="27">
        <v>39997500</v>
      </c>
    </row>
    <row r="496" spans="1:2">
      <c r="A496" s="8" t="s">
        <v>53</v>
      </c>
      <c r="B496" s="9">
        <v>378772282.51999998</v>
      </c>
    </row>
    <row r="497" spans="1:2">
      <c r="A497" s="26" t="s">
        <v>21</v>
      </c>
      <c r="B497" s="27">
        <v>378772282.51999998</v>
      </c>
    </row>
    <row r="498" spans="1:2">
      <c r="A498" s="8" t="s">
        <v>351</v>
      </c>
      <c r="B498" s="9">
        <v>31998000</v>
      </c>
    </row>
    <row r="499" spans="1:2">
      <c r="A499" s="26" t="s">
        <v>21</v>
      </c>
      <c r="B499" s="27">
        <v>31998000</v>
      </c>
    </row>
    <row r="500" spans="1:2">
      <c r="A500" s="8" t="s">
        <v>427</v>
      </c>
      <c r="B500" s="9">
        <v>12539001.09</v>
      </c>
    </row>
    <row r="501" spans="1:2">
      <c r="A501" s="26" t="s">
        <v>21</v>
      </c>
      <c r="B501" s="27">
        <v>9770650.1999999993</v>
      </c>
    </row>
    <row r="502" spans="1:2">
      <c r="A502" s="26" t="s">
        <v>1027</v>
      </c>
      <c r="B502" s="27">
        <v>2768350.89</v>
      </c>
    </row>
    <row r="503" spans="1:2">
      <c r="A503" s="8" t="s">
        <v>54</v>
      </c>
      <c r="B503" s="9">
        <v>32568834</v>
      </c>
    </row>
    <row r="504" spans="1:2">
      <c r="A504" s="26" t="s">
        <v>21</v>
      </c>
      <c r="B504" s="27">
        <v>32568834</v>
      </c>
    </row>
    <row r="505" spans="1:2">
      <c r="A505" s="8" t="s">
        <v>352</v>
      </c>
      <c r="B505" s="9">
        <v>55996500</v>
      </c>
    </row>
    <row r="506" spans="1:2">
      <c r="A506" s="26" t="s">
        <v>21</v>
      </c>
      <c r="B506" s="27">
        <v>31998000</v>
      </c>
    </row>
    <row r="507" spans="1:2">
      <c r="A507" s="26" t="s">
        <v>21</v>
      </c>
      <c r="B507" s="27">
        <v>23998500</v>
      </c>
    </row>
    <row r="508" spans="1:2">
      <c r="A508" s="8" t="s">
        <v>1532</v>
      </c>
      <c r="B508" s="9">
        <v>10079370</v>
      </c>
    </row>
    <row r="509" spans="1:2">
      <c r="A509" s="26" t="s">
        <v>1533</v>
      </c>
      <c r="B509" s="27">
        <v>10079370</v>
      </c>
    </row>
    <row r="510" spans="1:2">
      <c r="A510" s="8" t="s">
        <v>283</v>
      </c>
      <c r="B510" s="9">
        <v>15999000</v>
      </c>
    </row>
    <row r="511" spans="1:2">
      <c r="A511" s="26" t="s">
        <v>21</v>
      </c>
      <c r="B511" s="27">
        <v>15999000</v>
      </c>
    </row>
    <row r="512" spans="1:2">
      <c r="A512" s="8" t="s">
        <v>55</v>
      </c>
      <c r="B512" s="9">
        <v>90378514.349999994</v>
      </c>
    </row>
    <row r="513" spans="1:2">
      <c r="A513" s="26" t="s">
        <v>21</v>
      </c>
      <c r="B513" s="27">
        <v>39896821.649999999</v>
      </c>
    </row>
    <row r="514" spans="1:2">
      <c r="A514" s="26" t="s">
        <v>21</v>
      </c>
      <c r="B514" s="27">
        <v>50481692.700000003</v>
      </c>
    </row>
    <row r="515" spans="1:2">
      <c r="A515" s="8" t="s">
        <v>1028</v>
      </c>
      <c r="B515" s="9">
        <v>32568834</v>
      </c>
    </row>
    <row r="516" spans="1:2">
      <c r="A516" s="26" t="s">
        <v>21</v>
      </c>
      <c r="B516" s="27">
        <v>32568834</v>
      </c>
    </row>
    <row r="517" spans="1:2">
      <c r="A517" s="8" t="s">
        <v>110</v>
      </c>
      <c r="B517" s="9">
        <v>10160421275.51</v>
      </c>
    </row>
    <row r="518" spans="1:2">
      <c r="A518" s="26" t="s">
        <v>21</v>
      </c>
      <c r="B518" s="27">
        <v>5123397415.8100004</v>
      </c>
    </row>
    <row r="519" spans="1:2">
      <c r="A519" s="26" t="s">
        <v>21</v>
      </c>
      <c r="B519" s="27">
        <v>4516679877.6999998</v>
      </c>
    </row>
    <row r="520" spans="1:2">
      <c r="A520" s="26" t="s">
        <v>1534</v>
      </c>
      <c r="B520" s="27">
        <v>308578620</v>
      </c>
    </row>
    <row r="521" spans="1:2">
      <c r="A521" s="26" t="s">
        <v>1535</v>
      </c>
      <c r="B521" s="27">
        <v>211765362</v>
      </c>
    </row>
    <row r="522" spans="1:2">
      <c r="A522" s="8" t="s">
        <v>284</v>
      </c>
      <c r="B522" s="9">
        <v>8959440</v>
      </c>
    </row>
    <row r="523" spans="1:2">
      <c r="A523" s="26" t="s">
        <v>21</v>
      </c>
      <c r="B523" s="27">
        <v>8959440</v>
      </c>
    </row>
    <row r="524" spans="1:2">
      <c r="A524" s="8" t="s">
        <v>56</v>
      </c>
      <c r="B524" s="9">
        <v>97576191</v>
      </c>
    </row>
    <row r="525" spans="1:2">
      <c r="A525" s="26" t="s">
        <v>21</v>
      </c>
      <c r="B525" s="27">
        <v>48853251</v>
      </c>
    </row>
    <row r="526" spans="1:2">
      <c r="A526" s="26" t="s">
        <v>1536</v>
      </c>
      <c r="B526" s="27">
        <v>48722940</v>
      </c>
    </row>
    <row r="527" spans="1:2">
      <c r="A527" s="8" t="s">
        <v>179</v>
      </c>
      <c r="B527" s="9">
        <v>639960000</v>
      </c>
    </row>
    <row r="528" spans="1:2">
      <c r="A528" s="26" t="s">
        <v>21</v>
      </c>
      <c r="B528" s="27">
        <v>319980000</v>
      </c>
    </row>
    <row r="529" spans="1:2">
      <c r="A529" s="26" t="s">
        <v>21</v>
      </c>
      <c r="B529" s="27">
        <v>319980000</v>
      </c>
    </row>
    <row r="530" spans="1:2">
      <c r="A530" s="8" t="s">
        <v>353</v>
      </c>
      <c r="B530" s="9">
        <v>64009770</v>
      </c>
    </row>
    <row r="531" spans="1:2">
      <c r="A531" s="26" t="s">
        <v>21</v>
      </c>
      <c r="B531" s="27">
        <v>47997000</v>
      </c>
    </row>
    <row r="532" spans="1:2">
      <c r="A532" s="26" t="s">
        <v>1537</v>
      </c>
      <c r="B532" s="27">
        <v>16012770</v>
      </c>
    </row>
    <row r="533" spans="1:2">
      <c r="A533" s="8" t="s">
        <v>1029</v>
      </c>
      <c r="B533" s="9">
        <v>11199300</v>
      </c>
    </row>
    <row r="534" spans="1:2">
      <c r="A534" s="26" t="s">
        <v>21</v>
      </c>
      <c r="B534" s="27">
        <v>11199300</v>
      </c>
    </row>
    <row r="535" spans="1:2">
      <c r="A535" s="8" t="s">
        <v>428</v>
      </c>
      <c r="B535" s="9">
        <v>75410106</v>
      </c>
    </row>
    <row r="536" spans="1:2">
      <c r="A536" s="26" t="s">
        <v>21</v>
      </c>
      <c r="B536" s="27">
        <v>4450000</v>
      </c>
    </row>
    <row r="537" spans="1:2">
      <c r="A537" s="26" t="s">
        <v>21</v>
      </c>
      <c r="B537" s="27">
        <v>4400005</v>
      </c>
    </row>
    <row r="538" spans="1:2">
      <c r="A538" s="26" t="s">
        <v>21</v>
      </c>
      <c r="B538" s="27">
        <v>4415999</v>
      </c>
    </row>
    <row r="539" spans="1:2">
      <c r="A539" s="26" t="s">
        <v>21</v>
      </c>
      <c r="B539" s="27">
        <v>4415999</v>
      </c>
    </row>
    <row r="540" spans="1:2">
      <c r="A540" s="26" t="s">
        <v>21</v>
      </c>
      <c r="B540" s="27">
        <v>4450000</v>
      </c>
    </row>
    <row r="541" spans="1:2">
      <c r="A541" s="26" t="s">
        <v>21</v>
      </c>
      <c r="B541" s="27">
        <v>4405111</v>
      </c>
    </row>
    <row r="542" spans="1:2">
      <c r="A542" s="26" t="s">
        <v>21</v>
      </c>
      <c r="B542" s="27">
        <v>4405000</v>
      </c>
    </row>
    <row r="543" spans="1:2">
      <c r="A543" s="26" t="s">
        <v>21</v>
      </c>
      <c r="B543" s="27">
        <v>4400999</v>
      </c>
    </row>
    <row r="544" spans="1:2">
      <c r="A544" s="26" t="s">
        <v>21</v>
      </c>
      <c r="B544" s="27">
        <v>4411999</v>
      </c>
    </row>
    <row r="545" spans="1:2">
      <c r="A545" s="26" t="s">
        <v>21</v>
      </c>
      <c r="B545" s="27">
        <v>6050999</v>
      </c>
    </row>
    <row r="546" spans="1:2">
      <c r="A546" s="26" t="s">
        <v>21</v>
      </c>
      <c r="B546" s="27">
        <v>4500000</v>
      </c>
    </row>
    <row r="547" spans="1:2">
      <c r="A547" s="26" t="s">
        <v>21</v>
      </c>
      <c r="B547" s="27">
        <v>4420999</v>
      </c>
    </row>
    <row r="548" spans="1:2">
      <c r="A548" s="26" t="s">
        <v>21</v>
      </c>
      <c r="B548" s="27">
        <v>5209999</v>
      </c>
    </row>
    <row r="549" spans="1:2">
      <c r="A549" s="26" t="s">
        <v>21</v>
      </c>
      <c r="B549" s="27">
        <v>5335999</v>
      </c>
    </row>
    <row r="550" spans="1:2">
      <c r="A550" s="26" t="s">
        <v>21</v>
      </c>
      <c r="B550" s="27">
        <v>5626999</v>
      </c>
    </row>
    <row r="551" spans="1:2">
      <c r="A551" s="26" t="s">
        <v>21</v>
      </c>
      <c r="B551" s="27">
        <v>4509999</v>
      </c>
    </row>
    <row r="552" spans="1:2">
      <c r="A552" s="8" t="s">
        <v>1538</v>
      </c>
      <c r="B552" s="9">
        <v>32568834</v>
      </c>
    </row>
    <row r="553" spans="1:2">
      <c r="A553" s="26" t="s">
        <v>21</v>
      </c>
      <c r="B553" s="27">
        <v>32568834</v>
      </c>
    </row>
    <row r="554" spans="1:2">
      <c r="A554" s="8" t="s">
        <v>1539</v>
      </c>
      <c r="B554" s="9">
        <v>2472105260</v>
      </c>
    </row>
    <row r="555" spans="1:2">
      <c r="A555" s="26" t="s">
        <v>21</v>
      </c>
      <c r="B555" s="27">
        <v>1919880000</v>
      </c>
    </row>
    <row r="556" spans="1:2">
      <c r="A556" s="26" t="s">
        <v>1540</v>
      </c>
      <c r="B556" s="27">
        <v>194894280</v>
      </c>
    </row>
    <row r="557" spans="1:2">
      <c r="A557" s="26" t="s">
        <v>1541</v>
      </c>
      <c r="B557" s="27">
        <v>259884320</v>
      </c>
    </row>
    <row r="558" spans="1:2">
      <c r="A558" s="26" t="s">
        <v>1542</v>
      </c>
      <c r="B558" s="27">
        <v>97446660</v>
      </c>
    </row>
    <row r="559" spans="1:2">
      <c r="A559" s="8" t="s">
        <v>1543</v>
      </c>
      <c r="B559" s="9">
        <v>8000000</v>
      </c>
    </row>
    <row r="560" spans="1:2">
      <c r="A560" s="26" t="s">
        <v>1544</v>
      </c>
      <c r="B560" s="27">
        <v>8000000</v>
      </c>
    </row>
    <row r="561" spans="1:2">
      <c r="A561" s="8" t="s">
        <v>180</v>
      </c>
      <c r="B561" s="9">
        <v>93631312.799999997</v>
      </c>
    </row>
    <row r="562" spans="1:2">
      <c r="A562" s="26" t="s">
        <v>21</v>
      </c>
      <c r="B562" s="27">
        <v>93631312.799999997</v>
      </c>
    </row>
    <row r="563" spans="1:2">
      <c r="A563" s="8" t="s">
        <v>1545</v>
      </c>
      <c r="B563" s="9">
        <v>65050874</v>
      </c>
    </row>
    <row r="564" spans="1:2">
      <c r="A564" s="26" t="s">
        <v>21</v>
      </c>
      <c r="B564" s="27">
        <v>32568834</v>
      </c>
    </row>
    <row r="565" spans="1:2">
      <c r="A565" s="26" t="s">
        <v>1546</v>
      </c>
      <c r="B565" s="27">
        <v>32482040</v>
      </c>
    </row>
    <row r="566" spans="1:2">
      <c r="A566" s="8" t="s">
        <v>354</v>
      </c>
      <c r="B566" s="9">
        <v>79995000</v>
      </c>
    </row>
    <row r="567" spans="1:2">
      <c r="A567" s="26" t="s">
        <v>21</v>
      </c>
      <c r="B567" s="27">
        <v>47997000</v>
      </c>
    </row>
    <row r="568" spans="1:2">
      <c r="A568" s="26" t="s">
        <v>21</v>
      </c>
      <c r="B568" s="27">
        <v>31998000</v>
      </c>
    </row>
    <row r="569" spans="1:2">
      <c r="A569" s="8" t="s">
        <v>1547</v>
      </c>
      <c r="B569" s="9">
        <v>47997000</v>
      </c>
    </row>
    <row r="570" spans="1:2">
      <c r="A570" s="26" t="s">
        <v>21</v>
      </c>
      <c r="B570" s="27">
        <v>47997000</v>
      </c>
    </row>
    <row r="571" spans="1:2">
      <c r="A571" s="8" t="s">
        <v>57</v>
      </c>
      <c r="B571" s="9">
        <v>878894922.60000002</v>
      </c>
    </row>
    <row r="572" spans="1:2">
      <c r="A572" s="26" t="s">
        <v>21</v>
      </c>
      <c r="B572" s="27">
        <v>390826008</v>
      </c>
    </row>
    <row r="573" spans="1:2">
      <c r="A573" s="26" t="s">
        <v>21</v>
      </c>
      <c r="B573" s="27">
        <v>195413004</v>
      </c>
    </row>
    <row r="574" spans="1:2">
      <c r="A574" s="26" t="s">
        <v>1548</v>
      </c>
      <c r="B574" s="27">
        <v>97503060</v>
      </c>
    </row>
    <row r="575" spans="1:2">
      <c r="A575" s="26" t="s">
        <v>1549</v>
      </c>
      <c r="B575" s="27">
        <v>97446030.599999994</v>
      </c>
    </row>
    <row r="576" spans="1:2">
      <c r="A576" s="26" t="s">
        <v>1550</v>
      </c>
      <c r="B576" s="27">
        <v>97706820</v>
      </c>
    </row>
    <row r="577" spans="1:2">
      <c r="A577" s="8" t="s">
        <v>152</v>
      </c>
      <c r="B577" s="9">
        <v>97706502</v>
      </c>
    </row>
    <row r="578" spans="1:2">
      <c r="A578" s="26" t="s">
        <v>21</v>
      </c>
      <c r="B578" s="27">
        <v>97706502</v>
      </c>
    </row>
    <row r="579" spans="1:2">
      <c r="A579" s="8" t="s">
        <v>285</v>
      </c>
      <c r="B579" s="9">
        <v>31998110</v>
      </c>
    </row>
    <row r="580" spans="1:2">
      <c r="A580" s="26" t="s">
        <v>21</v>
      </c>
      <c r="B580" s="27">
        <v>15999000</v>
      </c>
    </row>
    <row r="581" spans="1:2">
      <c r="A581" s="26" t="s">
        <v>1551</v>
      </c>
      <c r="B581" s="27">
        <v>15999110</v>
      </c>
    </row>
    <row r="582" spans="1:2">
      <c r="A582" s="8" t="s">
        <v>1552</v>
      </c>
      <c r="B582" s="9">
        <v>7999500</v>
      </c>
    </row>
    <row r="583" spans="1:2">
      <c r="A583" s="26" t="s">
        <v>21</v>
      </c>
      <c r="B583" s="27">
        <v>7999500</v>
      </c>
    </row>
    <row r="584" spans="1:2">
      <c r="A584" s="8" t="s">
        <v>1553</v>
      </c>
      <c r="B584" s="9">
        <v>12859698</v>
      </c>
    </row>
    <row r="585" spans="1:2">
      <c r="A585" s="26" t="s">
        <v>1554</v>
      </c>
      <c r="B585" s="27">
        <v>1602177</v>
      </c>
    </row>
    <row r="586" spans="1:2">
      <c r="A586" s="26" t="s">
        <v>1555</v>
      </c>
      <c r="B586" s="27">
        <v>3223576</v>
      </c>
    </row>
    <row r="587" spans="1:2">
      <c r="A587" s="26" t="s">
        <v>1556</v>
      </c>
      <c r="B587" s="27">
        <v>8033945</v>
      </c>
    </row>
    <row r="588" spans="1:2">
      <c r="A588" s="8" t="s">
        <v>1030</v>
      </c>
      <c r="B588" s="9">
        <v>325688.34000000003</v>
      </c>
    </row>
    <row r="589" spans="1:2">
      <c r="A589" s="26" t="s">
        <v>21</v>
      </c>
      <c r="B589" s="27">
        <v>325688.34000000003</v>
      </c>
    </row>
    <row r="590" spans="1:2">
      <c r="A590" s="8" t="s">
        <v>1031</v>
      </c>
      <c r="B590" s="9">
        <v>39997500</v>
      </c>
    </row>
    <row r="591" spans="1:2">
      <c r="A591" s="26" t="s">
        <v>21</v>
      </c>
      <c r="B591" s="27">
        <v>39997500</v>
      </c>
    </row>
    <row r="592" spans="1:2">
      <c r="A592" s="8" t="s">
        <v>58</v>
      </c>
      <c r="B592" s="9">
        <v>260550672</v>
      </c>
    </row>
    <row r="593" spans="1:2">
      <c r="A593" s="26" t="s">
        <v>21</v>
      </c>
      <c r="B593" s="27">
        <v>130275336</v>
      </c>
    </row>
    <row r="594" spans="1:2">
      <c r="A594" s="26" t="s">
        <v>21</v>
      </c>
      <c r="B594" s="27">
        <v>130275336</v>
      </c>
    </row>
    <row r="595" spans="1:2">
      <c r="A595" s="8" t="s">
        <v>1557</v>
      </c>
      <c r="B595" s="9">
        <v>29474794.77</v>
      </c>
    </row>
    <row r="596" spans="1:2">
      <c r="A596" s="26" t="s">
        <v>21</v>
      </c>
      <c r="B596" s="27">
        <v>29474794.77</v>
      </c>
    </row>
    <row r="597" spans="1:2">
      <c r="A597" s="8" t="s">
        <v>1558</v>
      </c>
      <c r="B597" s="9">
        <v>6399600.04</v>
      </c>
    </row>
    <row r="598" spans="1:2">
      <c r="A598" s="26" t="s">
        <v>1559</v>
      </c>
      <c r="B598" s="27">
        <v>6399600.04</v>
      </c>
    </row>
    <row r="599" spans="1:2">
      <c r="A599" s="8" t="s">
        <v>429</v>
      </c>
      <c r="B599" s="9">
        <v>43200074</v>
      </c>
    </row>
    <row r="600" spans="1:2">
      <c r="A600" s="26" t="s">
        <v>21</v>
      </c>
      <c r="B600" s="27">
        <v>8400002</v>
      </c>
    </row>
    <row r="601" spans="1:2">
      <c r="A601" s="26" t="s">
        <v>21</v>
      </c>
      <c r="B601" s="27">
        <v>8400018</v>
      </c>
    </row>
    <row r="602" spans="1:2">
      <c r="A602" s="26" t="s">
        <v>21</v>
      </c>
      <c r="B602" s="27">
        <v>8800018</v>
      </c>
    </row>
    <row r="603" spans="1:2">
      <c r="A603" s="26" t="s">
        <v>21</v>
      </c>
      <c r="B603" s="27">
        <v>8800018</v>
      </c>
    </row>
    <row r="604" spans="1:2">
      <c r="A604" s="26" t="s">
        <v>21</v>
      </c>
      <c r="B604" s="27">
        <v>8800018</v>
      </c>
    </row>
    <row r="605" spans="1:2">
      <c r="A605" s="8" t="s">
        <v>286</v>
      </c>
      <c r="B605" s="9">
        <v>354127576</v>
      </c>
    </row>
    <row r="606" spans="1:2">
      <c r="A606" s="26" t="s">
        <v>21</v>
      </c>
      <c r="B606" s="27">
        <v>8400018</v>
      </c>
    </row>
    <row r="607" spans="1:2">
      <c r="A607" s="26" t="s">
        <v>21</v>
      </c>
      <c r="B607" s="27">
        <v>8800018</v>
      </c>
    </row>
    <row r="608" spans="1:2">
      <c r="A608" s="26" t="s">
        <v>21</v>
      </c>
      <c r="B608" s="27">
        <v>8800018</v>
      </c>
    </row>
    <row r="609" spans="1:2">
      <c r="A609" s="26" t="s">
        <v>21</v>
      </c>
      <c r="B609" s="27">
        <v>8814000</v>
      </c>
    </row>
    <row r="610" spans="1:2">
      <c r="A610" s="26" t="s">
        <v>21</v>
      </c>
      <c r="B610" s="27">
        <v>8814000</v>
      </c>
    </row>
    <row r="611" spans="1:2">
      <c r="A611" s="26" t="s">
        <v>21</v>
      </c>
      <c r="B611" s="27">
        <v>17600036</v>
      </c>
    </row>
    <row r="612" spans="1:2">
      <c r="A612" s="26" t="s">
        <v>21</v>
      </c>
      <c r="B612" s="27">
        <v>17600004</v>
      </c>
    </row>
    <row r="613" spans="1:2">
      <c r="A613" s="26" t="s">
        <v>21</v>
      </c>
      <c r="B613" s="27">
        <v>17600036</v>
      </c>
    </row>
    <row r="614" spans="1:2">
      <c r="A614" s="26" t="s">
        <v>21</v>
      </c>
      <c r="B614" s="27">
        <v>17600396</v>
      </c>
    </row>
    <row r="615" spans="1:2">
      <c r="A615" s="26" t="s">
        <v>21</v>
      </c>
      <c r="B615" s="27">
        <v>17600036</v>
      </c>
    </row>
    <row r="616" spans="1:2">
      <c r="A616" s="26" t="s">
        <v>21</v>
      </c>
      <c r="B616" s="27">
        <v>17600036</v>
      </c>
    </row>
    <row r="617" spans="1:2">
      <c r="A617" s="26" t="s">
        <v>21</v>
      </c>
      <c r="B617" s="27">
        <v>17647996</v>
      </c>
    </row>
    <row r="618" spans="1:2">
      <c r="A618" s="26" t="s">
        <v>21</v>
      </c>
      <c r="B618" s="27">
        <v>24623996</v>
      </c>
    </row>
    <row r="619" spans="1:2">
      <c r="A619" s="26" t="s">
        <v>21</v>
      </c>
      <c r="B619" s="27">
        <v>17604000</v>
      </c>
    </row>
    <row r="620" spans="1:2">
      <c r="A620" s="26" t="s">
        <v>21</v>
      </c>
      <c r="B620" s="27">
        <v>17604000</v>
      </c>
    </row>
    <row r="621" spans="1:2">
      <c r="A621" s="26" t="s">
        <v>21</v>
      </c>
      <c r="B621" s="27">
        <v>17600004</v>
      </c>
    </row>
    <row r="622" spans="1:2">
      <c r="A622" s="26" t="s">
        <v>21</v>
      </c>
      <c r="B622" s="27">
        <v>8823998</v>
      </c>
    </row>
    <row r="623" spans="1:2">
      <c r="A623" s="26" t="s">
        <v>21</v>
      </c>
      <c r="B623" s="27">
        <v>12003998</v>
      </c>
    </row>
    <row r="624" spans="1:2">
      <c r="A624" s="26" t="s">
        <v>21</v>
      </c>
      <c r="B624" s="27">
        <v>20231996</v>
      </c>
    </row>
    <row r="625" spans="1:2">
      <c r="A625" s="26" t="s">
        <v>21</v>
      </c>
      <c r="B625" s="27">
        <v>20847996</v>
      </c>
    </row>
    <row r="626" spans="1:2">
      <c r="A626" s="26" t="s">
        <v>21</v>
      </c>
      <c r="B626" s="27">
        <v>4600000</v>
      </c>
    </row>
    <row r="627" spans="1:2">
      <c r="A627" s="26" t="s">
        <v>21</v>
      </c>
      <c r="B627" s="27">
        <v>11311998</v>
      </c>
    </row>
    <row r="628" spans="1:2">
      <c r="A628" s="26" t="s">
        <v>21</v>
      </c>
      <c r="B628" s="27">
        <v>4611999</v>
      </c>
    </row>
    <row r="629" spans="1:2">
      <c r="A629" s="26" t="s">
        <v>21</v>
      </c>
      <c r="B629" s="27">
        <v>13835997</v>
      </c>
    </row>
    <row r="630" spans="1:2">
      <c r="A630" s="26" t="s">
        <v>21</v>
      </c>
      <c r="B630" s="27">
        <v>13551000</v>
      </c>
    </row>
    <row r="631" spans="1:2">
      <c r="A631" s="8" t="s">
        <v>1032</v>
      </c>
      <c r="B631" s="9">
        <v>17438910</v>
      </c>
    </row>
    <row r="632" spans="1:2">
      <c r="A632" s="26" t="s">
        <v>21</v>
      </c>
      <c r="B632" s="27">
        <v>7839510</v>
      </c>
    </row>
    <row r="633" spans="1:2">
      <c r="A633" s="26" t="s">
        <v>21</v>
      </c>
      <c r="B633" s="27">
        <v>9599400</v>
      </c>
    </row>
    <row r="634" spans="1:2">
      <c r="A634" s="8" t="s">
        <v>287</v>
      </c>
      <c r="B634" s="9">
        <v>119992500</v>
      </c>
    </row>
    <row r="635" spans="1:2">
      <c r="A635" s="26" t="s">
        <v>21</v>
      </c>
      <c r="B635" s="27">
        <v>119992500</v>
      </c>
    </row>
    <row r="636" spans="1:2">
      <c r="A636" s="8" t="s">
        <v>153</v>
      </c>
      <c r="B636" s="9">
        <v>5039429366.5200005</v>
      </c>
    </row>
    <row r="637" spans="1:2">
      <c r="A637" s="26" t="s">
        <v>21</v>
      </c>
      <c r="B637" s="27">
        <v>2545495490.1399999</v>
      </c>
    </row>
    <row r="638" spans="1:2">
      <c r="A638" s="26" t="s">
        <v>21</v>
      </c>
      <c r="B638" s="27">
        <v>2490710196.3800001</v>
      </c>
    </row>
    <row r="639" spans="1:2">
      <c r="A639" s="26" t="s">
        <v>1033</v>
      </c>
      <c r="B639" s="27">
        <v>3223680</v>
      </c>
    </row>
    <row r="640" spans="1:2">
      <c r="A640" s="8" t="s">
        <v>154</v>
      </c>
      <c r="B640" s="9">
        <v>97706502</v>
      </c>
    </row>
    <row r="641" spans="1:2">
      <c r="A641" s="26" t="s">
        <v>21</v>
      </c>
      <c r="B641" s="27">
        <v>97706502</v>
      </c>
    </row>
    <row r="642" spans="1:2">
      <c r="A642" s="8" t="s">
        <v>155</v>
      </c>
      <c r="B642" s="9">
        <v>38397600</v>
      </c>
    </row>
    <row r="643" spans="1:2">
      <c r="A643" s="26" t="s">
        <v>21</v>
      </c>
      <c r="B643" s="27">
        <v>12799200</v>
      </c>
    </row>
    <row r="644" spans="1:2">
      <c r="A644" s="26" t="s">
        <v>21</v>
      </c>
      <c r="B644" s="27">
        <v>25598400</v>
      </c>
    </row>
    <row r="645" spans="1:2">
      <c r="A645" s="8" t="s">
        <v>1034</v>
      </c>
      <c r="B645" s="9">
        <v>187861039.75</v>
      </c>
    </row>
    <row r="646" spans="1:2">
      <c r="A646" s="26" t="s">
        <v>21</v>
      </c>
      <c r="B646" s="27">
        <v>187861039.75</v>
      </c>
    </row>
    <row r="647" spans="1:2">
      <c r="A647" s="8" t="s">
        <v>1560</v>
      </c>
      <c r="B647" s="9">
        <v>31998020</v>
      </c>
    </row>
    <row r="648" spans="1:2">
      <c r="A648" s="26" t="s">
        <v>1561</v>
      </c>
      <c r="B648" s="27">
        <v>31998020</v>
      </c>
    </row>
    <row r="649" spans="1:2">
      <c r="A649" s="8" t="s">
        <v>1035</v>
      </c>
      <c r="B649" s="9">
        <v>25403690.52</v>
      </c>
    </row>
    <row r="650" spans="1:2">
      <c r="A650" s="26" t="s">
        <v>21</v>
      </c>
      <c r="B650" s="27">
        <v>25403690.52</v>
      </c>
    </row>
    <row r="651" spans="1:2">
      <c r="A651" s="8" t="s">
        <v>234</v>
      </c>
      <c r="B651" s="9">
        <v>13027533.6</v>
      </c>
    </row>
    <row r="652" spans="1:2">
      <c r="A652" s="26" t="s">
        <v>21</v>
      </c>
      <c r="B652" s="27">
        <v>6513766.7999999998</v>
      </c>
    </row>
    <row r="653" spans="1:2">
      <c r="A653" s="26" t="s">
        <v>21</v>
      </c>
      <c r="B653" s="27">
        <v>6513766.7999999998</v>
      </c>
    </row>
    <row r="654" spans="1:2">
      <c r="A654" s="8" t="s">
        <v>59</v>
      </c>
      <c r="B654" s="9">
        <v>159990000</v>
      </c>
    </row>
    <row r="655" spans="1:2">
      <c r="A655" s="26" t="s">
        <v>21</v>
      </c>
      <c r="B655" s="27">
        <v>159990000</v>
      </c>
    </row>
    <row r="656" spans="1:2">
      <c r="A656" s="8" t="s">
        <v>60</v>
      </c>
      <c r="B656" s="9">
        <v>45277170</v>
      </c>
    </row>
    <row r="657" spans="1:2">
      <c r="A657" s="26" t="s">
        <v>21</v>
      </c>
      <c r="B657" s="27">
        <v>45277170</v>
      </c>
    </row>
    <row r="658" spans="1:2">
      <c r="A658" s="8" t="s">
        <v>1036</v>
      </c>
      <c r="B658" s="9">
        <v>3256883.4</v>
      </c>
    </row>
    <row r="659" spans="1:2">
      <c r="A659" s="26" t="s">
        <v>21</v>
      </c>
      <c r="B659" s="27">
        <v>3256883.4</v>
      </c>
    </row>
    <row r="660" spans="1:2">
      <c r="A660" s="8" t="s">
        <v>1562</v>
      </c>
      <c r="B660" s="9">
        <v>4639710</v>
      </c>
    </row>
    <row r="661" spans="1:2">
      <c r="A661" s="26" t="s">
        <v>21</v>
      </c>
      <c r="B661" s="27">
        <v>4639710</v>
      </c>
    </row>
    <row r="662" spans="1:2">
      <c r="A662" s="8" t="s">
        <v>1563</v>
      </c>
      <c r="B662" s="9">
        <v>319980000</v>
      </c>
    </row>
    <row r="663" spans="1:2">
      <c r="A663" s="26" t="s">
        <v>21</v>
      </c>
      <c r="B663" s="27">
        <v>319980000</v>
      </c>
    </row>
    <row r="664" spans="1:2">
      <c r="A664" s="8" t="s">
        <v>1037</v>
      </c>
      <c r="B664" s="9">
        <v>3560400</v>
      </c>
    </row>
    <row r="665" spans="1:2">
      <c r="A665" s="26" t="s">
        <v>21</v>
      </c>
      <c r="B665" s="27">
        <v>3560400</v>
      </c>
    </row>
    <row r="666" spans="1:2">
      <c r="A666" s="8" t="s">
        <v>61</v>
      </c>
      <c r="B666" s="9">
        <v>5499247.6200000001</v>
      </c>
    </row>
    <row r="667" spans="1:2">
      <c r="A667" s="26" t="s">
        <v>21</v>
      </c>
      <c r="B667" s="27">
        <v>5499247.6200000001</v>
      </c>
    </row>
    <row r="668" spans="1:2">
      <c r="A668" s="8" t="s">
        <v>982</v>
      </c>
      <c r="B668" s="9">
        <v>4233948.42</v>
      </c>
    </row>
    <row r="669" spans="1:2">
      <c r="A669" s="26" t="s">
        <v>21</v>
      </c>
      <c r="B669" s="27">
        <v>4233948.42</v>
      </c>
    </row>
    <row r="670" spans="1:2">
      <c r="A670" s="8" t="s">
        <v>1564</v>
      </c>
      <c r="B670" s="9">
        <v>3199800</v>
      </c>
    </row>
    <row r="671" spans="1:2">
      <c r="A671" s="26" t="s">
        <v>21</v>
      </c>
      <c r="B671" s="27">
        <v>3199800</v>
      </c>
    </row>
    <row r="672" spans="1:2">
      <c r="A672" s="8" t="s">
        <v>62</v>
      </c>
      <c r="B672" s="9">
        <v>300925122.32999998</v>
      </c>
    </row>
    <row r="673" spans="1:2">
      <c r="A673" s="26" t="s">
        <v>21</v>
      </c>
      <c r="B673" s="27">
        <v>138211263.33000001</v>
      </c>
    </row>
    <row r="674" spans="1:2">
      <c r="A674" s="26" t="s">
        <v>21</v>
      </c>
      <c r="B674" s="27">
        <v>162713859</v>
      </c>
    </row>
    <row r="675" spans="1:2">
      <c r="A675" s="8" t="s">
        <v>63</v>
      </c>
      <c r="B675" s="9">
        <v>96075000</v>
      </c>
    </row>
    <row r="676" spans="1:2">
      <c r="A676" s="26" t="s">
        <v>21</v>
      </c>
      <c r="B676" s="27">
        <v>63996000</v>
      </c>
    </row>
    <row r="677" spans="1:2">
      <c r="A677" s="26" t="s">
        <v>21</v>
      </c>
      <c r="B677" s="27">
        <v>15999000</v>
      </c>
    </row>
    <row r="678" spans="1:2">
      <c r="A678" s="26" t="s">
        <v>1565</v>
      </c>
      <c r="B678" s="27">
        <v>16080000</v>
      </c>
    </row>
    <row r="679" spans="1:2">
      <c r="A679" s="8" t="s">
        <v>64</v>
      </c>
      <c r="B679" s="9">
        <v>2227109500</v>
      </c>
    </row>
    <row r="680" spans="1:2">
      <c r="A680" s="26" t="s">
        <v>21</v>
      </c>
      <c r="B680" s="27">
        <v>25200000</v>
      </c>
    </row>
    <row r="681" spans="1:2">
      <c r="A681" s="26" t="s">
        <v>21</v>
      </c>
      <c r="B681" s="27">
        <v>21000000</v>
      </c>
    </row>
    <row r="682" spans="1:2">
      <c r="A682" s="26" t="s">
        <v>21</v>
      </c>
      <c r="B682" s="27">
        <v>16800000</v>
      </c>
    </row>
    <row r="683" spans="1:2">
      <c r="A683" s="26" t="s">
        <v>21</v>
      </c>
      <c r="B683" s="27">
        <v>26400000</v>
      </c>
    </row>
    <row r="684" spans="1:2">
      <c r="A684" s="26" t="s">
        <v>21</v>
      </c>
      <c r="B684" s="27">
        <v>30800000</v>
      </c>
    </row>
    <row r="685" spans="1:2">
      <c r="A685" s="26" t="s">
        <v>21</v>
      </c>
      <c r="B685" s="27">
        <v>30800000</v>
      </c>
    </row>
    <row r="686" spans="1:2">
      <c r="A686" s="26" t="s">
        <v>21</v>
      </c>
      <c r="B686" s="27">
        <v>8800000</v>
      </c>
    </row>
    <row r="687" spans="1:2">
      <c r="A687" s="26" t="s">
        <v>21</v>
      </c>
      <c r="B687" s="27">
        <v>26400000</v>
      </c>
    </row>
    <row r="688" spans="1:2">
      <c r="A688" s="26" t="s">
        <v>21</v>
      </c>
      <c r="B688" s="27">
        <v>26400000</v>
      </c>
    </row>
    <row r="689" spans="1:2">
      <c r="A689" s="26" t="s">
        <v>21</v>
      </c>
      <c r="B689" s="27">
        <v>22000000</v>
      </c>
    </row>
    <row r="690" spans="1:2">
      <c r="A690" s="26" t="s">
        <v>21</v>
      </c>
      <c r="B690" s="27">
        <v>22000000</v>
      </c>
    </row>
    <row r="691" spans="1:2">
      <c r="A691" s="26" t="s">
        <v>21</v>
      </c>
      <c r="B691" s="27">
        <v>17600000</v>
      </c>
    </row>
    <row r="692" spans="1:2">
      <c r="A692" s="26" t="s">
        <v>21</v>
      </c>
      <c r="B692" s="27">
        <v>17600000</v>
      </c>
    </row>
    <row r="693" spans="1:2">
      <c r="A693" s="26" t="s">
        <v>21</v>
      </c>
      <c r="B693" s="27">
        <v>30800000</v>
      </c>
    </row>
    <row r="694" spans="1:2">
      <c r="A694" s="26" t="s">
        <v>21</v>
      </c>
      <c r="B694" s="27">
        <v>30800000</v>
      </c>
    </row>
    <row r="695" spans="1:2">
      <c r="A695" s="26" t="s">
        <v>21</v>
      </c>
      <c r="B695" s="27">
        <v>13200000</v>
      </c>
    </row>
    <row r="696" spans="1:2">
      <c r="A696" s="26" t="s">
        <v>21</v>
      </c>
      <c r="B696" s="27">
        <v>17600000</v>
      </c>
    </row>
    <row r="697" spans="1:2">
      <c r="A697" s="26" t="s">
        <v>21</v>
      </c>
      <c r="B697" s="27">
        <v>22000000</v>
      </c>
    </row>
    <row r="698" spans="1:2">
      <c r="A698" s="26" t="s">
        <v>21</v>
      </c>
      <c r="B698" s="27">
        <v>8800000</v>
      </c>
    </row>
    <row r="699" spans="1:2">
      <c r="A699" s="26" t="s">
        <v>21</v>
      </c>
      <c r="B699" s="27">
        <v>17600000</v>
      </c>
    </row>
    <row r="700" spans="1:2">
      <c r="A700" s="26" t="s">
        <v>21</v>
      </c>
      <c r="B700" s="27">
        <v>35200000</v>
      </c>
    </row>
    <row r="701" spans="1:2">
      <c r="A701" s="26" t="s">
        <v>21</v>
      </c>
      <c r="B701" s="27">
        <v>22000000</v>
      </c>
    </row>
    <row r="702" spans="1:2">
      <c r="A702" s="26" t="s">
        <v>21</v>
      </c>
      <c r="B702" s="27">
        <v>30800000</v>
      </c>
    </row>
    <row r="703" spans="1:2">
      <c r="A703" s="26" t="s">
        <v>21</v>
      </c>
      <c r="B703" s="27">
        <v>22000000</v>
      </c>
    </row>
    <row r="704" spans="1:2">
      <c r="A704" s="26" t="s">
        <v>21</v>
      </c>
      <c r="B704" s="27">
        <v>35200000</v>
      </c>
    </row>
    <row r="705" spans="1:2">
      <c r="A705" s="26" t="s">
        <v>21</v>
      </c>
      <c r="B705" s="27">
        <v>8800000</v>
      </c>
    </row>
    <row r="706" spans="1:2">
      <c r="A706" s="26" t="s">
        <v>21</v>
      </c>
      <c r="B706" s="27">
        <v>17600000</v>
      </c>
    </row>
    <row r="707" spans="1:2">
      <c r="A707" s="26" t="s">
        <v>21</v>
      </c>
      <c r="B707" s="27">
        <v>35200000</v>
      </c>
    </row>
    <row r="708" spans="1:2">
      <c r="A708" s="26" t="s">
        <v>21</v>
      </c>
      <c r="B708" s="27">
        <v>17600000</v>
      </c>
    </row>
    <row r="709" spans="1:2">
      <c r="A709" s="26" t="s">
        <v>21</v>
      </c>
      <c r="B709" s="27">
        <v>26400000</v>
      </c>
    </row>
    <row r="710" spans="1:2">
      <c r="A710" s="26" t="s">
        <v>21</v>
      </c>
      <c r="B710" s="27">
        <v>17600000</v>
      </c>
    </row>
    <row r="711" spans="1:2">
      <c r="A711" s="26" t="s">
        <v>21</v>
      </c>
      <c r="B711" s="27">
        <v>35200000</v>
      </c>
    </row>
    <row r="712" spans="1:2">
      <c r="A712" s="26" t="s">
        <v>21</v>
      </c>
      <c r="B712" s="27">
        <v>22000000</v>
      </c>
    </row>
    <row r="713" spans="1:2">
      <c r="A713" s="26" t="s">
        <v>21</v>
      </c>
      <c r="B713" s="27">
        <v>4400000</v>
      </c>
    </row>
    <row r="714" spans="1:2">
      <c r="A714" s="26" t="s">
        <v>21</v>
      </c>
      <c r="B714" s="27">
        <v>35200000</v>
      </c>
    </row>
    <row r="715" spans="1:2">
      <c r="A715" s="26" t="s">
        <v>21</v>
      </c>
      <c r="B715" s="27">
        <v>39600000</v>
      </c>
    </row>
    <row r="716" spans="1:2">
      <c r="A716" s="26" t="s">
        <v>21</v>
      </c>
      <c r="B716" s="27">
        <v>35200000</v>
      </c>
    </row>
    <row r="717" spans="1:2">
      <c r="A717" s="26" t="s">
        <v>21</v>
      </c>
      <c r="B717" s="27">
        <v>22000000</v>
      </c>
    </row>
    <row r="718" spans="1:2">
      <c r="A718" s="26" t="s">
        <v>21</v>
      </c>
      <c r="B718" s="27">
        <v>17600000</v>
      </c>
    </row>
    <row r="719" spans="1:2">
      <c r="A719" s="26" t="s">
        <v>21</v>
      </c>
      <c r="B719" s="27">
        <v>48400000</v>
      </c>
    </row>
    <row r="720" spans="1:2">
      <c r="A720" s="26" t="s">
        <v>21</v>
      </c>
      <c r="B720" s="27">
        <v>52800000</v>
      </c>
    </row>
    <row r="721" spans="1:2">
      <c r="A721" s="26" t="s">
        <v>21</v>
      </c>
      <c r="B721" s="27">
        <v>35200000</v>
      </c>
    </row>
    <row r="722" spans="1:2">
      <c r="A722" s="26" t="s">
        <v>21</v>
      </c>
      <c r="B722" s="27">
        <v>39600000</v>
      </c>
    </row>
    <row r="723" spans="1:2">
      <c r="A723" s="26" t="s">
        <v>21</v>
      </c>
      <c r="B723" s="27">
        <v>26400000</v>
      </c>
    </row>
    <row r="724" spans="1:2">
      <c r="A724" s="26" t="s">
        <v>21</v>
      </c>
      <c r="B724" s="27">
        <v>13200000</v>
      </c>
    </row>
    <row r="725" spans="1:2">
      <c r="A725" s="26" t="s">
        <v>21</v>
      </c>
      <c r="B725" s="27">
        <v>8800000</v>
      </c>
    </row>
    <row r="726" spans="1:2">
      <c r="A726" s="26" t="s">
        <v>21</v>
      </c>
      <c r="B726" s="27">
        <v>8800000</v>
      </c>
    </row>
    <row r="727" spans="1:2">
      <c r="A727" s="26" t="s">
        <v>21</v>
      </c>
      <c r="B727" s="27">
        <v>17600000</v>
      </c>
    </row>
    <row r="728" spans="1:2">
      <c r="A728" s="26" t="s">
        <v>21</v>
      </c>
      <c r="B728" s="27">
        <v>17600000</v>
      </c>
    </row>
    <row r="729" spans="1:2">
      <c r="A729" s="26" t="s">
        <v>21</v>
      </c>
      <c r="B729" s="27">
        <v>17600000</v>
      </c>
    </row>
    <row r="730" spans="1:2">
      <c r="A730" s="26" t="s">
        <v>21</v>
      </c>
      <c r="B730" s="27">
        <v>4400000</v>
      </c>
    </row>
    <row r="731" spans="1:2">
      <c r="A731" s="26" t="s">
        <v>21</v>
      </c>
      <c r="B731" s="27">
        <v>35272000</v>
      </c>
    </row>
    <row r="732" spans="1:2">
      <c r="A732" s="26" t="s">
        <v>21</v>
      </c>
      <c r="B732" s="27">
        <v>26000000</v>
      </c>
    </row>
    <row r="733" spans="1:2">
      <c r="A733" s="26" t="s">
        <v>21</v>
      </c>
      <c r="B733" s="27">
        <v>10840000</v>
      </c>
    </row>
    <row r="734" spans="1:2">
      <c r="A734" s="26" t="s">
        <v>21</v>
      </c>
      <c r="B734" s="27">
        <v>5550000</v>
      </c>
    </row>
    <row r="735" spans="1:2">
      <c r="A735" s="26" t="s">
        <v>21</v>
      </c>
      <c r="B735" s="27">
        <v>35200000</v>
      </c>
    </row>
    <row r="736" spans="1:2">
      <c r="A736" s="26" t="s">
        <v>21</v>
      </c>
      <c r="B736" s="27">
        <v>4400000</v>
      </c>
    </row>
    <row r="737" spans="1:2">
      <c r="A737" s="26" t="s">
        <v>21</v>
      </c>
      <c r="B737" s="27">
        <v>22075000</v>
      </c>
    </row>
    <row r="738" spans="1:2">
      <c r="A738" s="26" t="s">
        <v>21</v>
      </c>
      <c r="B738" s="27">
        <v>27000000</v>
      </c>
    </row>
    <row r="739" spans="1:2">
      <c r="A739" s="26" t="s">
        <v>21</v>
      </c>
      <c r="B739" s="27">
        <v>13215000</v>
      </c>
    </row>
    <row r="740" spans="1:2">
      <c r="A740" s="26" t="s">
        <v>21</v>
      </c>
      <c r="B740" s="27">
        <v>18022000</v>
      </c>
    </row>
    <row r="741" spans="1:2">
      <c r="A741" s="26" t="s">
        <v>21</v>
      </c>
      <c r="B741" s="27">
        <v>13200000</v>
      </c>
    </row>
    <row r="742" spans="1:2">
      <c r="A742" s="26" t="s">
        <v>21</v>
      </c>
      <c r="B742" s="27">
        <v>13215000</v>
      </c>
    </row>
    <row r="743" spans="1:2">
      <c r="A743" s="26" t="s">
        <v>21</v>
      </c>
      <c r="B743" s="27">
        <v>17620000</v>
      </c>
    </row>
    <row r="744" spans="1:2">
      <c r="A744" s="26" t="s">
        <v>21</v>
      </c>
      <c r="B744" s="27">
        <v>4400000</v>
      </c>
    </row>
    <row r="745" spans="1:2">
      <c r="A745" s="26" t="s">
        <v>21</v>
      </c>
      <c r="B745" s="27">
        <v>13200000</v>
      </c>
    </row>
    <row r="746" spans="1:2">
      <c r="A746" s="26" t="s">
        <v>21</v>
      </c>
      <c r="B746" s="27">
        <v>22000000</v>
      </c>
    </row>
    <row r="747" spans="1:2">
      <c r="A747" s="26" t="s">
        <v>21</v>
      </c>
      <c r="B747" s="27">
        <v>13200000</v>
      </c>
    </row>
    <row r="748" spans="1:2">
      <c r="A748" s="26" t="s">
        <v>21</v>
      </c>
      <c r="B748" s="27">
        <v>8800000</v>
      </c>
    </row>
    <row r="749" spans="1:2">
      <c r="A749" s="26" t="s">
        <v>21</v>
      </c>
      <c r="B749" s="27">
        <v>22000000</v>
      </c>
    </row>
    <row r="750" spans="1:2">
      <c r="A750" s="26" t="s">
        <v>21</v>
      </c>
      <c r="B750" s="27">
        <v>17600000</v>
      </c>
    </row>
    <row r="751" spans="1:2">
      <c r="A751" s="26" t="s">
        <v>21</v>
      </c>
      <c r="B751" s="27">
        <v>17600000</v>
      </c>
    </row>
    <row r="752" spans="1:2">
      <c r="A752" s="26" t="s">
        <v>21</v>
      </c>
      <c r="B752" s="27">
        <v>13200000</v>
      </c>
    </row>
    <row r="753" spans="1:2">
      <c r="A753" s="26" t="s">
        <v>21</v>
      </c>
      <c r="B753" s="27">
        <v>17600000</v>
      </c>
    </row>
    <row r="754" spans="1:2">
      <c r="A754" s="26" t="s">
        <v>21</v>
      </c>
      <c r="B754" s="27">
        <v>13200000</v>
      </c>
    </row>
    <row r="755" spans="1:2">
      <c r="A755" s="26" t="s">
        <v>21</v>
      </c>
      <c r="B755" s="27">
        <v>9010000</v>
      </c>
    </row>
    <row r="756" spans="1:2">
      <c r="A756" s="26" t="s">
        <v>21</v>
      </c>
      <c r="B756" s="27">
        <v>9020000</v>
      </c>
    </row>
    <row r="757" spans="1:2">
      <c r="A757" s="26" t="s">
        <v>21</v>
      </c>
      <c r="B757" s="27">
        <v>4710500</v>
      </c>
    </row>
    <row r="758" spans="1:2">
      <c r="A758" s="26" t="s">
        <v>21</v>
      </c>
      <c r="B758" s="27">
        <v>14850000</v>
      </c>
    </row>
    <row r="759" spans="1:2">
      <c r="A759" s="26" t="s">
        <v>21</v>
      </c>
      <c r="B759" s="27">
        <v>15000000</v>
      </c>
    </row>
    <row r="760" spans="1:2">
      <c r="A760" s="26" t="s">
        <v>21</v>
      </c>
      <c r="B760" s="27">
        <v>31500000</v>
      </c>
    </row>
    <row r="761" spans="1:2">
      <c r="A761" s="26" t="s">
        <v>21</v>
      </c>
      <c r="B761" s="27">
        <v>16500000</v>
      </c>
    </row>
    <row r="762" spans="1:2">
      <c r="A762" s="26" t="s">
        <v>21</v>
      </c>
      <c r="B762" s="27">
        <v>27600000</v>
      </c>
    </row>
    <row r="763" spans="1:2">
      <c r="A763" s="26" t="s">
        <v>21</v>
      </c>
      <c r="B763" s="27">
        <v>9200000</v>
      </c>
    </row>
    <row r="764" spans="1:2">
      <c r="A764" s="26" t="s">
        <v>21</v>
      </c>
      <c r="B764" s="27">
        <v>28800000</v>
      </c>
    </row>
    <row r="765" spans="1:2">
      <c r="A765" s="26" t="s">
        <v>21</v>
      </c>
      <c r="B765" s="27">
        <v>19400000</v>
      </c>
    </row>
    <row r="766" spans="1:2">
      <c r="A766" s="26" t="s">
        <v>21</v>
      </c>
      <c r="B766" s="27">
        <v>24750000</v>
      </c>
    </row>
    <row r="767" spans="1:2">
      <c r="A767" s="26" t="s">
        <v>21</v>
      </c>
      <c r="B767" s="27">
        <v>15900000</v>
      </c>
    </row>
    <row r="768" spans="1:2">
      <c r="A768" s="26" t="s">
        <v>21</v>
      </c>
      <c r="B768" s="27">
        <v>22200000</v>
      </c>
    </row>
    <row r="769" spans="1:2">
      <c r="A769" s="26" t="s">
        <v>21</v>
      </c>
      <c r="B769" s="27">
        <v>53000000</v>
      </c>
    </row>
    <row r="770" spans="1:2">
      <c r="A770" s="26" t="s">
        <v>21</v>
      </c>
      <c r="B770" s="27">
        <v>8800000</v>
      </c>
    </row>
    <row r="771" spans="1:2">
      <c r="A771" s="26" t="s">
        <v>21</v>
      </c>
      <c r="B771" s="27">
        <v>13500000</v>
      </c>
    </row>
    <row r="772" spans="1:2">
      <c r="A772" s="26" t="s">
        <v>21</v>
      </c>
      <c r="B772" s="27">
        <v>28800000</v>
      </c>
    </row>
    <row r="773" spans="1:2">
      <c r="A773" s="26" t="s">
        <v>21</v>
      </c>
      <c r="B773" s="27">
        <v>20860000</v>
      </c>
    </row>
    <row r="774" spans="1:2">
      <c r="A774" s="26" t="s">
        <v>21</v>
      </c>
      <c r="B774" s="27">
        <v>13500000</v>
      </c>
    </row>
    <row r="775" spans="1:2">
      <c r="A775" s="26" t="s">
        <v>21</v>
      </c>
      <c r="B775" s="27">
        <v>8800000</v>
      </c>
    </row>
    <row r="776" spans="1:2">
      <c r="A776" s="26" t="s">
        <v>21</v>
      </c>
      <c r="B776" s="27">
        <v>13200000</v>
      </c>
    </row>
    <row r="777" spans="1:2">
      <c r="A777" s="26" t="s">
        <v>21</v>
      </c>
      <c r="B777" s="27">
        <v>8800000</v>
      </c>
    </row>
    <row r="778" spans="1:2">
      <c r="A778" s="26" t="s">
        <v>21</v>
      </c>
      <c r="B778" s="27">
        <v>17600000</v>
      </c>
    </row>
    <row r="779" spans="1:2">
      <c r="A779" s="26" t="s">
        <v>21</v>
      </c>
      <c r="B779" s="27">
        <v>13200000</v>
      </c>
    </row>
    <row r="780" spans="1:2">
      <c r="A780" s="26" t="s">
        <v>21</v>
      </c>
      <c r="B780" s="27">
        <v>13200000</v>
      </c>
    </row>
    <row r="781" spans="1:2">
      <c r="A781" s="26" t="s">
        <v>21</v>
      </c>
      <c r="B781" s="27">
        <v>17600000</v>
      </c>
    </row>
    <row r="782" spans="1:2">
      <c r="A782" s="26" t="s">
        <v>21</v>
      </c>
      <c r="B782" s="27">
        <v>17600000</v>
      </c>
    </row>
    <row r="783" spans="1:2">
      <c r="A783" s="26" t="s">
        <v>21</v>
      </c>
      <c r="B783" s="27">
        <v>44000000</v>
      </c>
    </row>
    <row r="784" spans="1:2">
      <c r="A784" s="26" t="s">
        <v>21</v>
      </c>
      <c r="B784" s="27">
        <v>44000000</v>
      </c>
    </row>
    <row r="785" spans="1:2">
      <c r="A785" s="26" t="s">
        <v>21</v>
      </c>
      <c r="B785" s="27">
        <v>35200000</v>
      </c>
    </row>
    <row r="786" spans="1:2">
      <c r="A786" s="8" t="s">
        <v>235</v>
      </c>
      <c r="B786" s="9">
        <v>143288158</v>
      </c>
    </row>
    <row r="787" spans="1:2">
      <c r="A787" s="26" t="s">
        <v>21</v>
      </c>
      <c r="B787" s="27">
        <v>40797450</v>
      </c>
    </row>
    <row r="788" spans="1:2">
      <c r="A788" s="26" t="s">
        <v>1566</v>
      </c>
      <c r="B788" s="27">
        <v>6496708</v>
      </c>
    </row>
    <row r="789" spans="1:2">
      <c r="A789" s="26" t="s">
        <v>1038</v>
      </c>
      <c r="B789" s="27">
        <v>95994000</v>
      </c>
    </row>
    <row r="790" spans="1:2">
      <c r="A790" s="8" t="s">
        <v>430</v>
      </c>
      <c r="B790" s="9">
        <v>16284417</v>
      </c>
    </row>
    <row r="791" spans="1:2">
      <c r="A791" s="26" t="s">
        <v>21</v>
      </c>
      <c r="B791" s="27">
        <v>16284417</v>
      </c>
    </row>
    <row r="792" spans="1:2">
      <c r="A792" s="8" t="s">
        <v>1567</v>
      </c>
      <c r="B792" s="9">
        <v>15999000</v>
      </c>
    </row>
    <row r="793" spans="1:2">
      <c r="A793" s="26" t="s">
        <v>21</v>
      </c>
      <c r="B793" s="27">
        <v>15999000</v>
      </c>
    </row>
    <row r="794" spans="1:2">
      <c r="A794" s="8" t="s">
        <v>1568</v>
      </c>
      <c r="B794" s="9">
        <v>152418630</v>
      </c>
    </row>
    <row r="795" spans="1:2">
      <c r="A795" s="26" t="s">
        <v>21</v>
      </c>
      <c r="B795" s="27">
        <v>127992000</v>
      </c>
    </row>
    <row r="796" spans="1:2">
      <c r="A796" s="26" t="s">
        <v>1569</v>
      </c>
      <c r="B796" s="27">
        <v>24426630</v>
      </c>
    </row>
    <row r="797" spans="1:2">
      <c r="A797" s="8" t="s">
        <v>236</v>
      </c>
      <c r="B797" s="9">
        <v>31998000</v>
      </c>
    </row>
    <row r="798" spans="1:2">
      <c r="A798" s="26" t="s">
        <v>21</v>
      </c>
      <c r="B798" s="27">
        <v>15999000</v>
      </c>
    </row>
    <row r="799" spans="1:2">
      <c r="A799" s="26" t="s">
        <v>21</v>
      </c>
      <c r="B799" s="27">
        <v>15999000</v>
      </c>
    </row>
    <row r="800" spans="1:2">
      <c r="A800" s="8" t="s">
        <v>65</v>
      </c>
      <c r="B800" s="9">
        <v>65104361</v>
      </c>
    </row>
    <row r="801" spans="1:2">
      <c r="A801" s="26" t="s">
        <v>21</v>
      </c>
      <c r="B801" s="27">
        <v>24426625.5</v>
      </c>
    </row>
    <row r="802" spans="1:2">
      <c r="A802" s="26" t="s">
        <v>21</v>
      </c>
      <c r="B802" s="27">
        <v>24426625.5</v>
      </c>
    </row>
    <row r="803" spans="1:2">
      <c r="A803" s="26" t="s">
        <v>1570</v>
      </c>
      <c r="B803" s="27">
        <v>16251110</v>
      </c>
    </row>
    <row r="804" spans="1:2">
      <c r="A804" s="8" t="s">
        <v>1571</v>
      </c>
      <c r="B804" s="9">
        <v>175993400</v>
      </c>
    </row>
    <row r="805" spans="1:2">
      <c r="A805" s="26" t="s">
        <v>21</v>
      </c>
      <c r="B805" s="27">
        <v>95994000</v>
      </c>
    </row>
    <row r="806" spans="1:2">
      <c r="A806" s="26" t="s">
        <v>1572</v>
      </c>
      <c r="B806" s="27">
        <v>79999400</v>
      </c>
    </row>
    <row r="807" spans="1:2">
      <c r="A807" s="8" t="s">
        <v>355</v>
      </c>
      <c r="B807" s="9">
        <v>64660865.969999999</v>
      </c>
    </row>
    <row r="808" spans="1:2">
      <c r="A808" s="26" t="s">
        <v>1573</v>
      </c>
      <c r="B808" s="27">
        <v>19928000.370000001</v>
      </c>
    </row>
    <row r="809" spans="1:2">
      <c r="A809" s="26" t="s">
        <v>1574</v>
      </c>
      <c r="B809" s="27">
        <v>44732865.600000001</v>
      </c>
    </row>
    <row r="810" spans="1:2">
      <c r="A810" s="8" t="s">
        <v>1575</v>
      </c>
      <c r="B810" s="9">
        <v>3248196</v>
      </c>
    </row>
    <row r="811" spans="1:2">
      <c r="A811" s="26" t="s">
        <v>1576</v>
      </c>
      <c r="B811" s="27">
        <v>3248196</v>
      </c>
    </row>
    <row r="812" spans="1:2">
      <c r="A812" s="8" t="s">
        <v>66</v>
      </c>
      <c r="B812" s="9">
        <v>320803014.89999998</v>
      </c>
    </row>
    <row r="813" spans="1:2">
      <c r="A813" s="26" t="s">
        <v>21</v>
      </c>
      <c r="B813" s="27">
        <v>157958844.90000001</v>
      </c>
    </row>
    <row r="814" spans="1:2">
      <c r="A814" s="26" t="s">
        <v>21</v>
      </c>
      <c r="B814" s="27">
        <v>162844170</v>
      </c>
    </row>
    <row r="815" spans="1:2">
      <c r="A815" s="8" t="s">
        <v>1577</v>
      </c>
      <c r="B815" s="9">
        <v>5800999</v>
      </c>
    </row>
    <row r="816" spans="1:2">
      <c r="A816" s="26" t="s">
        <v>21</v>
      </c>
      <c r="B816" s="27">
        <v>5800999</v>
      </c>
    </row>
    <row r="817" spans="1:2">
      <c r="A817" s="8" t="s">
        <v>356</v>
      </c>
      <c r="B817" s="9">
        <v>31998000</v>
      </c>
    </row>
    <row r="818" spans="1:2">
      <c r="A818" s="26" t="s">
        <v>21</v>
      </c>
      <c r="B818" s="27">
        <v>31998000</v>
      </c>
    </row>
    <row r="819" spans="1:2">
      <c r="A819" s="8" t="s">
        <v>1039</v>
      </c>
      <c r="B819" s="9">
        <v>15999000</v>
      </c>
    </row>
    <row r="820" spans="1:2">
      <c r="A820" s="26" t="s">
        <v>21</v>
      </c>
      <c r="B820" s="27">
        <v>15999000</v>
      </c>
    </row>
    <row r="821" spans="1:2">
      <c r="A821" s="8" t="s">
        <v>288</v>
      </c>
      <c r="B821" s="9">
        <v>13678910.279999999</v>
      </c>
    </row>
    <row r="822" spans="1:2">
      <c r="A822" s="26" t="s">
        <v>21</v>
      </c>
      <c r="B822" s="27">
        <v>13678910.279999999</v>
      </c>
    </row>
    <row r="823" spans="1:2">
      <c r="A823" s="8" t="s">
        <v>357</v>
      </c>
      <c r="B823" s="9">
        <v>691063547.5</v>
      </c>
    </row>
    <row r="824" spans="1:2">
      <c r="A824" s="26" t="s">
        <v>21</v>
      </c>
      <c r="B824" s="27">
        <v>162844170</v>
      </c>
    </row>
    <row r="825" spans="1:2">
      <c r="A825" s="26" t="s">
        <v>21</v>
      </c>
      <c r="B825" s="27">
        <v>162735577.5</v>
      </c>
    </row>
    <row r="826" spans="1:2">
      <c r="A826" s="26" t="s">
        <v>1578</v>
      </c>
      <c r="B826" s="27">
        <v>40602500</v>
      </c>
    </row>
    <row r="827" spans="1:2">
      <c r="A827" s="26" t="s">
        <v>1579</v>
      </c>
      <c r="B827" s="27">
        <v>40602500</v>
      </c>
    </row>
    <row r="828" spans="1:2">
      <c r="A828" s="26" t="s">
        <v>1580</v>
      </c>
      <c r="B828" s="27">
        <v>40602500</v>
      </c>
    </row>
    <row r="829" spans="1:2">
      <c r="A829" s="26" t="s">
        <v>1581</v>
      </c>
      <c r="B829" s="27">
        <v>40644700</v>
      </c>
    </row>
    <row r="830" spans="1:2">
      <c r="A830" s="26" t="s">
        <v>1582</v>
      </c>
      <c r="B830" s="27">
        <v>40602500</v>
      </c>
    </row>
    <row r="831" spans="1:2">
      <c r="A831" s="26" t="s">
        <v>1583</v>
      </c>
      <c r="B831" s="27">
        <v>40604425</v>
      </c>
    </row>
    <row r="832" spans="1:2">
      <c r="A832" s="26" t="s">
        <v>1584</v>
      </c>
      <c r="B832" s="27">
        <v>40619700</v>
      </c>
    </row>
    <row r="833" spans="1:2">
      <c r="A833" s="26" t="s">
        <v>1585</v>
      </c>
      <c r="B833" s="27">
        <v>40602525</v>
      </c>
    </row>
    <row r="834" spans="1:2">
      <c r="A834" s="26" t="s">
        <v>1586</v>
      </c>
      <c r="B834" s="27">
        <v>40602450</v>
      </c>
    </row>
    <row r="835" spans="1:2">
      <c r="A835" s="8" t="s">
        <v>156</v>
      </c>
      <c r="B835" s="9">
        <v>2143042785.72</v>
      </c>
    </row>
    <row r="836" spans="1:2">
      <c r="A836" s="26" t="s">
        <v>21</v>
      </c>
      <c r="B836" s="27">
        <v>1055476928.72</v>
      </c>
    </row>
    <row r="837" spans="1:2">
      <c r="A837" s="26" t="s">
        <v>21</v>
      </c>
      <c r="B837" s="27">
        <v>1087565857</v>
      </c>
    </row>
    <row r="838" spans="1:2">
      <c r="A838" s="8" t="s">
        <v>67</v>
      </c>
      <c r="B838" s="9">
        <v>41062492.170000002</v>
      </c>
    </row>
    <row r="839" spans="1:2">
      <c r="A839" s="26" t="s">
        <v>21</v>
      </c>
      <c r="B839" s="27">
        <v>41062492.170000002</v>
      </c>
    </row>
    <row r="840" spans="1:2">
      <c r="A840" s="8" t="s">
        <v>68</v>
      </c>
      <c r="B840" s="9">
        <v>68750974.799999997</v>
      </c>
    </row>
    <row r="841" spans="1:2">
      <c r="A841" s="26" t="s">
        <v>69</v>
      </c>
      <c r="B841" s="27">
        <v>68750974.799999997</v>
      </c>
    </row>
    <row r="842" spans="1:2">
      <c r="A842" s="8" t="s">
        <v>70</v>
      </c>
      <c r="B842" s="9">
        <v>7887529876.3500004</v>
      </c>
    </row>
    <row r="843" spans="1:2">
      <c r="A843" s="26" t="s">
        <v>21</v>
      </c>
      <c r="B843" s="27">
        <v>4750566230.7399998</v>
      </c>
    </row>
    <row r="844" spans="1:2">
      <c r="A844" s="26" t="s">
        <v>21</v>
      </c>
      <c r="B844" s="27">
        <v>2891293968.04</v>
      </c>
    </row>
    <row r="845" spans="1:2">
      <c r="A845" s="26" t="s">
        <v>1587</v>
      </c>
      <c r="B845" s="27">
        <v>245669677.56999999</v>
      </c>
    </row>
    <row r="846" spans="1:2">
      <c r="A846" s="8" t="s">
        <v>237</v>
      </c>
      <c r="B846" s="9">
        <v>262706733</v>
      </c>
    </row>
    <row r="847" spans="1:2">
      <c r="A847" s="26" t="s">
        <v>21</v>
      </c>
      <c r="B847" s="27">
        <v>8413554</v>
      </c>
    </row>
    <row r="848" spans="1:2">
      <c r="A848" s="26" t="s">
        <v>21</v>
      </c>
      <c r="B848" s="27">
        <v>4206777</v>
      </c>
    </row>
    <row r="849" spans="1:2">
      <c r="A849" s="26" t="s">
        <v>21</v>
      </c>
      <c r="B849" s="27">
        <v>8811554</v>
      </c>
    </row>
    <row r="850" spans="1:2">
      <c r="A850" s="26" t="s">
        <v>21</v>
      </c>
      <c r="B850" s="27">
        <v>8813554</v>
      </c>
    </row>
    <row r="851" spans="1:2">
      <c r="A851" s="26" t="s">
        <v>21</v>
      </c>
      <c r="B851" s="27">
        <v>8813554</v>
      </c>
    </row>
    <row r="852" spans="1:2">
      <c r="A852" s="26" t="s">
        <v>21</v>
      </c>
      <c r="B852" s="27">
        <v>8813554</v>
      </c>
    </row>
    <row r="853" spans="1:2">
      <c r="A853" s="26" t="s">
        <v>21</v>
      </c>
      <c r="B853" s="27">
        <v>8813554</v>
      </c>
    </row>
    <row r="854" spans="1:2">
      <c r="A854" s="26" t="s">
        <v>21</v>
      </c>
      <c r="B854" s="27">
        <v>8813554</v>
      </c>
    </row>
    <row r="855" spans="1:2">
      <c r="A855" s="26" t="s">
        <v>21</v>
      </c>
      <c r="B855" s="27">
        <v>8813554</v>
      </c>
    </row>
    <row r="856" spans="1:2">
      <c r="A856" s="26" t="s">
        <v>21</v>
      </c>
      <c r="B856" s="27">
        <v>8813554</v>
      </c>
    </row>
    <row r="857" spans="1:2">
      <c r="A857" s="26" t="s">
        <v>21</v>
      </c>
      <c r="B857" s="27">
        <v>8813554</v>
      </c>
    </row>
    <row r="858" spans="1:2">
      <c r="A858" s="26" t="s">
        <v>21</v>
      </c>
      <c r="B858" s="27">
        <v>8813554</v>
      </c>
    </row>
    <row r="859" spans="1:2">
      <c r="A859" s="26" t="s">
        <v>21</v>
      </c>
      <c r="B859" s="27">
        <v>8813554</v>
      </c>
    </row>
    <row r="860" spans="1:2">
      <c r="A860" s="26" t="s">
        <v>21</v>
      </c>
      <c r="B860" s="27">
        <v>8813554</v>
      </c>
    </row>
    <row r="861" spans="1:2">
      <c r="A861" s="26" t="s">
        <v>21</v>
      </c>
      <c r="B861" s="27">
        <v>8813554</v>
      </c>
    </row>
    <row r="862" spans="1:2">
      <c r="A862" s="26" t="s">
        <v>21</v>
      </c>
      <c r="B862" s="27">
        <v>9005554</v>
      </c>
    </row>
    <row r="863" spans="1:2">
      <c r="A863" s="26" t="s">
        <v>21</v>
      </c>
      <c r="B863" s="27">
        <v>11301554</v>
      </c>
    </row>
    <row r="864" spans="1:2">
      <c r="A864" s="26" t="s">
        <v>21</v>
      </c>
      <c r="B864" s="27">
        <v>9305554</v>
      </c>
    </row>
    <row r="865" spans="1:2">
      <c r="A865" s="26" t="s">
        <v>21</v>
      </c>
      <c r="B865" s="27">
        <v>9015554</v>
      </c>
    </row>
    <row r="866" spans="1:2">
      <c r="A866" s="26" t="s">
        <v>21</v>
      </c>
      <c r="B866" s="27">
        <v>8931554</v>
      </c>
    </row>
    <row r="867" spans="1:2">
      <c r="A867" s="26" t="s">
        <v>21</v>
      </c>
      <c r="B867" s="27">
        <v>8851554</v>
      </c>
    </row>
    <row r="868" spans="1:2">
      <c r="A868" s="26" t="s">
        <v>21</v>
      </c>
      <c r="B868" s="27">
        <v>8851554</v>
      </c>
    </row>
    <row r="869" spans="1:2">
      <c r="A869" s="26" t="s">
        <v>21</v>
      </c>
      <c r="B869" s="27">
        <v>10251554</v>
      </c>
    </row>
    <row r="870" spans="1:2">
      <c r="A870" s="26" t="s">
        <v>21</v>
      </c>
      <c r="B870" s="27">
        <v>9705998</v>
      </c>
    </row>
    <row r="871" spans="1:2">
      <c r="A871" s="26" t="s">
        <v>21</v>
      </c>
      <c r="B871" s="27">
        <v>10251554</v>
      </c>
    </row>
    <row r="872" spans="1:2">
      <c r="A872" s="26" t="s">
        <v>21</v>
      </c>
      <c r="B872" s="27">
        <v>11103554</v>
      </c>
    </row>
    <row r="873" spans="1:2">
      <c r="A873" s="26" t="s">
        <v>21</v>
      </c>
      <c r="B873" s="27">
        <v>10703554</v>
      </c>
    </row>
    <row r="874" spans="1:2">
      <c r="A874" s="26" t="s">
        <v>21</v>
      </c>
      <c r="B874" s="27">
        <v>8931554</v>
      </c>
    </row>
    <row r="875" spans="1:2">
      <c r="A875" s="26" t="s">
        <v>21</v>
      </c>
      <c r="B875" s="27">
        <v>9301554</v>
      </c>
    </row>
    <row r="876" spans="1:2">
      <c r="A876" s="8" t="s">
        <v>16</v>
      </c>
      <c r="B876" s="9">
        <f>SUM(B7:B875)/2</f>
        <v>114113909835.34001</v>
      </c>
    </row>
  </sheetData>
  <autoFilter ref="A6:C876"/>
  <pageMargins left="0.70866141732283472" right="0.19" top="0.35433070866141736" bottom="0.35433070866141736" header="0.23622047244094491" footer="0.23622047244094491"/>
  <pageSetup paperSize="9" scale="12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86"/>
  <sheetViews>
    <sheetView topLeftCell="A172" workbookViewId="0">
      <selection activeCell="E198" sqref="E198"/>
    </sheetView>
  </sheetViews>
  <sheetFormatPr defaultRowHeight="15"/>
  <cols>
    <col min="1" max="1" width="63.140625" style="63" customWidth="1"/>
    <col min="2" max="2" width="16.5703125" style="77" customWidth="1"/>
    <col min="3" max="16384" width="9.140625" style="13"/>
  </cols>
  <sheetData>
    <row r="1" spans="1:2">
      <c r="B1" s="107" t="s">
        <v>84</v>
      </c>
    </row>
    <row r="3" spans="1:2" ht="15.75">
      <c r="A3" s="1" t="s">
        <v>15</v>
      </c>
      <c r="B3" s="90"/>
    </row>
    <row r="4" spans="1:2" ht="15.75">
      <c r="A4" s="2" t="s">
        <v>1366</v>
      </c>
      <c r="B4" s="90"/>
    </row>
    <row r="5" spans="1:2">
      <c r="A5" s="64"/>
      <c r="B5" s="90"/>
    </row>
    <row r="6" spans="1:2" s="11" customFormat="1">
      <c r="A6" s="65" t="s">
        <v>1</v>
      </c>
      <c r="B6" s="91" t="s">
        <v>2</v>
      </c>
    </row>
    <row r="7" spans="1:2" s="11" customFormat="1" ht="12">
      <c r="A7" s="4" t="s">
        <v>617</v>
      </c>
      <c r="B7" s="157">
        <v>13000000</v>
      </c>
    </row>
    <row r="8" spans="1:2">
      <c r="A8" s="6" t="s">
        <v>618</v>
      </c>
      <c r="B8" s="10">
        <v>13000000</v>
      </c>
    </row>
    <row r="9" spans="1:2" s="11" customFormat="1" ht="12">
      <c r="A9" s="4" t="s">
        <v>619</v>
      </c>
      <c r="B9" s="157">
        <v>3000000</v>
      </c>
    </row>
    <row r="10" spans="1:2">
      <c r="A10" s="6" t="s">
        <v>620</v>
      </c>
      <c r="B10" s="10">
        <v>3000000</v>
      </c>
    </row>
    <row r="11" spans="1:2" s="11" customFormat="1" ht="16.5" customHeight="1">
      <c r="A11" s="4" t="s">
        <v>621</v>
      </c>
      <c r="B11" s="157">
        <v>5000000</v>
      </c>
    </row>
    <row r="12" spans="1:2">
      <c r="A12" s="6" t="s">
        <v>622</v>
      </c>
      <c r="B12" s="10">
        <v>5000000</v>
      </c>
    </row>
    <row r="13" spans="1:2" s="11" customFormat="1" ht="12">
      <c r="A13" s="4" t="s">
        <v>1367</v>
      </c>
      <c r="B13" s="157">
        <v>25000000</v>
      </c>
    </row>
    <row r="14" spans="1:2">
      <c r="A14" s="6" t="s">
        <v>1368</v>
      </c>
      <c r="B14" s="10">
        <v>25000000</v>
      </c>
    </row>
    <row r="15" spans="1:2" s="11" customFormat="1" ht="24">
      <c r="A15" s="4" t="s">
        <v>1369</v>
      </c>
      <c r="B15" s="157">
        <v>2282084</v>
      </c>
    </row>
    <row r="16" spans="1:2">
      <c r="A16" s="6" t="s">
        <v>1370</v>
      </c>
      <c r="B16" s="10">
        <v>2282084</v>
      </c>
    </row>
    <row r="17" spans="1:2">
      <c r="A17" s="4" t="s">
        <v>623</v>
      </c>
      <c r="B17" s="157">
        <v>152894913.05000001</v>
      </c>
    </row>
    <row r="18" spans="1:2" s="11" customFormat="1" ht="12">
      <c r="A18" s="6" t="s">
        <v>624</v>
      </c>
      <c r="B18" s="10">
        <v>883225.3</v>
      </c>
    </row>
    <row r="19" spans="1:2">
      <c r="A19" s="6" t="s">
        <v>625</v>
      </c>
      <c r="B19" s="10">
        <v>152011687.75</v>
      </c>
    </row>
    <row r="20" spans="1:2">
      <c r="A20" s="4" t="s">
        <v>5</v>
      </c>
      <c r="B20" s="157">
        <v>3735156.47</v>
      </c>
    </row>
    <row r="21" spans="1:2" s="11" customFormat="1" ht="12">
      <c r="A21" s="6" t="s">
        <v>626</v>
      </c>
      <c r="B21" s="10">
        <v>3735156.47</v>
      </c>
    </row>
    <row r="22" spans="1:2">
      <c r="A22" s="4" t="s">
        <v>159</v>
      </c>
      <c r="B22" s="157">
        <v>2592000</v>
      </c>
    </row>
    <row r="23" spans="1:2" s="11" customFormat="1" ht="12">
      <c r="A23" s="6" t="s">
        <v>1110</v>
      </c>
      <c r="B23" s="10">
        <v>432000</v>
      </c>
    </row>
    <row r="24" spans="1:2">
      <c r="A24" s="6" t="s">
        <v>627</v>
      </c>
      <c r="B24" s="10">
        <v>2160000</v>
      </c>
    </row>
    <row r="25" spans="1:2" s="11" customFormat="1" ht="12">
      <c r="A25" s="4" t="s">
        <v>238</v>
      </c>
      <c r="B25" s="157">
        <v>12987054.710000001</v>
      </c>
    </row>
    <row r="26" spans="1:2">
      <c r="A26" s="6" t="s">
        <v>239</v>
      </c>
      <c r="B26" s="10">
        <v>3200000</v>
      </c>
    </row>
    <row r="27" spans="1:2">
      <c r="A27" s="6" t="s">
        <v>240</v>
      </c>
      <c r="B27" s="10">
        <v>6820000</v>
      </c>
    </row>
    <row r="28" spans="1:2" s="11" customFormat="1" ht="12">
      <c r="A28" s="6" t="s">
        <v>359</v>
      </c>
      <c r="B28" s="10">
        <v>891012.71</v>
      </c>
    </row>
    <row r="29" spans="1:2">
      <c r="A29" s="6" t="s">
        <v>241</v>
      </c>
      <c r="B29" s="10">
        <v>2076042</v>
      </c>
    </row>
    <row r="30" spans="1:2" s="11" customFormat="1" ht="12">
      <c r="A30" s="4" t="s">
        <v>1371</v>
      </c>
      <c r="B30" s="157">
        <v>2500000</v>
      </c>
    </row>
    <row r="31" spans="1:2">
      <c r="A31" s="6" t="s">
        <v>1372</v>
      </c>
      <c r="B31" s="10">
        <v>2500000</v>
      </c>
    </row>
    <row r="32" spans="1:2" s="11" customFormat="1" ht="12">
      <c r="A32" s="4" t="s">
        <v>181</v>
      </c>
      <c r="B32" s="157">
        <v>26877662.41</v>
      </c>
    </row>
    <row r="33" spans="1:2">
      <c r="A33" s="6" t="s">
        <v>628</v>
      </c>
      <c r="B33" s="10">
        <v>4522888.46</v>
      </c>
    </row>
    <row r="34" spans="1:2" s="11" customFormat="1" ht="12">
      <c r="A34" s="6" t="s">
        <v>629</v>
      </c>
      <c r="B34" s="10">
        <v>4139337.36</v>
      </c>
    </row>
    <row r="35" spans="1:2">
      <c r="A35" s="6" t="s">
        <v>630</v>
      </c>
      <c r="B35" s="10">
        <v>3957166.97</v>
      </c>
    </row>
    <row r="36" spans="1:2" s="11" customFormat="1" ht="12">
      <c r="A36" s="6" t="s">
        <v>1373</v>
      </c>
      <c r="B36" s="10">
        <v>2041090.5</v>
      </c>
    </row>
    <row r="37" spans="1:2">
      <c r="A37" s="6" t="s">
        <v>1374</v>
      </c>
      <c r="B37" s="10">
        <v>8567040</v>
      </c>
    </row>
    <row r="38" spans="1:2">
      <c r="A38" s="6" t="s">
        <v>1375</v>
      </c>
      <c r="B38" s="10">
        <v>140224.19</v>
      </c>
    </row>
    <row r="39" spans="1:2" s="11" customFormat="1" ht="12">
      <c r="A39" s="6" t="s">
        <v>631</v>
      </c>
      <c r="B39" s="10">
        <v>3509914.93</v>
      </c>
    </row>
    <row r="40" spans="1:2">
      <c r="A40" s="4" t="s">
        <v>17</v>
      </c>
      <c r="B40" s="157">
        <v>10988475.5</v>
      </c>
    </row>
    <row r="41" spans="1:2" s="11" customFormat="1" ht="12">
      <c r="A41" s="6" t="s">
        <v>1376</v>
      </c>
      <c r="B41" s="10">
        <v>2450000</v>
      </c>
    </row>
    <row r="42" spans="1:2" ht="24">
      <c r="A42" s="6" t="s">
        <v>182</v>
      </c>
      <c r="B42" s="10">
        <v>3618775.5</v>
      </c>
    </row>
    <row r="43" spans="1:2" s="11" customFormat="1" ht="12">
      <c r="A43" s="6" t="s">
        <v>632</v>
      </c>
      <c r="B43" s="10">
        <v>1538700</v>
      </c>
    </row>
    <row r="44" spans="1:2">
      <c r="A44" s="6" t="s">
        <v>633</v>
      </c>
      <c r="B44" s="10">
        <v>1690500</v>
      </c>
    </row>
    <row r="45" spans="1:2">
      <c r="A45" s="6" t="s">
        <v>1377</v>
      </c>
      <c r="B45" s="10">
        <v>1690500</v>
      </c>
    </row>
    <row r="46" spans="1:2">
      <c r="A46" s="4" t="s">
        <v>634</v>
      </c>
      <c r="B46" s="157">
        <v>182158</v>
      </c>
    </row>
    <row r="47" spans="1:2">
      <c r="A47" s="6" t="s">
        <v>635</v>
      </c>
      <c r="B47" s="10">
        <v>182158</v>
      </c>
    </row>
    <row r="48" spans="1:2">
      <c r="A48" s="4" t="s">
        <v>72</v>
      </c>
      <c r="B48" s="157">
        <v>1342196</v>
      </c>
    </row>
    <row r="49" spans="1:2">
      <c r="A49" s="6" t="s">
        <v>636</v>
      </c>
      <c r="B49" s="10">
        <v>1342196</v>
      </c>
    </row>
    <row r="50" spans="1:2">
      <c r="A50" s="4" t="s">
        <v>360</v>
      </c>
      <c r="B50" s="157">
        <v>14011278</v>
      </c>
    </row>
    <row r="51" spans="1:2" s="11" customFormat="1" ht="12">
      <c r="A51" s="6" t="s">
        <v>361</v>
      </c>
      <c r="B51" s="10">
        <v>14011278</v>
      </c>
    </row>
    <row r="52" spans="1:2">
      <c r="A52" s="4" t="s">
        <v>289</v>
      </c>
      <c r="B52" s="157">
        <v>1121687.1399999999</v>
      </c>
    </row>
    <row r="53" spans="1:2" s="11" customFormat="1" ht="12">
      <c r="A53" s="6" t="s">
        <v>637</v>
      </c>
      <c r="B53" s="10">
        <v>1121687.1399999999</v>
      </c>
    </row>
    <row r="54" spans="1:2" ht="24">
      <c r="A54" s="4" t="s">
        <v>1378</v>
      </c>
      <c r="B54" s="157">
        <v>4366689.84</v>
      </c>
    </row>
    <row r="55" spans="1:2">
      <c r="A55" s="6" t="s">
        <v>1379</v>
      </c>
      <c r="B55" s="10">
        <v>4366689.84</v>
      </c>
    </row>
    <row r="56" spans="1:2">
      <c r="A56" s="4" t="s">
        <v>183</v>
      </c>
      <c r="B56" s="157">
        <v>7502970</v>
      </c>
    </row>
    <row r="57" spans="1:2">
      <c r="A57" s="6" t="s">
        <v>1380</v>
      </c>
      <c r="B57" s="10">
        <v>2323230</v>
      </c>
    </row>
    <row r="58" spans="1:2" s="11" customFormat="1" ht="12">
      <c r="A58" s="6" t="s">
        <v>638</v>
      </c>
      <c r="B58" s="10">
        <v>2528620</v>
      </c>
    </row>
    <row r="59" spans="1:2">
      <c r="A59" s="6" t="s">
        <v>639</v>
      </c>
      <c r="B59" s="10">
        <v>2651120</v>
      </c>
    </row>
    <row r="60" spans="1:2" s="11" customFormat="1" ht="12">
      <c r="A60" s="4" t="s">
        <v>290</v>
      </c>
      <c r="B60" s="157">
        <v>4312000</v>
      </c>
    </row>
    <row r="61" spans="1:2">
      <c r="A61" s="6" t="s">
        <v>291</v>
      </c>
      <c r="B61" s="10">
        <v>4312000</v>
      </c>
    </row>
    <row r="62" spans="1:2" s="11" customFormat="1" ht="12">
      <c r="A62" s="4" t="s">
        <v>18</v>
      </c>
      <c r="B62" s="157">
        <v>466594</v>
      </c>
    </row>
    <row r="63" spans="1:2">
      <c r="A63" s="6" t="s">
        <v>12</v>
      </c>
      <c r="B63" s="10">
        <v>466594</v>
      </c>
    </row>
    <row r="64" spans="1:2">
      <c r="A64" s="4" t="s">
        <v>1381</v>
      </c>
      <c r="B64" s="157">
        <v>2505762.6</v>
      </c>
    </row>
    <row r="65" spans="1:2">
      <c r="A65" s="6" t="s">
        <v>1382</v>
      </c>
      <c r="B65" s="10">
        <v>2505762.6</v>
      </c>
    </row>
    <row r="66" spans="1:2" s="11" customFormat="1" ht="12">
      <c r="A66" s="4" t="s">
        <v>99</v>
      </c>
      <c r="B66" s="157">
        <v>9825600</v>
      </c>
    </row>
    <row r="67" spans="1:2">
      <c r="A67" s="6" t="s">
        <v>640</v>
      </c>
      <c r="B67" s="10">
        <v>7369200</v>
      </c>
    </row>
    <row r="68" spans="1:2">
      <c r="A68" s="6" t="s">
        <v>242</v>
      </c>
      <c r="B68" s="10">
        <v>2456400</v>
      </c>
    </row>
    <row r="69" spans="1:2" s="11" customFormat="1" ht="12">
      <c r="A69" s="4" t="s">
        <v>362</v>
      </c>
      <c r="B69" s="157">
        <v>357759.57</v>
      </c>
    </row>
    <row r="70" spans="1:2">
      <c r="A70" s="6" t="s">
        <v>248</v>
      </c>
      <c r="B70" s="10">
        <v>357759.57</v>
      </c>
    </row>
    <row r="71" spans="1:2" s="11" customFormat="1" ht="12">
      <c r="A71" s="4" t="s">
        <v>1383</v>
      </c>
      <c r="B71" s="157">
        <v>1270551710.3499999</v>
      </c>
    </row>
    <row r="72" spans="1:2" s="11" customFormat="1" ht="12">
      <c r="A72" s="6" t="s">
        <v>1384</v>
      </c>
      <c r="B72" s="10">
        <v>1270551710.3499999</v>
      </c>
    </row>
    <row r="73" spans="1:2">
      <c r="A73" s="4" t="s">
        <v>1385</v>
      </c>
      <c r="B73" s="157">
        <v>11200000</v>
      </c>
    </row>
    <row r="74" spans="1:2" s="11" customFormat="1" ht="12">
      <c r="A74" s="6" t="s">
        <v>1386</v>
      </c>
      <c r="B74" s="10">
        <v>5600000</v>
      </c>
    </row>
    <row r="75" spans="1:2">
      <c r="A75" s="6" t="s">
        <v>1387</v>
      </c>
      <c r="B75" s="10">
        <v>5600000</v>
      </c>
    </row>
    <row r="76" spans="1:2" s="11" customFormat="1" ht="12">
      <c r="A76" s="4" t="s">
        <v>1388</v>
      </c>
      <c r="B76" s="157">
        <v>7980000</v>
      </c>
    </row>
    <row r="77" spans="1:2">
      <c r="A77" s="6" t="s">
        <v>1389</v>
      </c>
      <c r="B77" s="10">
        <v>3230000</v>
      </c>
    </row>
    <row r="78" spans="1:2" s="11" customFormat="1" ht="12">
      <c r="A78" s="6" t="s">
        <v>1390</v>
      </c>
      <c r="B78" s="10">
        <v>4750000</v>
      </c>
    </row>
    <row r="79" spans="1:2">
      <c r="A79" s="4" t="s">
        <v>1391</v>
      </c>
      <c r="B79" s="157">
        <v>650000</v>
      </c>
    </row>
    <row r="80" spans="1:2" s="11" customFormat="1" ht="12">
      <c r="A80" s="6" t="s">
        <v>1392</v>
      </c>
      <c r="B80" s="10">
        <v>650000</v>
      </c>
    </row>
    <row r="81" spans="1:2">
      <c r="A81" s="4" t="s">
        <v>245</v>
      </c>
      <c r="B81" s="157">
        <v>2437700</v>
      </c>
    </row>
    <row r="82" spans="1:2" s="11" customFormat="1" ht="12">
      <c r="A82" s="6" t="s">
        <v>641</v>
      </c>
      <c r="B82" s="10">
        <v>2207700</v>
      </c>
    </row>
    <row r="83" spans="1:2">
      <c r="A83" s="6" t="s">
        <v>1393</v>
      </c>
      <c r="B83" s="10">
        <v>230000</v>
      </c>
    </row>
    <row r="84" spans="1:2">
      <c r="A84" s="4" t="s">
        <v>1394</v>
      </c>
      <c r="B84" s="157">
        <v>5276775</v>
      </c>
    </row>
    <row r="85" spans="1:2" s="11" customFormat="1" ht="12">
      <c r="A85" s="6" t="s">
        <v>1395</v>
      </c>
      <c r="B85" s="10">
        <v>5276775</v>
      </c>
    </row>
    <row r="86" spans="1:2">
      <c r="A86" s="4" t="s">
        <v>642</v>
      </c>
      <c r="B86" s="157">
        <v>17200000</v>
      </c>
    </row>
    <row r="87" spans="1:2" s="11" customFormat="1" ht="12">
      <c r="A87" s="6" t="s">
        <v>643</v>
      </c>
      <c r="B87" s="10">
        <v>5550000</v>
      </c>
    </row>
    <row r="88" spans="1:2">
      <c r="A88" s="6" t="s">
        <v>644</v>
      </c>
      <c r="B88" s="10">
        <v>5550000</v>
      </c>
    </row>
    <row r="89" spans="1:2" s="11" customFormat="1" ht="12">
      <c r="A89" s="6" t="s">
        <v>1396</v>
      </c>
      <c r="B89" s="10">
        <v>6100000</v>
      </c>
    </row>
    <row r="90" spans="1:2">
      <c r="A90" s="4" t="s">
        <v>94</v>
      </c>
      <c r="B90" s="157">
        <v>2427075</v>
      </c>
    </row>
    <row r="91" spans="1:2">
      <c r="A91" s="6" t="s">
        <v>645</v>
      </c>
      <c r="B91" s="10">
        <v>2427075</v>
      </c>
    </row>
    <row r="92" spans="1:2" s="11" customFormat="1" ht="12">
      <c r="A92" s="4" t="s">
        <v>292</v>
      </c>
      <c r="B92" s="157">
        <v>4865075</v>
      </c>
    </row>
    <row r="93" spans="1:2">
      <c r="A93" s="6" t="s">
        <v>646</v>
      </c>
      <c r="B93" s="10">
        <v>2354625</v>
      </c>
    </row>
    <row r="94" spans="1:2" s="11" customFormat="1" ht="12">
      <c r="A94" s="6" t="s">
        <v>1397</v>
      </c>
      <c r="B94" s="10">
        <v>2510450</v>
      </c>
    </row>
    <row r="95" spans="1:2">
      <c r="A95" s="4" t="s">
        <v>19</v>
      </c>
      <c r="B95" s="157">
        <v>3610724</v>
      </c>
    </row>
    <row r="96" spans="1:2" s="11" customFormat="1" ht="12">
      <c r="A96" s="6" t="s">
        <v>647</v>
      </c>
      <c r="B96" s="10">
        <v>3169400</v>
      </c>
    </row>
    <row r="97" spans="1:2">
      <c r="A97" s="6" t="s">
        <v>648</v>
      </c>
      <c r="B97" s="10">
        <v>441324</v>
      </c>
    </row>
    <row r="98" spans="1:2">
      <c r="A98" s="4" t="s">
        <v>293</v>
      </c>
      <c r="B98" s="157">
        <v>8756125</v>
      </c>
    </row>
    <row r="99" spans="1:2" s="11" customFormat="1" ht="12">
      <c r="A99" s="6" t="s">
        <v>294</v>
      </c>
      <c r="B99" s="10">
        <v>506125</v>
      </c>
    </row>
    <row r="100" spans="1:2" ht="24">
      <c r="A100" s="6" t="s">
        <v>1398</v>
      </c>
      <c r="B100" s="10">
        <v>8250000</v>
      </c>
    </row>
    <row r="101" spans="1:2">
      <c r="A101" s="4" t="s">
        <v>246</v>
      </c>
      <c r="B101" s="157">
        <v>5980000</v>
      </c>
    </row>
    <row r="102" spans="1:2" s="11" customFormat="1" ht="24">
      <c r="A102" s="6" t="s">
        <v>247</v>
      </c>
      <c r="B102" s="10">
        <v>5980000</v>
      </c>
    </row>
    <row r="103" spans="1:2">
      <c r="A103" s="66" t="s">
        <v>363</v>
      </c>
      <c r="B103" s="62">
        <v>10000000</v>
      </c>
    </row>
    <row r="104" spans="1:2" ht="30">
      <c r="A104" s="67" t="s">
        <v>1399</v>
      </c>
      <c r="B104" s="60">
        <v>10000000</v>
      </c>
    </row>
    <row r="105" spans="1:2">
      <c r="A105" s="66" t="s">
        <v>224</v>
      </c>
      <c r="B105" s="62">
        <v>5955000.1100000003</v>
      </c>
    </row>
    <row r="106" spans="1:2">
      <c r="A106" s="67" t="s">
        <v>649</v>
      </c>
      <c r="B106" s="60">
        <v>2805000.11</v>
      </c>
    </row>
    <row r="107" spans="1:2">
      <c r="A107" s="67" t="s">
        <v>650</v>
      </c>
      <c r="B107" s="60">
        <v>3150000</v>
      </c>
    </row>
    <row r="108" spans="1:2">
      <c r="A108" s="66" t="s">
        <v>1400</v>
      </c>
      <c r="B108" s="62">
        <v>5275000</v>
      </c>
    </row>
    <row r="109" spans="1:2">
      <c r="A109" s="67" t="s">
        <v>1401</v>
      </c>
      <c r="B109" s="60">
        <v>5275000</v>
      </c>
    </row>
    <row r="110" spans="1:2">
      <c r="A110" s="66" t="s">
        <v>1402</v>
      </c>
      <c r="B110" s="62">
        <v>62000000</v>
      </c>
    </row>
    <row r="111" spans="1:2">
      <c r="A111" s="67" t="s">
        <v>1403</v>
      </c>
      <c r="B111" s="60">
        <v>62000000</v>
      </c>
    </row>
    <row r="112" spans="1:2">
      <c r="A112" s="66" t="s">
        <v>184</v>
      </c>
      <c r="B112" s="62">
        <v>15451594</v>
      </c>
    </row>
    <row r="113" spans="1:2">
      <c r="A113" s="67" t="s">
        <v>651</v>
      </c>
      <c r="B113" s="60">
        <v>15451594</v>
      </c>
    </row>
    <row r="114" spans="1:2" ht="16.5" customHeight="1">
      <c r="A114" s="66" t="s">
        <v>295</v>
      </c>
      <c r="B114" s="62">
        <v>1500000</v>
      </c>
    </row>
    <row r="115" spans="1:2" ht="30">
      <c r="A115" s="67" t="s">
        <v>296</v>
      </c>
      <c r="B115" s="60">
        <v>1500000</v>
      </c>
    </row>
    <row r="116" spans="1:2">
      <c r="A116" s="66" t="s">
        <v>297</v>
      </c>
      <c r="B116" s="62">
        <v>16123000</v>
      </c>
    </row>
    <row r="117" spans="1:2">
      <c r="A117" s="67" t="s">
        <v>652</v>
      </c>
      <c r="B117" s="60">
        <v>16123000</v>
      </c>
    </row>
    <row r="118" spans="1:2">
      <c r="A118" s="66" t="s">
        <v>1404</v>
      </c>
      <c r="B118" s="62">
        <v>5679480</v>
      </c>
    </row>
    <row r="119" spans="1:2">
      <c r="A119" s="67" t="s">
        <v>1405</v>
      </c>
      <c r="B119" s="60">
        <v>5679480</v>
      </c>
    </row>
    <row r="120" spans="1:2">
      <c r="A120" s="66" t="s">
        <v>653</v>
      </c>
      <c r="B120" s="62">
        <v>791245.3</v>
      </c>
    </row>
    <row r="121" spans="1:2">
      <c r="A121" s="67" t="s">
        <v>654</v>
      </c>
      <c r="B121" s="60">
        <v>791245.3</v>
      </c>
    </row>
    <row r="122" spans="1:2">
      <c r="A122" s="66" t="s">
        <v>431</v>
      </c>
      <c r="B122" s="62">
        <v>360000</v>
      </c>
    </row>
    <row r="123" spans="1:2">
      <c r="A123" s="67" t="s">
        <v>432</v>
      </c>
      <c r="B123" s="60">
        <v>360000</v>
      </c>
    </row>
    <row r="124" spans="1:2">
      <c r="A124" s="66" t="s">
        <v>7</v>
      </c>
      <c r="B124" s="62">
        <v>1484993.3</v>
      </c>
    </row>
    <row r="125" spans="1:2">
      <c r="A125" s="67" t="s">
        <v>8</v>
      </c>
      <c r="B125" s="60">
        <v>1484993.3</v>
      </c>
    </row>
    <row r="126" spans="1:2">
      <c r="A126" s="66" t="s">
        <v>100</v>
      </c>
      <c r="B126" s="62">
        <v>17150000</v>
      </c>
    </row>
    <row r="127" spans="1:2">
      <c r="A127" s="67" t="s">
        <v>101</v>
      </c>
      <c r="B127" s="60">
        <v>17150000</v>
      </c>
    </row>
    <row r="128" spans="1:2" ht="30">
      <c r="A128" s="66" t="s">
        <v>655</v>
      </c>
      <c r="B128" s="62">
        <v>8095560</v>
      </c>
    </row>
    <row r="129" spans="1:2">
      <c r="A129" s="67" t="s">
        <v>656</v>
      </c>
      <c r="B129" s="60">
        <v>8095560</v>
      </c>
    </row>
    <row r="130" spans="1:2" ht="30">
      <c r="A130" s="66" t="s">
        <v>1406</v>
      </c>
      <c r="B130" s="62">
        <v>3395700</v>
      </c>
    </row>
    <row r="131" spans="1:2">
      <c r="A131" s="67" t="s">
        <v>1407</v>
      </c>
      <c r="B131" s="60">
        <v>3395700</v>
      </c>
    </row>
    <row r="132" spans="1:2">
      <c r="A132" s="66" t="s">
        <v>102</v>
      </c>
      <c r="B132" s="62">
        <v>1714774862</v>
      </c>
    </row>
    <row r="133" spans="1:2">
      <c r="A133" s="67" t="s">
        <v>249</v>
      </c>
      <c r="B133" s="60">
        <v>1714774862</v>
      </c>
    </row>
    <row r="134" spans="1:2">
      <c r="A134" s="66" t="s">
        <v>160</v>
      </c>
      <c r="B134" s="62">
        <v>921746910</v>
      </c>
    </row>
    <row r="135" spans="1:2">
      <c r="A135" s="67" t="s">
        <v>161</v>
      </c>
      <c r="B135" s="60">
        <v>921746910</v>
      </c>
    </row>
    <row r="136" spans="1:2">
      <c r="A136" s="66" t="s">
        <v>20</v>
      </c>
      <c r="B136" s="62">
        <v>4218303.5</v>
      </c>
    </row>
    <row r="137" spans="1:2">
      <c r="A137" s="67" t="s">
        <v>657</v>
      </c>
      <c r="B137" s="60">
        <v>4218303.5</v>
      </c>
    </row>
    <row r="138" spans="1:2">
      <c r="A138" s="66" t="s">
        <v>250</v>
      </c>
      <c r="B138" s="62">
        <v>2000000</v>
      </c>
    </row>
    <row r="139" spans="1:2">
      <c r="A139" s="67" t="s">
        <v>251</v>
      </c>
      <c r="B139" s="60">
        <v>2000000</v>
      </c>
    </row>
    <row r="140" spans="1:2">
      <c r="A140" s="66" t="s">
        <v>298</v>
      </c>
      <c r="B140" s="62">
        <v>33510000</v>
      </c>
    </row>
    <row r="141" spans="1:2" ht="30">
      <c r="A141" s="67" t="s">
        <v>299</v>
      </c>
      <c r="B141" s="60">
        <v>13750000</v>
      </c>
    </row>
    <row r="142" spans="1:2" ht="30">
      <c r="A142" s="67" t="s">
        <v>658</v>
      </c>
      <c r="B142" s="60">
        <v>19760000</v>
      </c>
    </row>
    <row r="143" spans="1:2">
      <c r="A143" s="66" t="s">
        <v>1408</v>
      </c>
      <c r="B143" s="62">
        <v>23000000</v>
      </c>
    </row>
    <row r="144" spans="1:2">
      <c r="A144" s="67" t="s">
        <v>1409</v>
      </c>
      <c r="B144" s="60">
        <v>23000000</v>
      </c>
    </row>
    <row r="145" spans="1:2">
      <c r="A145" s="66" t="s">
        <v>659</v>
      </c>
      <c r="B145" s="62">
        <v>5514790</v>
      </c>
    </row>
    <row r="146" spans="1:2">
      <c r="A146" s="67" t="s">
        <v>660</v>
      </c>
      <c r="B146" s="60">
        <v>5514790</v>
      </c>
    </row>
    <row r="147" spans="1:2">
      <c r="A147" s="66" t="s">
        <v>9</v>
      </c>
      <c r="B147" s="62">
        <v>4835000</v>
      </c>
    </row>
    <row r="148" spans="1:2">
      <c r="A148" s="67" t="s">
        <v>661</v>
      </c>
      <c r="B148" s="60">
        <v>1865000</v>
      </c>
    </row>
    <row r="149" spans="1:2">
      <c r="A149" s="67" t="s">
        <v>662</v>
      </c>
      <c r="B149" s="60">
        <v>560000</v>
      </c>
    </row>
    <row r="150" spans="1:2">
      <c r="A150" s="67" t="s">
        <v>663</v>
      </c>
      <c r="B150" s="60">
        <v>570000</v>
      </c>
    </row>
    <row r="151" spans="1:2">
      <c r="A151" s="67" t="s">
        <v>664</v>
      </c>
      <c r="B151" s="60">
        <v>980000</v>
      </c>
    </row>
    <row r="152" spans="1:2">
      <c r="A152" s="67" t="s">
        <v>665</v>
      </c>
      <c r="B152" s="60">
        <v>860000</v>
      </c>
    </row>
    <row r="153" spans="1:2">
      <c r="A153" s="66" t="s">
        <v>103</v>
      </c>
      <c r="B153" s="62">
        <v>5752584</v>
      </c>
    </row>
    <row r="154" spans="1:2">
      <c r="A154" s="67" t="s">
        <v>666</v>
      </c>
      <c r="B154" s="60">
        <v>3835056</v>
      </c>
    </row>
    <row r="155" spans="1:2">
      <c r="A155" s="67" t="s">
        <v>252</v>
      </c>
      <c r="B155" s="60">
        <v>1917528</v>
      </c>
    </row>
    <row r="156" spans="1:2">
      <c r="A156" s="66" t="s">
        <v>364</v>
      </c>
      <c r="B156" s="62">
        <v>6124000</v>
      </c>
    </row>
    <row r="157" spans="1:2">
      <c r="A157" s="67" t="s">
        <v>667</v>
      </c>
      <c r="B157" s="60">
        <v>6124000</v>
      </c>
    </row>
    <row r="158" spans="1:2">
      <c r="A158" s="66" t="s">
        <v>185</v>
      </c>
      <c r="B158" s="62">
        <v>95410861.379999995</v>
      </c>
    </row>
    <row r="159" spans="1:2">
      <c r="A159" s="67" t="s">
        <v>162</v>
      </c>
      <c r="B159" s="60">
        <v>88517740.200000003</v>
      </c>
    </row>
    <row r="160" spans="1:2">
      <c r="A160" s="66" t="s">
        <v>10</v>
      </c>
      <c r="B160" s="62">
        <v>56143750</v>
      </c>
    </row>
    <row r="161" spans="1:2" ht="30">
      <c r="A161" s="67" t="s">
        <v>300</v>
      </c>
      <c r="B161" s="60">
        <v>1006250</v>
      </c>
    </row>
    <row r="162" spans="1:2" ht="30">
      <c r="A162" s="67" t="s">
        <v>433</v>
      </c>
      <c r="B162" s="60">
        <v>13737500</v>
      </c>
    </row>
    <row r="163" spans="1:2">
      <c r="A163" s="67" t="s">
        <v>1410</v>
      </c>
      <c r="B163" s="60">
        <v>2300000</v>
      </c>
    </row>
    <row r="164" spans="1:2">
      <c r="A164" s="67" t="s">
        <v>1411</v>
      </c>
      <c r="B164" s="60">
        <v>39100000</v>
      </c>
    </row>
    <row r="165" spans="1:2">
      <c r="A165" s="66" t="s">
        <v>11</v>
      </c>
      <c r="B165" s="62">
        <v>52201716.200000003</v>
      </c>
    </row>
    <row r="166" spans="1:2">
      <c r="A166" s="67" t="s">
        <v>1412</v>
      </c>
      <c r="B166" s="60">
        <v>18521175</v>
      </c>
    </row>
    <row r="167" spans="1:2">
      <c r="A167" s="67" t="s">
        <v>104</v>
      </c>
      <c r="B167" s="60">
        <v>33680541.200000003</v>
      </c>
    </row>
    <row r="168" spans="1:2">
      <c r="A168" s="66" t="s">
        <v>186</v>
      </c>
      <c r="B168" s="62">
        <v>6575399.1600000001</v>
      </c>
    </row>
    <row r="169" spans="1:2" ht="30">
      <c r="A169" s="67" t="s">
        <v>668</v>
      </c>
      <c r="B169" s="60">
        <v>6575399.1600000001</v>
      </c>
    </row>
    <row r="170" spans="1:2">
      <c r="A170" s="66" t="s">
        <v>253</v>
      </c>
      <c r="B170" s="62">
        <v>3077400</v>
      </c>
    </row>
    <row r="171" spans="1:2">
      <c r="A171" s="67" t="s">
        <v>254</v>
      </c>
      <c r="B171" s="60">
        <v>3077400</v>
      </c>
    </row>
    <row r="172" spans="1:2">
      <c r="A172" s="66" t="s">
        <v>13</v>
      </c>
      <c r="B172" s="62">
        <v>20893851.600000001</v>
      </c>
    </row>
    <row r="173" spans="1:2">
      <c r="A173" s="67" t="s">
        <v>669</v>
      </c>
      <c r="B173" s="60">
        <v>10393851.6</v>
      </c>
    </row>
    <row r="174" spans="1:2" ht="30">
      <c r="A174" s="67" t="s">
        <v>1413</v>
      </c>
      <c r="B174" s="60">
        <v>10500000</v>
      </c>
    </row>
    <row r="175" spans="1:2">
      <c r="A175" s="66" t="s">
        <v>365</v>
      </c>
      <c r="B175" s="62">
        <v>336821010</v>
      </c>
    </row>
    <row r="176" spans="1:2">
      <c r="A176" s="67" t="s">
        <v>88</v>
      </c>
      <c r="B176" s="60">
        <v>336821010</v>
      </c>
    </row>
    <row r="177" spans="1:2">
      <c r="A177" s="66" t="s">
        <v>366</v>
      </c>
      <c r="B177" s="62">
        <v>42911051</v>
      </c>
    </row>
    <row r="178" spans="1:2">
      <c r="A178" s="67" t="s">
        <v>74</v>
      </c>
      <c r="B178" s="60">
        <v>42911051</v>
      </c>
    </row>
    <row r="179" spans="1:2">
      <c r="A179" s="66" t="s">
        <v>367</v>
      </c>
      <c r="B179" s="62">
        <v>308609190</v>
      </c>
    </row>
    <row r="180" spans="1:2">
      <c r="A180" s="67" t="s">
        <v>75</v>
      </c>
      <c r="B180" s="60">
        <v>308609190</v>
      </c>
    </row>
    <row r="181" spans="1:2">
      <c r="A181" s="66" t="s">
        <v>368</v>
      </c>
      <c r="B181" s="62">
        <v>501015600</v>
      </c>
    </row>
    <row r="182" spans="1:2">
      <c r="A182" s="67" t="s">
        <v>89</v>
      </c>
      <c r="B182" s="60">
        <v>501015600</v>
      </c>
    </row>
    <row r="183" spans="1:2">
      <c r="A183" s="66" t="s">
        <v>14</v>
      </c>
      <c r="B183" s="62">
        <v>22243326</v>
      </c>
    </row>
    <row r="184" spans="1:2" ht="30">
      <c r="A184" s="67" t="s">
        <v>670</v>
      </c>
      <c r="B184" s="60">
        <v>13668326</v>
      </c>
    </row>
    <row r="185" spans="1:2" ht="30">
      <c r="A185" s="67" t="s">
        <v>1414</v>
      </c>
      <c r="B185" s="60">
        <v>8575000</v>
      </c>
    </row>
    <row r="186" spans="1:2">
      <c r="A186" s="170" t="s">
        <v>16</v>
      </c>
      <c r="B186" s="171">
        <f>SUM(B7:B185)/2</f>
        <v>5964981842.6000013</v>
      </c>
    </row>
  </sheetData>
  <autoFilter ref="A6:B186">
    <filterColumn colId="0"/>
  </autoFilter>
  <pageMargins left="0.70866141732283472" right="0.70866141732283472" top="0.23" bottom="0.34" header="0.16" footer="0.2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G34" sqref="G34"/>
    </sheetView>
  </sheetViews>
  <sheetFormatPr defaultRowHeight="15"/>
  <cols>
    <col min="1" max="1" width="51.85546875" style="19" customWidth="1"/>
    <col min="2" max="2" width="16.5703125" style="13" customWidth="1"/>
    <col min="3" max="16384" width="9.140625" style="13"/>
  </cols>
  <sheetData>
    <row r="1" spans="1:2">
      <c r="B1" s="156" t="s">
        <v>85</v>
      </c>
    </row>
    <row r="3" spans="1:2" s="12" customFormat="1" ht="15.75">
      <c r="A3" s="1" t="s">
        <v>15</v>
      </c>
      <c r="B3" s="18"/>
    </row>
    <row r="4" spans="1:2" s="12" customFormat="1" ht="15.75">
      <c r="A4" s="2" t="s">
        <v>1415</v>
      </c>
      <c r="B4" s="18"/>
    </row>
    <row r="5" spans="1:2" s="12" customFormat="1" ht="15.75">
      <c r="A5" s="2"/>
      <c r="B5" s="18"/>
    </row>
    <row r="6" spans="1:2" s="3" customFormat="1" ht="15.75">
      <c r="A6" s="51" t="s">
        <v>1</v>
      </c>
      <c r="B6" s="52" t="s">
        <v>2</v>
      </c>
    </row>
    <row r="7" spans="1:2" s="3" customFormat="1" ht="12">
      <c r="A7" s="4" t="s">
        <v>255</v>
      </c>
      <c r="B7" s="5">
        <v>27042702</v>
      </c>
    </row>
    <row r="8" spans="1:2" ht="24">
      <c r="A8" s="6" t="s">
        <v>256</v>
      </c>
      <c r="B8" s="7">
        <v>27042702</v>
      </c>
    </row>
    <row r="9" spans="1:2" s="3" customFormat="1" ht="12">
      <c r="A9" s="4" t="s">
        <v>73</v>
      </c>
      <c r="B9" s="5">
        <v>11660985</v>
      </c>
    </row>
    <row r="10" spans="1:2" ht="24">
      <c r="A10" s="6" t="s">
        <v>616</v>
      </c>
      <c r="B10" s="7">
        <v>7288116</v>
      </c>
    </row>
    <row r="11" spans="1:2" ht="24">
      <c r="A11" s="6" t="s">
        <v>1416</v>
      </c>
      <c r="B11" s="7">
        <v>4372869</v>
      </c>
    </row>
    <row r="12" spans="1:2" s="3" customFormat="1" ht="12">
      <c r="A12" s="4" t="s">
        <v>97</v>
      </c>
      <c r="B12" s="5">
        <v>3476000</v>
      </c>
    </row>
    <row r="13" spans="1:2" ht="24">
      <c r="A13" s="6" t="s">
        <v>98</v>
      </c>
      <c r="B13" s="7">
        <v>3476000</v>
      </c>
    </row>
    <row r="14" spans="1:2">
      <c r="A14" s="120" t="s">
        <v>16</v>
      </c>
      <c r="B14" s="119">
        <f>SUM(B7:B13)/2</f>
        <v>42179687</v>
      </c>
    </row>
  </sheetData>
  <autoFilter ref="A6:B1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I41" sqref="I41"/>
    </sheetView>
  </sheetViews>
  <sheetFormatPr defaultRowHeight="15"/>
  <cols>
    <col min="1" max="1" width="51.85546875" style="19" customWidth="1"/>
    <col min="2" max="2" width="16.5703125" style="13" customWidth="1"/>
    <col min="3" max="16384" width="9.140625" style="13"/>
  </cols>
  <sheetData>
    <row r="1" spans="1:2">
      <c r="B1" s="156" t="s">
        <v>91</v>
      </c>
    </row>
    <row r="3" spans="1:2" s="12" customFormat="1" ht="31.5">
      <c r="A3" s="1" t="s">
        <v>90</v>
      </c>
      <c r="B3" s="18"/>
    </row>
    <row r="4" spans="1:2" s="12" customFormat="1" ht="15.75">
      <c r="A4" s="2" t="s">
        <v>1366</v>
      </c>
      <c r="B4" s="18"/>
    </row>
    <row r="5" spans="1:2" s="12" customFormat="1" ht="15.75">
      <c r="A5" s="2"/>
      <c r="B5" s="18"/>
    </row>
    <row r="6" spans="1:2" s="3" customFormat="1" ht="15.75">
      <c r="A6" s="51" t="s">
        <v>1</v>
      </c>
      <c r="B6" s="52" t="s">
        <v>2</v>
      </c>
    </row>
    <row r="7" spans="1:2" s="3" customFormat="1" ht="12">
      <c r="A7" s="4" t="s">
        <v>358</v>
      </c>
      <c r="B7" s="5">
        <v>3294120720.0100002</v>
      </c>
    </row>
    <row r="8" spans="1:2">
      <c r="A8" s="6" t="s">
        <v>369</v>
      </c>
      <c r="B8" s="7">
        <v>3294120720.0100002</v>
      </c>
    </row>
    <row r="9" spans="1:2" s="3" customFormat="1" ht="12">
      <c r="A9" s="4" t="s">
        <v>6</v>
      </c>
      <c r="B9" s="5">
        <v>1887900</v>
      </c>
    </row>
    <row r="10" spans="1:2">
      <c r="A10" s="6" t="s">
        <v>105</v>
      </c>
      <c r="B10" s="7">
        <v>1887900</v>
      </c>
    </row>
    <row r="11" spans="1:2" s="3" customFormat="1" ht="12">
      <c r="A11" s="4" t="s">
        <v>87</v>
      </c>
      <c r="B11" s="5">
        <v>3130330706.5</v>
      </c>
    </row>
    <row r="12" spans="1:2">
      <c r="A12" s="6" t="s">
        <v>257</v>
      </c>
      <c r="B12" s="7">
        <v>3130330706.5</v>
      </c>
    </row>
    <row r="13" spans="1:2">
      <c r="A13" s="120" t="s">
        <v>111</v>
      </c>
      <c r="B13" s="119">
        <f>SUM(B7:B12)/2</f>
        <v>6426339326.5100002</v>
      </c>
    </row>
  </sheetData>
  <autoFilter ref="A6:B12"/>
  <pageMargins left="0.7" right="0.7" top="5.9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K33"/>
  <sheetViews>
    <sheetView tabSelected="1" view="pageBreakPreview" zoomScaleNormal="100" zoomScaleSheetLayoutView="100" workbookViewId="0">
      <selection activeCell="R28" sqref="R28"/>
    </sheetView>
  </sheetViews>
  <sheetFormatPr defaultRowHeight="15"/>
  <cols>
    <col min="1" max="5" width="9.140625" style="54"/>
    <col min="6" max="6" width="18.140625" style="54" customWidth="1"/>
    <col min="7" max="7" width="9.140625" style="54"/>
    <col min="8" max="8" width="63.28515625" style="54" customWidth="1"/>
    <col min="9" max="9" width="9.140625" style="54"/>
    <col min="10" max="10" width="13.28515625" style="54" customWidth="1"/>
    <col min="11" max="11" width="19.7109375" style="54" customWidth="1"/>
    <col min="12" max="16384" width="9.140625" style="54"/>
  </cols>
  <sheetData>
    <row r="1" spans="2:11">
      <c r="C1" s="78" t="s">
        <v>95</v>
      </c>
    </row>
    <row r="3" spans="2:11" s="154" customFormat="1">
      <c r="B3" s="151"/>
      <c r="C3" s="152" t="s">
        <v>173</v>
      </c>
      <c r="D3" s="151"/>
      <c r="E3" s="151"/>
      <c r="F3" s="153"/>
      <c r="H3" s="151" t="s">
        <v>174</v>
      </c>
      <c r="I3" s="151"/>
      <c r="J3" s="151"/>
      <c r="K3" s="151"/>
    </row>
    <row r="4" spans="2:11" ht="45">
      <c r="B4" s="69"/>
      <c r="C4" s="208" t="s">
        <v>116</v>
      </c>
      <c r="D4" s="69" t="s">
        <v>113</v>
      </c>
      <c r="E4" s="69">
        <v>12</v>
      </c>
      <c r="F4" s="68">
        <v>518910216.17000002</v>
      </c>
      <c r="H4" s="133" t="s">
        <v>175</v>
      </c>
      <c r="I4" s="132" t="s">
        <v>176</v>
      </c>
      <c r="J4" s="133" t="s">
        <v>177</v>
      </c>
      <c r="K4" s="133" t="s">
        <v>178</v>
      </c>
    </row>
    <row r="5" spans="2:11">
      <c r="B5" s="69"/>
      <c r="C5" s="208"/>
      <c r="D5" s="69" t="s">
        <v>114</v>
      </c>
      <c r="E5" s="69">
        <v>13</v>
      </c>
      <c r="F5" s="68">
        <v>35878600</v>
      </c>
      <c r="H5" s="69" t="s">
        <v>142</v>
      </c>
      <c r="I5" s="85">
        <v>21371</v>
      </c>
      <c r="J5" s="68">
        <v>2942659.3603949277</v>
      </c>
      <c r="K5" s="68">
        <v>62887573191</v>
      </c>
    </row>
    <row r="6" spans="2:11">
      <c r="B6" s="69"/>
      <c r="C6" s="208" t="s">
        <v>115</v>
      </c>
      <c r="D6" s="69" t="s">
        <v>113</v>
      </c>
      <c r="E6" s="69">
        <v>6</v>
      </c>
      <c r="F6" s="68">
        <v>150092310.93000001</v>
      </c>
      <c r="H6" s="83" t="s">
        <v>482</v>
      </c>
      <c r="I6" s="85">
        <v>60</v>
      </c>
      <c r="J6" s="69">
        <v>299000</v>
      </c>
      <c r="K6" s="101">
        <v>17940000</v>
      </c>
    </row>
    <row r="7" spans="2:11">
      <c r="B7" s="69"/>
      <c r="C7" s="208"/>
      <c r="D7" s="69" t="s">
        <v>114</v>
      </c>
      <c r="E7" s="69">
        <v>17</v>
      </c>
      <c r="F7" s="68">
        <v>50042627</v>
      </c>
      <c r="H7" s="69" t="s">
        <v>170</v>
      </c>
      <c r="I7" s="85">
        <v>6300</v>
      </c>
      <c r="J7" s="69">
        <v>7508.1485714285718</v>
      </c>
      <c r="K7" s="69">
        <v>47301336</v>
      </c>
    </row>
    <row r="8" spans="2:11" ht="30">
      <c r="B8" s="69"/>
      <c r="C8" s="208" t="s">
        <v>112</v>
      </c>
      <c r="D8" s="69" t="s">
        <v>113</v>
      </c>
      <c r="E8" s="69">
        <v>4</v>
      </c>
      <c r="F8" s="68">
        <v>1262336834.75</v>
      </c>
      <c r="H8" s="115" t="s">
        <v>171</v>
      </c>
      <c r="I8" s="85">
        <v>0</v>
      </c>
      <c r="J8" s="69" t="e">
        <v>#DIV/0!</v>
      </c>
      <c r="K8" s="69">
        <v>0</v>
      </c>
    </row>
    <row r="9" spans="2:11">
      <c r="B9" s="69"/>
      <c r="C9" s="208"/>
      <c r="D9" s="69" t="s">
        <v>114</v>
      </c>
      <c r="E9" s="69">
        <v>21</v>
      </c>
      <c r="F9" s="68">
        <v>78704705</v>
      </c>
      <c r="H9" s="83" t="s">
        <v>518</v>
      </c>
      <c r="I9" s="85">
        <v>3000</v>
      </c>
      <c r="J9" s="69">
        <v>3100.6673333333333</v>
      </c>
      <c r="K9" s="69">
        <v>9302002</v>
      </c>
    </row>
    <row r="10" spans="2:11">
      <c r="B10" s="69"/>
      <c r="C10" s="208" t="s">
        <v>117</v>
      </c>
      <c r="D10" s="69" t="s">
        <v>113</v>
      </c>
      <c r="E10" s="69">
        <v>18</v>
      </c>
      <c r="F10" s="68">
        <v>252387836.81</v>
      </c>
      <c r="H10" s="83" t="s">
        <v>1668</v>
      </c>
      <c r="I10" s="85">
        <v>552</v>
      </c>
      <c r="J10" s="69">
        <v>250000</v>
      </c>
      <c r="K10" s="69">
        <v>138000000</v>
      </c>
    </row>
    <row r="11" spans="2:11">
      <c r="B11" s="69"/>
      <c r="C11" s="208"/>
      <c r="D11" s="69" t="s">
        <v>114</v>
      </c>
      <c r="E11" s="69">
        <v>11</v>
      </c>
      <c r="F11" s="68">
        <v>55250644</v>
      </c>
      <c r="H11" s="69" t="s">
        <v>172</v>
      </c>
      <c r="I11" s="85">
        <v>30</v>
      </c>
      <c r="J11" s="69">
        <v>2868999.9</v>
      </c>
      <c r="K11" s="69">
        <v>86069997</v>
      </c>
    </row>
    <row r="12" spans="2:11">
      <c r="B12" s="69"/>
      <c r="C12" s="208" t="s">
        <v>118</v>
      </c>
      <c r="D12" s="69" t="s">
        <v>113</v>
      </c>
      <c r="E12" s="69">
        <v>14</v>
      </c>
      <c r="F12" s="68">
        <v>1780128702.6499999</v>
      </c>
      <c r="H12" s="83" t="s">
        <v>325</v>
      </c>
      <c r="I12" s="85">
        <v>0</v>
      </c>
      <c r="J12" s="69" t="e">
        <v>#DIV/0!</v>
      </c>
      <c r="K12" s="69">
        <v>0</v>
      </c>
    </row>
    <row r="13" spans="2:11">
      <c r="B13" s="69"/>
      <c r="C13" s="208"/>
      <c r="D13" s="69" t="s">
        <v>114</v>
      </c>
      <c r="E13" s="69">
        <v>12</v>
      </c>
      <c r="F13" s="68">
        <v>59853689.990000002</v>
      </c>
      <c r="H13" s="83" t="s">
        <v>326</v>
      </c>
      <c r="I13" s="85">
        <v>0</v>
      </c>
      <c r="J13" s="69" t="e">
        <v>#DIV/0!</v>
      </c>
      <c r="K13" s="69">
        <v>0</v>
      </c>
    </row>
    <row r="14" spans="2:11">
      <c r="B14" s="69"/>
      <c r="C14" s="208" t="s">
        <v>119</v>
      </c>
      <c r="D14" s="69" t="s">
        <v>113</v>
      </c>
      <c r="E14" s="69">
        <v>12</v>
      </c>
      <c r="F14" s="68">
        <v>134427302.52000001</v>
      </c>
      <c r="H14" s="54" t="s">
        <v>380</v>
      </c>
      <c r="I14" s="85">
        <v>0</v>
      </c>
      <c r="J14" s="69" t="e">
        <v>#DIV/0!</v>
      </c>
      <c r="K14" s="69">
        <v>0</v>
      </c>
    </row>
    <row r="15" spans="2:11">
      <c r="B15" s="69"/>
      <c r="C15" s="208"/>
      <c r="D15" s="69" t="s">
        <v>114</v>
      </c>
      <c r="E15" s="69">
        <v>49</v>
      </c>
      <c r="F15" s="68">
        <v>76966014</v>
      </c>
      <c r="H15" s="103" t="s">
        <v>311</v>
      </c>
      <c r="I15" s="85">
        <v>205</v>
      </c>
      <c r="J15" s="69">
        <v>16500</v>
      </c>
      <c r="K15" s="69">
        <v>3382500</v>
      </c>
    </row>
    <row r="16" spans="2:11">
      <c r="B16" s="69"/>
      <c r="C16" s="208" t="s">
        <v>163</v>
      </c>
      <c r="D16" s="69" t="s">
        <v>113</v>
      </c>
      <c r="E16" s="69"/>
      <c r="F16" s="68"/>
      <c r="H16" s="98" t="s">
        <v>111</v>
      </c>
      <c r="I16" s="98">
        <f t="shared" ref="I16" si="0">SUM(I5:I15)</f>
        <v>31518</v>
      </c>
      <c r="J16" s="98"/>
      <c r="K16" s="98">
        <f>SUM(K5:K15)</f>
        <v>63189569026</v>
      </c>
    </row>
    <row r="17" spans="2:11">
      <c r="B17" s="69"/>
      <c r="C17" s="208"/>
      <c r="D17" s="69" t="s">
        <v>114</v>
      </c>
      <c r="E17" s="69"/>
      <c r="F17" s="68"/>
      <c r="H17" s="69"/>
      <c r="I17" s="85"/>
      <c r="J17" s="69"/>
      <c r="K17" s="69"/>
    </row>
    <row r="18" spans="2:11">
      <c r="B18" s="69"/>
      <c r="C18" s="208" t="s">
        <v>164</v>
      </c>
      <c r="D18" s="69" t="s">
        <v>113</v>
      </c>
      <c r="E18" s="69"/>
      <c r="F18" s="68"/>
      <c r="H18" s="69" t="s">
        <v>143</v>
      </c>
      <c r="I18" s="85">
        <v>263</v>
      </c>
      <c r="J18" s="86">
        <f>'7.6.-СПОТ_сотиш'!G374</f>
        <v>76100</v>
      </c>
      <c r="K18" s="68">
        <f>'7.6.-СПОТ_сотиш'!I374</f>
        <v>3461979291.8000002</v>
      </c>
    </row>
    <row r="19" spans="2:11">
      <c r="B19" s="69"/>
      <c r="C19" s="208"/>
      <c r="D19" s="69" t="s">
        <v>114</v>
      </c>
      <c r="E19" s="69"/>
      <c r="F19" s="68"/>
      <c r="H19" s="198" t="s">
        <v>1725</v>
      </c>
      <c r="I19" s="202">
        <v>99</v>
      </c>
      <c r="J19" s="86">
        <f>'7.6.-СПОТ_сотиш'!G375</f>
        <v>45420</v>
      </c>
      <c r="K19" s="68">
        <f>'7.6.-СПОТ_сотиш'!I375</f>
        <v>7372163544.4799995</v>
      </c>
    </row>
    <row r="20" spans="2:11">
      <c r="B20" s="69"/>
      <c r="C20" s="208" t="s">
        <v>165</v>
      </c>
      <c r="D20" s="69" t="s">
        <v>113</v>
      </c>
      <c r="E20" s="69"/>
      <c r="F20" s="68"/>
      <c r="H20" s="98" t="s">
        <v>111</v>
      </c>
      <c r="I20" s="135">
        <f>SUM(I18:I19)</f>
        <v>362</v>
      </c>
      <c r="J20" s="135"/>
      <c r="K20" s="98">
        <f t="shared" ref="K20" si="1">SUM(K18:K19)</f>
        <v>10834142836.279999</v>
      </c>
    </row>
    <row r="21" spans="2:11">
      <c r="B21" s="69"/>
      <c r="C21" s="208"/>
      <c r="D21" s="69" t="s">
        <v>114</v>
      </c>
      <c r="E21" s="69"/>
      <c r="F21" s="68"/>
    </row>
    <row r="22" spans="2:11">
      <c r="B22" s="69"/>
      <c r="C22" s="208" t="s">
        <v>187</v>
      </c>
      <c r="D22" s="69" t="s">
        <v>113</v>
      </c>
      <c r="E22" s="69"/>
      <c r="F22" s="68"/>
    </row>
    <row r="23" spans="2:11">
      <c r="B23" s="69"/>
      <c r="C23" s="208"/>
      <c r="D23" s="69" t="s">
        <v>114</v>
      </c>
      <c r="E23" s="69"/>
      <c r="F23" s="68"/>
    </row>
    <row r="24" spans="2:11">
      <c r="B24" s="69"/>
      <c r="C24" s="208" t="s">
        <v>188</v>
      </c>
      <c r="D24" s="69" t="s">
        <v>113</v>
      </c>
      <c r="E24" s="69"/>
      <c r="F24" s="68"/>
    </row>
    <row r="25" spans="2:11">
      <c r="B25" s="69"/>
      <c r="C25" s="208"/>
      <c r="D25" s="69" t="s">
        <v>114</v>
      </c>
      <c r="E25" s="69"/>
      <c r="F25" s="68"/>
      <c r="K25" s="54">
        <f>K16+F30+'7.2-Конкурс'!G18+'7,3-Прямые закупки'!C66</f>
        <v>80735306659.229996</v>
      </c>
    </row>
    <row r="26" spans="2:11">
      <c r="B26" s="69"/>
      <c r="C26" s="208" t="s">
        <v>189</v>
      </c>
      <c r="D26" s="69" t="s">
        <v>113</v>
      </c>
      <c r="E26" s="69"/>
      <c r="F26" s="68"/>
      <c r="K26" s="54">
        <f>K25+'8-cooper'!H89</f>
        <v>81093066233.229996</v>
      </c>
    </row>
    <row r="27" spans="2:11">
      <c r="B27" s="69"/>
      <c r="C27" s="208"/>
      <c r="D27" s="69" t="s">
        <v>114</v>
      </c>
      <c r="E27" s="69"/>
      <c r="F27" s="68"/>
    </row>
    <row r="28" spans="2:11">
      <c r="B28" s="69"/>
      <c r="C28" s="207" t="s">
        <v>120</v>
      </c>
      <c r="D28" s="102" t="s">
        <v>113</v>
      </c>
      <c r="E28" s="102">
        <f>E4+E6+E8+E10+E12+E14+E16+E18+E20+E22+E24+E26</f>
        <v>66</v>
      </c>
      <c r="F28" s="102">
        <f>F4+F6+F8+F10+F12+F14+F16+F18+F20+F22+F24+F26</f>
        <v>4098283203.8299994</v>
      </c>
    </row>
    <row r="29" spans="2:11">
      <c r="B29" s="69"/>
      <c r="C29" s="207"/>
      <c r="D29" s="102" t="s">
        <v>114</v>
      </c>
      <c r="E29" s="102">
        <f>E5+E7+E9+E11+E13+E15+E17+E19+E21+E23+E25+E27</f>
        <v>123</v>
      </c>
      <c r="F29" s="102">
        <f>F5+F7+F9+F11+F13+F15+F17+F19+F21+F23+F25+F27</f>
        <v>356696279.99000001</v>
      </c>
    </row>
    <row r="30" spans="2:11">
      <c r="B30" s="69"/>
      <c r="C30" s="84"/>
      <c r="D30" s="69"/>
      <c r="E30" s="98">
        <f>E28+E29</f>
        <v>189</v>
      </c>
      <c r="F30" s="98">
        <f>F28+F29</f>
        <v>4454979483.8199997</v>
      </c>
    </row>
    <row r="31" spans="2:11">
      <c r="C31" s="79"/>
      <c r="F31" s="53"/>
    </row>
    <row r="32" spans="2:11">
      <c r="C32" s="79"/>
      <c r="F32" s="53"/>
    </row>
    <row r="33" spans="3:6">
      <c r="C33" s="79"/>
      <c r="E33" s="53"/>
      <c r="F33" s="53"/>
    </row>
  </sheetData>
  <mergeCells count="13">
    <mergeCell ref="C28:C29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</mergeCells>
  <pageMargins left="0.23622047244094491" right="0.15748031496062992" top="0.27559055118110237" bottom="0.27559055118110237" header="0.31496062992125984" footer="0.19685039370078741"/>
  <pageSetup paperSize="9" scale="80" orientation="landscape" verticalDpi="0" r:id="rId1"/>
  <rowBreaks count="1" manualBreakCount="1">
    <brk id="33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M130"/>
  <sheetViews>
    <sheetView view="pageBreakPreview" zoomScaleSheetLayoutView="100" workbookViewId="0">
      <pane ySplit="5" topLeftCell="A127" activePane="bottomLeft" state="frozen"/>
      <selection pane="bottomLeft" activeCell="L139" sqref="L139"/>
    </sheetView>
  </sheetViews>
  <sheetFormatPr defaultRowHeight="15"/>
  <cols>
    <col min="1" max="1" width="5.28515625" style="80" customWidth="1"/>
    <col min="2" max="2" width="7.28515625" style="80" customWidth="1"/>
    <col min="3" max="3" width="16.28515625" style="80" bestFit="1" customWidth="1"/>
    <col min="4" max="4" width="15.5703125" style="80" customWidth="1"/>
    <col min="5" max="5" width="45.28515625" style="97" customWidth="1"/>
    <col min="6" max="6" width="7.140625" style="81" customWidth="1"/>
    <col min="7" max="7" width="12.42578125" style="80" customWidth="1"/>
    <col min="8" max="8" width="12.7109375" style="80" customWidth="1"/>
    <col min="9" max="9" width="12.28515625" style="80" customWidth="1"/>
    <col min="10" max="10" width="14.7109375" style="80" customWidth="1"/>
    <col min="11" max="11" width="16.85546875" style="80" customWidth="1"/>
    <col min="12" max="12" width="9.140625" style="80"/>
    <col min="13" max="13" width="10.140625" style="80" bestFit="1" customWidth="1"/>
    <col min="14" max="16384" width="9.140625" style="80"/>
  </cols>
  <sheetData>
    <row r="1" spans="1:13">
      <c r="J1" s="80" t="s">
        <v>374</v>
      </c>
    </row>
    <row r="2" spans="1:13">
      <c r="A2" s="209" t="s">
        <v>166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3">
      <c r="A3" s="209" t="s">
        <v>1592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3">
      <c r="J4" s="116" t="s">
        <v>301</v>
      </c>
    </row>
    <row r="5" spans="1:13" ht="39" thickBot="1">
      <c r="A5" s="92" t="s">
        <v>121</v>
      </c>
      <c r="B5" s="92" t="s">
        <v>122</v>
      </c>
      <c r="C5" s="92" t="s">
        <v>123</v>
      </c>
      <c r="D5" s="92" t="s">
        <v>124</v>
      </c>
      <c r="E5" s="92" t="s">
        <v>125</v>
      </c>
      <c r="F5" s="92" t="s">
        <v>126</v>
      </c>
      <c r="G5" s="92" t="s">
        <v>127</v>
      </c>
      <c r="H5" s="92" t="s">
        <v>128</v>
      </c>
      <c r="I5" s="92" t="s">
        <v>129</v>
      </c>
      <c r="J5" s="92" t="s">
        <v>130</v>
      </c>
    </row>
    <row r="6" spans="1:13" ht="26.25" thickBot="1">
      <c r="A6" s="137">
        <v>1</v>
      </c>
      <c r="B6" s="137">
        <v>435675</v>
      </c>
      <c r="C6" s="180">
        <v>44201.722604166665</v>
      </c>
      <c r="D6" s="180">
        <v>44203.722604166665</v>
      </c>
      <c r="E6" s="137" t="s">
        <v>472</v>
      </c>
      <c r="F6" s="172">
        <v>1</v>
      </c>
      <c r="G6" s="174">
        <v>287500</v>
      </c>
      <c r="H6" s="174">
        <v>258000</v>
      </c>
      <c r="I6" s="174">
        <v>287500</v>
      </c>
      <c r="J6" s="174">
        <v>258000</v>
      </c>
      <c r="M6" s="155"/>
    </row>
    <row r="7" spans="1:13" ht="26.25" thickBot="1">
      <c r="A7" s="137">
        <v>2</v>
      </c>
      <c r="B7" s="137">
        <v>438090</v>
      </c>
      <c r="C7" s="180">
        <v>44204.56722222222</v>
      </c>
      <c r="D7" s="180">
        <v>44206.56722222222</v>
      </c>
      <c r="E7" s="137" t="s">
        <v>471</v>
      </c>
      <c r="F7" s="172">
        <v>200</v>
      </c>
      <c r="G7" s="174">
        <v>18100</v>
      </c>
      <c r="H7" s="174">
        <v>13915</v>
      </c>
      <c r="I7" s="174">
        <v>3620000</v>
      </c>
      <c r="J7" s="174">
        <v>2783000</v>
      </c>
    </row>
    <row r="8" spans="1:13" ht="26.25" thickBot="1">
      <c r="A8" s="137">
        <v>3</v>
      </c>
      <c r="B8" s="137">
        <v>438092</v>
      </c>
      <c r="C8" s="180">
        <v>44204.567870370367</v>
      </c>
      <c r="D8" s="180">
        <v>44206.567870370367</v>
      </c>
      <c r="E8" s="137" t="s">
        <v>470</v>
      </c>
      <c r="F8" s="172">
        <v>200</v>
      </c>
      <c r="G8" s="174">
        <v>18600</v>
      </c>
      <c r="H8" s="174">
        <v>1018</v>
      </c>
      <c r="I8" s="174">
        <v>3720000</v>
      </c>
      <c r="J8" s="174">
        <v>203600</v>
      </c>
    </row>
    <row r="9" spans="1:13" ht="26.25" thickBot="1">
      <c r="A9" s="137">
        <v>4</v>
      </c>
      <c r="B9" s="137">
        <v>439356</v>
      </c>
      <c r="C9" s="180">
        <v>44207.62091435185</v>
      </c>
      <c r="D9" s="180">
        <v>44209.62091435185</v>
      </c>
      <c r="E9" s="137" t="s">
        <v>470</v>
      </c>
      <c r="F9" s="172">
        <v>200</v>
      </c>
      <c r="G9" s="174">
        <v>18600</v>
      </c>
      <c r="H9" s="174">
        <v>14950</v>
      </c>
      <c r="I9" s="174">
        <v>3720000</v>
      </c>
      <c r="J9" s="174">
        <v>2990000</v>
      </c>
    </row>
    <row r="10" spans="1:13" ht="39" thickBot="1">
      <c r="A10" s="137">
        <v>5</v>
      </c>
      <c r="B10" s="137">
        <v>439987</v>
      </c>
      <c r="C10" s="180">
        <v>44208.439675925925</v>
      </c>
      <c r="D10" s="180">
        <v>44210.439675925925</v>
      </c>
      <c r="E10" s="137" t="s">
        <v>303</v>
      </c>
      <c r="F10" s="172">
        <v>1</v>
      </c>
      <c r="G10" s="174">
        <v>1538700</v>
      </c>
      <c r="H10" s="174">
        <v>1538700</v>
      </c>
      <c r="I10" s="174">
        <v>1538700</v>
      </c>
      <c r="J10" s="174">
        <v>1538700</v>
      </c>
    </row>
    <row r="11" spans="1:13" ht="26.25" thickBot="1">
      <c r="A11" s="137">
        <v>6</v>
      </c>
      <c r="B11" s="137">
        <v>442515</v>
      </c>
      <c r="C11" s="180">
        <v>44211.34847222222</v>
      </c>
      <c r="D11" s="180">
        <v>44213.34847222222</v>
      </c>
      <c r="E11" s="137" t="s">
        <v>469</v>
      </c>
      <c r="F11" s="173">
        <v>2000</v>
      </c>
      <c r="G11" s="174">
        <v>2000</v>
      </c>
      <c r="H11" s="174">
        <v>400</v>
      </c>
      <c r="I11" s="174">
        <v>4000000</v>
      </c>
      <c r="J11" s="174">
        <v>800000</v>
      </c>
    </row>
    <row r="12" spans="1:13" ht="26.25" thickBot="1">
      <c r="A12" s="137">
        <v>7</v>
      </c>
      <c r="B12" s="137">
        <v>445387</v>
      </c>
      <c r="C12" s="180">
        <v>44216.441030092596</v>
      </c>
      <c r="D12" s="180">
        <v>44218.441030092596</v>
      </c>
      <c r="E12" s="137" t="s">
        <v>468</v>
      </c>
      <c r="F12" s="172">
        <v>1</v>
      </c>
      <c r="G12" s="174">
        <v>5550000</v>
      </c>
      <c r="H12" s="174">
        <v>5550000</v>
      </c>
      <c r="I12" s="174">
        <v>5550000</v>
      </c>
      <c r="J12" s="174">
        <v>5550000</v>
      </c>
    </row>
    <row r="13" spans="1:13" ht="26.25" thickBot="1">
      <c r="A13" s="137">
        <v>8</v>
      </c>
      <c r="B13" s="137">
        <v>445388</v>
      </c>
      <c r="C13" s="180">
        <v>44216.441516203704</v>
      </c>
      <c r="D13" s="180">
        <v>44218.441516203704</v>
      </c>
      <c r="E13" s="137" t="s">
        <v>468</v>
      </c>
      <c r="F13" s="172">
        <v>1</v>
      </c>
      <c r="G13" s="174">
        <v>5550000</v>
      </c>
      <c r="H13" s="174">
        <v>5550000</v>
      </c>
      <c r="I13" s="174">
        <v>5550000</v>
      </c>
      <c r="J13" s="174">
        <v>5550000</v>
      </c>
    </row>
    <row r="14" spans="1:13" ht="26.25" thickBot="1">
      <c r="A14" s="137">
        <v>9</v>
      </c>
      <c r="B14" s="137">
        <v>446404</v>
      </c>
      <c r="C14" s="180">
        <v>44217.724421296298</v>
      </c>
      <c r="D14" s="180">
        <v>44219.724421296298</v>
      </c>
      <c r="E14" s="137" t="s">
        <v>467</v>
      </c>
      <c r="F14" s="172">
        <v>480</v>
      </c>
      <c r="G14" s="174">
        <v>9400</v>
      </c>
      <c r="H14" s="174">
        <v>8400</v>
      </c>
      <c r="I14" s="174">
        <v>4512000</v>
      </c>
      <c r="J14" s="174">
        <v>4032000</v>
      </c>
    </row>
    <row r="15" spans="1:13" ht="39" thickBot="1">
      <c r="A15" s="137">
        <v>10</v>
      </c>
      <c r="B15" s="137">
        <v>446624</v>
      </c>
      <c r="C15" s="180">
        <v>44218.435613425929</v>
      </c>
      <c r="D15" s="180">
        <v>44220.435613425929</v>
      </c>
      <c r="E15" s="137" t="s">
        <v>466</v>
      </c>
      <c r="F15" s="172">
        <v>1</v>
      </c>
      <c r="G15" s="174">
        <v>2354625</v>
      </c>
      <c r="H15" s="174">
        <v>2354625</v>
      </c>
      <c r="I15" s="174">
        <v>2354625</v>
      </c>
      <c r="J15" s="174">
        <v>2354625</v>
      </c>
    </row>
    <row r="16" spans="1:13" ht="26.25" thickBot="1">
      <c r="A16" s="137">
        <v>11</v>
      </c>
      <c r="B16" s="137">
        <v>447629</v>
      </c>
      <c r="C16" s="180">
        <v>44221.579224537039</v>
      </c>
      <c r="D16" s="180">
        <v>44223.579224537039</v>
      </c>
      <c r="E16" s="137" t="s">
        <v>444</v>
      </c>
      <c r="F16" s="172">
        <v>480</v>
      </c>
      <c r="G16" s="174">
        <v>9400</v>
      </c>
      <c r="H16" s="174">
        <v>8400</v>
      </c>
      <c r="I16" s="174">
        <v>4512000</v>
      </c>
      <c r="J16" s="174">
        <v>4032000</v>
      </c>
    </row>
    <row r="17" spans="1:10" ht="26.25" thickBot="1">
      <c r="A17" s="137">
        <v>12</v>
      </c>
      <c r="B17" s="137">
        <v>448129</v>
      </c>
      <c r="C17" s="180">
        <v>44222.494363425925</v>
      </c>
      <c r="D17" s="180">
        <v>44224.494363425925</v>
      </c>
      <c r="E17" s="137" t="s">
        <v>435</v>
      </c>
      <c r="F17" s="172">
        <v>400</v>
      </c>
      <c r="G17" s="174">
        <v>8800</v>
      </c>
      <c r="H17" s="174">
        <v>8399</v>
      </c>
      <c r="I17" s="174">
        <v>3520000</v>
      </c>
      <c r="J17" s="174">
        <v>3359600</v>
      </c>
    </row>
    <row r="18" spans="1:10" ht="51.75" thickBot="1">
      <c r="A18" s="137">
        <v>13</v>
      </c>
      <c r="B18" s="137">
        <v>448414</v>
      </c>
      <c r="C18" s="180">
        <v>44222.733136574076</v>
      </c>
      <c r="D18" s="180">
        <v>44224.733136574076</v>
      </c>
      <c r="E18" s="137" t="s">
        <v>302</v>
      </c>
      <c r="F18" s="172">
        <v>1</v>
      </c>
      <c r="G18" s="174">
        <v>2427075</v>
      </c>
      <c r="H18" s="174">
        <v>2427075</v>
      </c>
      <c r="I18" s="174">
        <v>2427075</v>
      </c>
      <c r="J18" s="174">
        <v>2427075</v>
      </c>
    </row>
    <row r="19" spans="1:10" s="59" customFormat="1" ht="26.25" thickBot="1">
      <c r="A19" s="137">
        <v>14</v>
      </c>
      <c r="B19" s="137">
        <v>451865</v>
      </c>
      <c r="C19" s="180">
        <v>44230.340856481482</v>
      </c>
      <c r="D19" s="180">
        <v>44232.340856481482</v>
      </c>
      <c r="E19" s="137" t="s">
        <v>444</v>
      </c>
      <c r="F19" s="172">
        <v>600</v>
      </c>
      <c r="G19" s="174">
        <v>8400</v>
      </c>
      <c r="H19" s="174">
        <v>8400</v>
      </c>
      <c r="I19" s="174">
        <v>5040000</v>
      </c>
      <c r="J19" s="174">
        <v>5040000</v>
      </c>
    </row>
    <row r="20" spans="1:10" ht="39" thickBot="1">
      <c r="A20" s="137">
        <v>15</v>
      </c>
      <c r="B20" s="137">
        <v>453918</v>
      </c>
      <c r="C20" s="180">
        <v>44232.5858912037</v>
      </c>
      <c r="D20" s="180">
        <v>44234.5858912037</v>
      </c>
      <c r="E20" s="137" t="s">
        <v>378</v>
      </c>
      <c r="F20" s="172">
        <v>1</v>
      </c>
      <c r="G20" s="174">
        <v>2915247</v>
      </c>
      <c r="H20" s="174">
        <v>2915247</v>
      </c>
      <c r="I20" s="174">
        <v>2915247</v>
      </c>
      <c r="J20" s="174">
        <v>2915247</v>
      </c>
    </row>
    <row r="21" spans="1:10" ht="26.25" thickBot="1">
      <c r="A21" s="137">
        <v>16</v>
      </c>
      <c r="B21" s="137">
        <v>454735</v>
      </c>
      <c r="C21" s="180">
        <v>44235.351666666669</v>
      </c>
      <c r="D21" s="180">
        <v>44237.351666666669</v>
      </c>
      <c r="E21" s="137" t="s">
        <v>465</v>
      </c>
      <c r="F21" s="172">
        <v>14</v>
      </c>
      <c r="G21" s="174">
        <v>55000</v>
      </c>
      <c r="H21" s="174">
        <v>36000</v>
      </c>
      <c r="I21" s="174">
        <v>770000</v>
      </c>
      <c r="J21" s="174">
        <v>504000</v>
      </c>
    </row>
    <row r="22" spans="1:10" ht="39" thickBot="1">
      <c r="A22" s="137">
        <v>17</v>
      </c>
      <c r="B22" s="137">
        <v>454736</v>
      </c>
      <c r="C22" s="180">
        <v>44235.352627314816</v>
      </c>
      <c r="D22" s="180">
        <v>44237.352627314816</v>
      </c>
      <c r="E22" s="137" t="s">
        <v>464</v>
      </c>
      <c r="F22" s="172">
        <v>10</v>
      </c>
      <c r="G22" s="174">
        <v>30000</v>
      </c>
      <c r="H22" s="174">
        <v>27000</v>
      </c>
      <c r="I22" s="174">
        <v>300000</v>
      </c>
      <c r="J22" s="174">
        <v>270000</v>
      </c>
    </row>
    <row r="23" spans="1:10" ht="26.25" thickBot="1">
      <c r="A23" s="137">
        <v>18</v>
      </c>
      <c r="B23" s="137">
        <v>454737</v>
      </c>
      <c r="C23" s="180">
        <v>44235.353437500002</v>
      </c>
      <c r="D23" s="180">
        <v>44237.353437500002</v>
      </c>
      <c r="E23" s="137" t="s">
        <v>463</v>
      </c>
      <c r="F23" s="172">
        <v>125</v>
      </c>
      <c r="G23" s="174">
        <v>1500</v>
      </c>
      <c r="H23" s="174">
        <v>1100</v>
      </c>
      <c r="I23" s="174">
        <v>187500</v>
      </c>
      <c r="J23" s="174">
        <v>137500</v>
      </c>
    </row>
    <row r="24" spans="1:10" ht="26.25" thickBot="1">
      <c r="A24" s="137">
        <v>19</v>
      </c>
      <c r="B24" s="137">
        <v>457458</v>
      </c>
      <c r="C24" s="180">
        <v>44238.752638888887</v>
      </c>
      <c r="D24" s="180">
        <v>44240.752638888887</v>
      </c>
      <c r="E24" s="137" t="s">
        <v>462</v>
      </c>
      <c r="F24" s="172">
        <v>3</v>
      </c>
      <c r="G24" s="174">
        <v>45000</v>
      </c>
      <c r="H24" s="174">
        <v>40000</v>
      </c>
      <c r="I24" s="174">
        <v>135000</v>
      </c>
      <c r="J24" s="174">
        <v>120000</v>
      </c>
    </row>
    <row r="25" spans="1:10" ht="26.25" thickBot="1">
      <c r="A25" s="137">
        <v>20</v>
      </c>
      <c r="B25" s="137">
        <v>457460</v>
      </c>
      <c r="C25" s="180">
        <v>44238.753067129626</v>
      </c>
      <c r="D25" s="180">
        <v>44240.753067129626</v>
      </c>
      <c r="E25" s="137" t="s">
        <v>461</v>
      </c>
      <c r="F25" s="172">
        <v>181</v>
      </c>
      <c r="G25" s="174">
        <v>3000</v>
      </c>
      <c r="H25" s="174">
        <v>1811</v>
      </c>
      <c r="I25" s="174">
        <v>543000</v>
      </c>
      <c r="J25" s="174">
        <v>327791</v>
      </c>
    </row>
    <row r="26" spans="1:10" ht="26.25" thickBot="1">
      <c r="A26" s="137">
        <v>21</v>
      </c>
      <c r="B26" s="137">
        <v>458979</v>
      </c>
      <c r="C26" s="180">
        <v>44242.749502314815</v>
      </c>
      <c r="D26" s="180">
        <v>44244.749502314815</v>
      </c>
      <c r="E26" s="137" t="s">
        <v>460</v>
      </c>
      <c r="F26" s="173">
        <v>3000</v>
      </c>
      <c r="G26" s="174">
        <v>713</v>
      </c>
      <c r="H26" s="174">
        <v>650</v>
      </c>
      <c r="I26" s="174">
        <v>2139000</v>
      </c>
      <c r="J26" s="174">
        <v>1950000</v>
      </c>
    </row>
    <row r="27" spans="1:10" ht="26.25" thickBot="1">
      <c r="A27" s="137">
        <v>22</v>
      </c>
      <c r="B27" s="137">
        <v>460914</v>
      </c>
      <c r="C27" s="180">
        <v>44245.75204861111</v>
      </c>
      <c r="D27" s="180">
        <v>44247.75204861111</v>
      </c>
      <c r="E27" s="137" t="s">
        <v>459</v>
      </c>
      <c r="F27" s="172">
        <v>1</v>
      </c>
      <c r="G27" s="174">
        <v>3077400</v>
      </c>
      <c r="H27" s="174">
        <v>3077400</v>
      </c>
      <c r="I27" s="174">
        <v>3077400</v>
      </c>
      <c r="J27" s="174">
        <v>3077400</v>
      </c>
    </row>
    <row r="28" spans="1:10" ht="39" thickBot="1">
      <c r="A28" s="137">
        <v>23</v>
      </c>
      <c r="B28" s="137">
        <v>461105</v>
      </c>
      <c r="C28" s="180">
        <v>44246.477326388886</v>
      </c>
      <c r="D28" s="180">
        <v>44248.477326388886</v>
      </c>
      <c r="E28" s="137" t="s">
        <v>303</v>
      </c>
      <c r="F28" s="172">
        <v>1</v>
      </c>
      <c r="G28" s="174">
        <v>1690500</v>
      </c>
      <c r="H28" s="174">
        <v>1690500</v>
      </c>
      <c r="I28" s="174">
        <v>1690500</v>
      </c>
      <c r="J28" s="174">
        <v>1690500</v>
      </c>
    </row>
    <row r="29" spans="1:10" ht="26.25" thickBot="1">
      <c r="A29" s="137">
        <v>24</v>
      </c>
      <c r="B29" s="137">
        <v>461220</v>
      </c>
      <c r="C29" s="180">
        <v>44246.574490740742</v>
      </c>
      <c r="D29" s="180">
        <v>44248.574490740742</v>
      </c>
      <c r="E29" s="137" t="s">
        <v>458</v>
      </c>
      <c r="F29" s="172">
        <v>20</v>
      </c>
      <c r="G29" s="174">
        <v>50048</v>
      </c>
      <c r="H29" s="174">
        <v>38502</v>
      </c>
      <c r="I29" s="174">
        <v>975936</v>
      </c>
      <c r="J29" s="174">
        <v>750789</v>
      </c>
    </row>
    <row r="30" spans="1:10" ht="26.25" thickBot="1">
      <c r="A30" s="137">
        <v>25</v>
      </c>
      <c r="B30" s="137">
        <v>461223</v>
      </c>
      <c r="C30" s="180">
        <v>44246.574756944443</v>
      </c>
      <c r="D30" s="180">
        <v>44248.574756944443</v>
      </c>
      <c r="E30" s="137" t="s">
        <v>457</v>
      </c>
      <c r="F30" s="172">
        <v>14</v>
      </c>
      <c r="G30" s="174">
        <v>56810</v>
      </c>
      <c r="H30" s="174">
        <v>43700</v>
      </c>
      <c r="I30" s="174">
        <v>795340</v>
      </c>
      <c r="J30" s="174">
        <v>611800</v>
      </c>
    </row>
    <row r="31" spans="1:10" ht="26.25" thickBot="1">
      <c r="A31" s="137">
        <v>26</v>
      </c>
      <c r="B31" s="137">
        <v>462004</v>
      </c>
      <c r="C31" s="180">
        <v>44249.56386574074</v>
      </c>
      <c r="D31" s="180">
        <v>44251.56386574074</v>
      </c>
      <c r="E31" s="137" t="s">
        <v>456</v>
      </c>
      <c r="F31" s="172">
        <v>1</v>
      </c>
      <c r="G31" s="174">
        <v>6124000</v>
      </c>
      <c r="H31" s="174">
        <v>6124000</v>
      </c>
      <c r="I31" s="174">
        <v>6124000</v>
      </c>
      <c r="J31" s="174">
        <v>6124000</v>
      </c>
    </row>
    <row r="32" spans="1:10" ht="26.25" thickBot="1">
      <c r="A32" s="137">
        <v>27</v>
      </c>
      <c r="B32" s="137">
        <v>462373</v>
      </c>
      <c r="C32" s="180">
        <v>44250.437141203707</v>
      </c>
      <c r="D32" s="180">
        <v>44252.437141203707</v>
      </c>
      <c r="E32" s="137" t="s">
        <v>455</v>
      </c>
      <c r="F32" s="172">
        <v>1</v>
      </c>
      <c r="G32" s="174">
        <v>6120000</v>
      </c>
      <c r="H32" s="174">
        <v>4590000</v>
      </c>
      <c r="I32" s="174">
        <v>6120000</v>
      </c>
      <c r="J32" s="174">
        <v>4590000</v>
      </c>
    </row>
    <row r="33" spans="1:10" ht="26.25" thickBot="1">
      <c r="A33" s="137">
        <v>28</v>
      </c>
      <c r="B33" s="137">
        <v>462820</v>
      </c>
      <c r="C33" s="180">
        <v>44251.358460648145</v>
      </c>
      <c r="D33" s="180">
        <v>44253.358460648145</v>
      </c>
      <c r="E33" s="137" t="s">
        <v>435</v>
      </c>
      <c r="F33" s="172">
        <v>484</v>
      </c>
      <c r="G33" s="174">
        <v>8800</v>
      </c>
      <c r="H33" s="174">
        <v>8400</v>
      </c>
      <c r="I33" s="174">
        <v>4259200</v>
      </c>
      <c r="J33" s="174">
        <v>4065600</v>
      </c>
    </row>
    <row r="34" spans="1:10" ht="26.25" thickBot="1">
      <c r="A34" s="137">
        <v>29</v>
      </c>
      <c r="B34" s="137">
        <v>463479</v>
      </c>
      <c r="C34" s="180">
        <v>44252.452280092592</v>
      </c>
      <c r="D34" s="180">
        <v>44254.452280092592</v>
      </c>
      <c r="E34" s="137" t="s">
        <v>452</v>
      </c>
      <c r="F34" s="172">
        <v>12</v>
      </c>
      <c r="G34" s="174">
        <v>1425000</v>
      </c>
      <c r="H34" s="174">
        <v>1129000</v>
      </c>
      <c r="I34" s="174">
        <v>17100000</v>
      </c>
      <c r="J34" s="174">
        <v>13548000</v>
      </c>
    </row>
    <row r="35" spans="1:10" ht="26.25" thickBot="1">
      <c r="A35" s="137">
        <v>30</v>
      </c>
      <c r="B35" s="137">
        <v>463975</v>
      </c>
      <c r="C35" s="180">
        <v>44253.458518518521</v>
      </c>
      <c r="D35" s="180">
        <v>44255.458518518521</v>
      </c>
      <c r="E35" s="137" t="s">
        <v>454</v>
      </c>
      <c r="F35" s="172">
        <v>300</v>
      </c>
      <c r="G35" s="174">
        <v>18837</v>
      </c>
      <c r="H35" s="174">
        <v>14400</v>
      </c>
      <c r="I35" s="174">
        <v>5651100</v>
      </c>
      <c r="J35" s="174">
        <v>4320000</v>
      </c>
    </row>
    <row r="36" spans="1:10" ht="26.25" thickBot="1">
      <c r="A36" s="137">
        <v>31</v>
      </c>
      <c r="B36" s="137">
        <v>464912</v>
      </c>
      <c r="C36" s="180">
        <v>44256.617071759261</v>
      </c>
      <c r="D36" s="180">
        <v>44258.617071759261</v>
      </c>
      <c r="E36" s="137" t="s">
        <v>453</v>
      </c>
      <c r="F36" s="172">
        <v>1</v>
      </c>
      <c r="G36" s="174">
        <v>6120000</v>
      </c>
      <c r="H36" s="174">
        <v>5000000</v>
      </c>
      <c r="I36" s="174">
        <v>6120000</v>
      </c>
      <c r="J36" s="174">
        <v>5000000</v>
      </c>
    </row>
    <row r="37" spans="1:10" ht="26.25" thickBot="1">
      <c r="A37" s="137">
        <v>32</v>
      </c>
      <c r="B37" s="137">
        <v>464956</v>
      </c>
      <c r="C37" s="180">
        <v>44256.647812499999</v>
      </c>
      <c r="D37" s="180">
        <v>44258.647812499999</v>
      </c>
      <c r="E37" s="137" t="s">
        <v>452</v>
      </c>
      <c r="F37" s="172">
        <v>12</v>
      </c>
      <c r="G37" s="174">
        <v>1425000</v>
      </c>
      <c r="H37" s="174">
        <v>1211300</v>
      </c>
      <c r="I37" s="174">
        <v>17100000</v>
      </c>
      <c r="J37" s="174">
        <v>14535600</v>
      </c>
    </row>
    <row r="38" spans="1:10" ht="64.5" thickBot="1">
      <c r="A38" s="137">
        <v>33</v>
      </c>
      <c r="B38" s="137">
        <v>465563</v>
      </c>
      <c r="C38" s="180">
        <v>44257.589780092596</v>
      </c>
      <c r="D38" s="180">
        <v>44259.589780092596</v>
      </c>
      <c r="E38" s="137" t="s">
        <v>451</v>
      </c>
      <c r="F38" s="172">
        <v>1</v>
      </c>
      <c r="G38" s="174">
        <v>1900000</v>
      </c>
      <c r="H38" s="174">
        <v>1865000</v>
      </c>
      <c r="I38" s="174">
        <v>1900000</v>
      </c>
      <c r="J38" s="174">
        <v>1865000</v>
      </c>
    </row>
    <row r="39" spans="1:10" ht="51.75" thickBot="1">
      <c r="A39" s="137">
        <v>34</v>
      </c>
      <c r="B39" s="137">
        <v>465564</v>
      </c>
      <c r="C39" s="180">
        <v>44257.590138888889</v>
      </c>
      <c r="D39" s="180">
        <v>44259.590138888889</v>
      </c>
      <c r="E39" s="137" t="s">
        <v>450</v>
      </c>
      <c r="F39" s="172">
        <v>1</v>
      </c>
      <c r="G39" s="174">
        <v>560000</v>
      </c>
      <c r="H39" s="174">
        <v>560000</v>
      </c>
      <c r="I39" s="174">
        <v>560000</v>
      </c>
      <c r="J39" s="174">
        <v>560000</v>
      </c>
    </row>
    <row r="40" spans="1:10" ht="64.5" thickBot="1">
      <c r="A40" s="137">
        <v>35</v>
      </c>
      <c r="B40" s="137">
        <v>465566</v>
      </c>
      <c r="C40" s="180">
        <v>44257.590682870374</v>
      </c>
      <c r="D40" s="180">
        <v>44259.590682870374</v>
      </c>
      <c r="E40" s="137" t="s">
        <v>449</v>
      </c>
      <c r="F40" s="172">
        <v>1</v>
      </c>
      <c r="G40" s="174">
        <v>570000</v>
      </c>
      <c r="H40" s="174">
        <v>570000</v>
      </c>
      <c r="I40" s="174">
        <v>570000</v>
      </c>
      <c r="J40" s="174">
        <v>570000</v>
      </c>
    </row>
    <row r="41" spans="1:10" ht="64.5" thickBot="1">
      <c r="A41" s="137">
        <v>36</v>
      </c>
      <c r="B41" s="137">
        <v>465567</v>
      </c>
      <c r="C41" s="180">
        <v>44257.591168981482</v>
      </c>
      <c r="D41" s="180">
        <v>44259.591168981482</v>
      </c>
      <c r="E41" s="137" t="s">
        <v>448</v>
      </c>
      <c r="F41" s="172">
        <v>2</v>
      </c>
      <c r="G41" s="174">
        <v>550000</v>
      </c>
      <c r="H41" s="174">
        <v>490000</v>
      </c>
      <c r="I41" s="174">
        <v>1100000</v>
      </c>
      <c r="J41" s="174">
        <v>980000</v>
      </c>
    </row>
    <row r="42" spans="1:10" ht="64.5" thickBot="1">
      <c r="A42" s="137">
        <v>37</v>
      </c>
      <c r="B42" s="137">
        <v>465568</v>
      </c>
      <c r="C42" s="180">
        <v>44257.591539351852</v>
      </c>
      <c r="D42" s="180">
        <v>44259.591539351852</v>
      </c>
      <c r="E42" s="137" t="s">
        <v>447</v>
      </c>
      <c r="F42" s="172">
        <v>2</v>
      </c>
      <c r="G42" s="174">
        <v>500000</v>
      </c>
      <c r="H42" s="174">
        <v>430000</v>
      </c>
      <c r="I42" s="174">
        <v>1000000</v>
      </c>
      <c r="J42" s="174">
        <v>860000</v>
      </c>
    </row>
    <row r="43" spans="1:10" ht="26.25" thickBot="1">
      <c r="A43" s="137">
        <v>38</v>
      </c>
      <c r="B43" s="137">
        <v>466257</v>
      </c>
      <c r="C43" s="180">
        <v>44258.473912037036</v>
      </c>
      <c r="D43" s="180">
        <v>44260.473912037036</v>
      </c>
      <c r="E43" s="137" t="s">
        <v>444</v>
      </c>
      <c r="F43" s="172">
        <v>200</v>
      </c>
      <c r="G43" s="174">
        <v>9400</v>
      </c>
      <c r="H43" s="174">
        <v>8395</v>
      </c>
      <c r="I43" s="174">
        <v>1880000</v>
      </c>
      <c r="J43" s="174">
        <v>1679000</v>
      </c>
    </row>
    <row r="44" spans="1:10" ht="51.75" thickBot="1">
      <c r="A44" s="137">
        <v>39</v>
      </c>
      <c r="B44" s="137">
        <v>467317</v>
      </c>
      <c r="C44" s="180">
        <v>44259.584143518521</v>
      </c>
      <c r="D44" s="180">
        <v>44264.584143518521</v>
      </c>
      <c r="E44" s="137" t="s">
        <v>446</v>
      </c>
      <c r="F44" s="172">
        <v>20</v>
      </c>
      <c r="G44" s="174">
        <v>100000</v>
      </c>
      <c r="H44" s="174">
        <v>40000</v>
      </c>
      <c r="I44" s="174">
        <v>2000000</v>
      </c>
      <c r="J44" s="174">
        <v>800000</v>
      </c>
    </row>
    <row r="45" spans="1:10" ht="64.5" thickBot="1">
      <c r="A45" s="137">
        <v>40</v>
      </c>
      <c r="B45" s="137">
        <v>467890</v>
      </c>
      <c r="C45" s="180">
        <v>44260.496145833335</v>
      </c>
      <c r="D45" s="180">
        <v>44265.496145833335</v>
      </c>
      <c r="E45" s="137" t="s">
        <v>445</v>
      </c>
      <c r="F45" s="172">
        <v>7</v>
      </c>
      <c r="G45" s="174">
        <v>800000</v>
      </c>
      <c r="H45" s="174">
        <v>800000</v>
      </c>
      <c r="I45" s="174">
        <v>5600000</v>
      </c>
      <c r="J45" s="174">
        <v>5600000</v>
      </c>
    </row>
    <row r="46" spans="1:10" ht="64.5" thickBot="1">
      <c r="A46" s="137">
        <v>41</v>
      </c>
      <c r="B46" s="137">
        <v>467893</v>
      </c>
      <c r="C46" s="180">
        <v>44260.498206018521</v>
      </c>
      <c r="D46" s="180">
        <v>44265.498206018521</v>
      </c>
      <c r="E46" s="137" t="s">
        <v>445</v>
      </c>
      <c r="F46" s="172">
        <v>7</v>
      </c>
      <c r="G46" s="174">
        <v>800000</v>
      </c>
      <c r="H46" s="174">
        <v>800000</v>
      </c>
      <c r="I46" s="174">
        <v>5600000</v>
      </c>
      <c r="J46" s="174">
        <v>5600000</v>
      </c>
    </row>
    <row r="47" spans="1:10" ht="26.25" thickBot="1">
      <c r="A47" s="137">
        <v>42</v>
      </c>
      <c r="B47" s="137">
        <v>469044</v>
      </c>
      <c r="C47" s="180">
        <v>44264.740636574075</v>
      </c>
      <c r="D47" s="180">
        <v>44266.740636574075</v>
      </c>
      <c r="E47" s="137" t="s">
        <v>444</v>
      </c>
      <c r="F47" s="172">
        <v>600</v>
      </c>
      <c r="G47" s="174">
        <v>9400</v>
      </c>
      <c r="H47" s="174">
        <v>8395</v>
      </c>
      <c r="I47" s="174">
        <v>5640000</v>
      </c>
      <c r="J47" s="174">
        <v>5037000</v>
      </c>
    </row>
    <row r="48" spans="1:10" ht="26.25" thickBot="1">
      <c r="A48" s="137">
        <v>43</v>
      </c>
      <c r="B48" s="137">
        <v>469687</v>
      </c>
      <c r="C48" s="180">
        <v>44265.671273148146</v>
      </c>
      <c r="D48" s="180">
        <v>44267.671273148146</v>
      </c>
      <c r="E48" s="137" t="s">
        <v>443</v>
      </c>
      <c r="F48" s="172">
        <v>21</v>
      </c>
      <c r="G48" s="174">
        <v>26000</v>
      </c>
      <c r="H48" s="174">
        <v>25000</v>
      </c>
      <c r="I48" s="174">
        <v>546000</v>
      </c>
      <c r="J48" s="174">
        <v>525000</v>
      </c>
    </row>
    <row r="49" spans="1:10" ht="26.25" thickBot="1">
      <c r="A49" s="137">
        <v>44</v>
      </c>
      <c r="B49" s="137">
        <v>469688</v>
      </c>
      <c r="C49" s="180">
        <v>44265.671932870369</v>
      </c>
      <c r="D49" s="180">
        <v>44267.671932870369</v>
      </c>
      <c r="E49" s="137" t="s">
        <v>442</v>
      </c>
      <c r="F49" s="172">
        <v>18</v>
      </c>
      <c r="G49" s="174">
        <v>85000</v>
      </c>
      <c r="H49" s="174">
        <v>79000</v>
      </c>
      <c r="I49" s="174">
        <v>1530000</v>
      </c>
      <c r="J49" s="174">
        <v>1422000</v>
      </c>
    </row>
    <row r="50" spans="1:10" ht="26.25" thickBot="1">
      <c r="A50" s="137">
        <v>45</v>
      </c>
      <c r="B50" s="137">
        <v>469690</v>
      </c>
      <c r="C50" s="180">
        <v>44265.672650462962</v>
      </c>
      <c r="D50" s="180">
        <v>44267.672650462962</v>
      </c>
      <c r="E50" s="137" t="s">
        <v>441</v>
      </c>
      <c r="F50" s="172">
        <v>20</v>
      </c>
      <c r="G50" s="174">
        <v>22000</v>
      </c>
      <c r="H50" s="174">
        <v>19750</v>
      </c>
      <c r="I50" s="174">
        <v>440000</v>
      </c>
      <c r="J50" s="174">
        <v>395000</v>
      </c>
    </row>
    <row r="51" spans="1:10" ht="26.25" thickBot="1">
      <c r="A51" s="137">
        <v>46</v>
      </c>
      <c r="B51" s="137">
        <v>470066</v>
      </c>
      <c r="C51" s="180">
        <v>44266.45144675926</v>
      </c>
      <c r="D51" s="180">
        <v>44268.45144675926</v>
      </c>
      <c r="E51" s="137" t="s">
        <v>440</v>
      </c>
      <c r="F51" s="172">
        <v>12</v>
      </c>
      <c r="G51" s="174">
        <v>2800000</v>
      </c>
      <c r="H51" s="174">
        <v>1424000</v>
      </c>
      <c r="I51" s="174">
        <v>33600000</v>
      </c>
      <c r="J51" s="174">
        <v>17088000</v>
      </c>
    </row>
    <row r="52" spans="1:10" ht="26.25" thickBot="1">
      <c r="A52" s="137">
        <v>47</v>
      </c>
      <c r="B52" s="137">
        <v>473549</v>
      </c>
      <c r="C52" s="180">
        <v>44272.48170138889</v>
      </c>
      <c r="D52" s="180">
        <v>44274.48170138889</v>
      </c>
      <c r="E52" s="137" t="s">
        <v>439</v>
      </c>
      <c r="F52" s="172">
        <v>205</v>
      </c>
      <c r="G52" s="174">
        <v>28000</v>
      </c>
      <c r="H52" s="174">
        <v>23000</v>
      </c>
      <c r="I52" s="174">
        <v>5740000</v>
      </c>
      <c r="J52" s="174">
        <v>4715000</v>
      </c>
    </row>
    <row r="53" spans="1:10" ht="26.25" thickBot="1">
      <c r="A53" s="137">
        <v>48</v>
      </c>
      <c r="B53" s="137">
        <v>473961</v>
      </c>
      <c r="C53" s="180">
        <v>44272.736493055556</v>
      </c>
      <c r="D53" s="180">
        <v>44274.736493055556</v>
      </c>
      <c r="E53" s="137" t="s">
        <v>438</v>
      </c>
      <c r="F53" s="173">
        <v>25000</v>
      </c>
      <c r="G53" s="174">
        <v>200</v>
      </c>
      <c r="H53" s="174">
        <v>110</v>
      </c>
      <c r="I53" s="174">
        <v>5000000</v>
      </c>
      <c r="J53" s="174">
        <v>2750000</v>
      </c>
    </row>
    <row r="54" spans="1:10" ht="26.25" thickBot="1">
      <c r="A54" s="137">
        <v>49</v>
      </c>
      <c r="B54" s="137">
        <v>474369</v>
      </c>
      <c r="C54" s="180">
        <v>44273.553159722222</v>
      </c>
      <c r="D54" s="180">
        <v>44275.553159722222</v>
      </c>
      <c r="E54" s="137" t="s">
        <v>437</v>
      </c>
      <c r="F54" s="172">
        <v>500</v>
      </c>
      <c r="G54" s="174">
        <v>3900</v>
      </c>
      <c r="H54" s="174">
        <v>3315.01</v>
      </c>
      <c r="I54" s="174">
        <v>1950000</v>
      </c>
      <c r="J54" s="174">
        <v>1657505</v>
      </c>
    </row>
    <row r="55" spans="1:10" ht="26.25" thickBot="1">
      <c r="A55" s="137">
        <v>50</v>
      </c>
      <c r="B55" s="137">
        <v>477595</v>
      </c>
      <c r="C55" s="180">
        <v>44281.461319444446</v>
      </c>
      <c r="D55" s="180">
        <v>44283.461319444446</v>
      </c>
      <c r="E55" s="137" t="s">
        <v>436</v>
      </c>
      <c r="F55" s="172">
        <v>1</v>
      </c>
      <c r="G55" s="174">
        <v>5500000</v>
      </c>
      <c r="H55" s="174">
        <v>3000000</v>
      </c>
      <c r="I55" s="174">
        <v>5500000</v>
      </c>
      <c r="J55" s="174">
        <v>3000000</v>
      </c>
    </row>
    <row r="56" spans="1:10" ht="26.25" thickBot="1">
      <c r="A56" s="137">
        <v>51</v>
      </c>
      <c r="B56" s="137">
        <v>478810</v>
      </c>
      <c r="C56" s="180">
        <v>44284.678900462961</v>
      </c>
      <c r="D56" s="180">
        <v>44286.678900462961</v>
      </c>
      <c r="E56" s="137" t="s">
        <v>435</v>
      </c>
      <c r="F56" s="172">
        <v>484</v>
      </c>
      <c r="G56" s="174">
        <v>8800</v>
      </c>
      <c r="H56" s="174">
        <v>8400</v>
      </c>
      <c r="I56" s="174">
        <v>4259200</v>
      </c>
      <c r="J56" s="174">
        <v>4065600</v>
      </c>
    </row>
    <row r="57" spans="1:10" ht="26.25" thickBot="1">
      <c r="A57" s="137">
        <v>52</v>
      </c>
      <c r="B57" s="137">
        <v>479181</v>
      </c>
      <c r="C57" s="180">
        <v>44285.522245370368</v>
      </c>
      <c r="D57" s="180">
        <v>44287.522245370368</v>
      </c>
      <c r="E57" s="137" t="s">
        <v>434</v>
      </c>
      <c r="F57" s="172">
        <v>1</v>
      </c>
      <c r="G57" s="174">
        <v>30000000</v>
      </c>
      <c r="H57" s="174">
        <v>28800000</v>
      </c>
      <c r="I57" s="174">
        <v>30000000</v>
      </c>
      <c r="J57" s="174">
        <v>28800000</v>
      </c>
    </row>
    <row r="58" spans="1:10" ht="60.75" thickBot="1">
      <c r="A58" s="137">
        <v>53</v>
      </c>
      <c r="B58" s="175">
        <v>479726</v>
      </c>
      <c r="C58" s="180">
        <v>44286.524131944447</v>
      </c>
      <c r="D58" s="180">
        <v>44288.524131944447</v>
      </c>
      <c r="E58" s="167" t="s">
        <v>1593</v>
      </c>
      <c r="F58" s="176">
        <v>1</v>
      </c>
      <c r="G58" s="178">
        <v>4372869</v>
      </c>
      <c r="H58" s="178">
        <v>4372869</v>
      </c>
      <c r="I58" s="178">
        <v>4372869</v>
      </c>
      <c r="J58" s="181">
        <v>4372869</v>
      </c>
    </row>
    <row r="59" spans="1:10" ht="30.75" thickBot="1">
      <c r="A59" s="137">
        <v>54</v>
      </c>
      <c r="B59" s="141">
        <v>488276</v>
      </c>
      <c r="C59" s="180">
        <v>44299.612013888887</v>
      </c>
      <c r="D59" s="180">
        <v>44301.612013888887</v>
      </c>
      <c r="E59" s="142" t="s">
        <v>1594</v>
      </c>
      <c r="F59" s="177">
        <v>21</v>
      </c>
      <c r="G59" s="179">
        <v>55000</v>
      </c>
      <c r="H59" s="179">
        <v>43000</v>
      </c>
      <c r="I59" s="179">
        <v>1155000</v>
      </c>
      <c r="J59" s="179">
        <v>903000</v>
      </c>
    </row>
    <row r="60" spans="1:10" ht="30.75" thickBot="1">
      <c r="A60" s="137">
        <v>55</v>
      </c>
      <c r="B60" s="141">
        <v>488277</v>
      </c>
      <c r="C60" s="180">
        <v>44299.612696759257</v>
      </c>
      <c r="D60" s="180">
        <v>44301.612696759257</v>
      </c>
      <c r="E60" s="142" t="s">
        <v>1595</v>
      </c>
      <c r="F60" s="177">
        <v>19</v>
      </c>
      <c r="G60" s="179">
        <v>55000</v>
      </c>
      <c r="H60" s="179">
        <v>40000</v>
      </c>
      <c r="I60" s="179">
        <v>1045000</v>
      </c>
      <c r="J60" s="179">
        <v>760000</v>
      </c>
    </row>
    <row r="61" spans="1:10" ht="30.75" thickBot="1">
      <c r="A61" s="137">
        <v>56</v>
      </c>
      <c r="B61" s="141">
        <v>488278</v>
      </c>
      <c r="C61" s="180">
        <v>44299.613483796296</v>
      </c>
      <c r="D61" s="180">
        <v>44301.613483796296</v>
      </c>
      <c r="E61" s="142" t="s">
        <v>1596</v>
      </c>
      <c r="F61" s="177">
        <v>16</v>
      </c>
      <c r="G61" s="179">
        <v>55000</v>
      </c>
      <c r="H61" s="179">
        <v>37500</v>
      </c>
      <c r="I61" s="179">
        <v>880000</v>
      </c>
      <c r="J61" s="179">
        <v>600000</v>
      </c>
    </row>
    <row r="62" spans="1:10" ht="30.75" thickBot="1">
      <c r="A62" s="137">
        <v>57</v>
      </c>
      <c r="B62" s="141">
        <v>489991</v>
      </c>
      <c r="C62" s="180">
        <v>44301.655682870369</v>
      </c>
      <c r="D62" s="180">
        <v>44303.655682870369</v>
      </c>
      <c r="E62" s="142" t="s">
        <v>1597</v>
      </c>
      <c r="F62" s="177">
        <v>100</v>
      </c>
      <c r="G62" s="179">
        <v>30000</v>
      </c>
      <c r="H62" s="179">
        <v>13800</v>
      </c>
      <c r="I62" s="179">
        <v>3000000</v>
      </c>
      <c r="J62" s="179">
        <v>1380000</v>
      </c>
    </row>
    <row r="63" spans="1:10" ht="30.75" thickBot="1">
      <c r="A63" s="137">
        <v>58</v>
      </c>
      <c r="B63" s="141">
        <v>490303</v>
      </c>
      <c r="C63" s="180">
        <v>44302.408518518518</v>
      </c>
      <c r="D63" s="180">
        <v>44304.408518518518</v>
      </c>
      <c r="E63" s="142" t="s">
        <v>1598</v>
      </c>
      <c r="F63" s="177">
        <v>125</v>
      </c>
      <c r="G63" s="179">
        <v>16500</v>
      </c>
      <c r="H63" s="179">
        <v>14888</v>
      </c>
      <c r="I63" s="179">
        <v>2062500</v>
      </c>
      <c r="J63" s="179">
        <v>1861000</v>
      </c>
    </row>
    <row r="64" spans="1:10" ht="30.75" thickBot="1">
      <c r="A64" s="137">
        <v>59</v>
      </c>
      <c r="B64" s="141">
        <v>490308</v>
      </c>
      <c r="C64" s="180">
        <v>44302.409004629626</v>
      </c>
      <c r="D64" s="180">
        <v>44304.409004629626</v>
      </c>
      <c r="E64" s="142" t="s">
        <v>1599</v>
      </c>
      <c r="F64" s="177">
        <v>20</v>
      </c>
      <c r="G64" s="179">
        <v>55000</v>
      </c>
      <c r="H64" s="179">
        <v>43000</v>
      </c>
      <c r="I64" s="179">
        <v>1100000</v>
      </c>
      <c r="J64" s="179">
        <v>860000</v>
      </c>
    </row>
    <row r="65" spans="1:10" ht="60.75" thickBot="1">
      <c r="A65" s="137">
        <v>60</v>
      </c>
      <c r="B65" s="141">
        <v>490819</v>
      </c>
      <c r="C65" s="180">
        <v>44302.699374999997</v>
      </c>
      <c r="D65" s="180">
        <v>44304.699374999997</v>
      </c>
      <c r="E65" s="142" t="s">
        <v>1600</v>
      </c>
      <c r="F65" s="177">
        <v>1</v>
      </c>
      <c r="G65" s="179">
        <v>6124000</v>
      </c>
      <c r="H65" s="179">
        <v>5276775</v>
      </c>
      <c r="I65" s="179">
        <v>6124000</v>
      </c>
      <c r="J65" s="179">
        <v>5276775</v>
      </c>
    </row>
    <row r="66" spans="1:10" ht="30.75" thickBot="1">
      <c r="A66" s="137">
        <v>61</v>
      </c>
      <c r="B66" s="141">
        <v>492753</v>
      </c>
      <c r="C66" s="180">
        <v>44307.470196759263</v>
      </c>
      <c r="D66" s="180">
        <v>44309.470196759263</v>
      </c>
      <c r="E66" s="142" t="s">
        <v>444</v>
      </c>
      <c r="F66" s="177">
        <v>600</v>
      </c>
      <c r="G66" s="179">
        <v>9400</v>
      </c>
      <c r="H66" s="179">
        <v>8395</v>
      </c>
      <c r="I66" s="179">
        <v>5640000</v>
      </c>
      <c r="J66" s="179">
        <v>5037000</v>
      </c>
    </row>
    <row r="67" spans="1:10" ht="45.75" thickBot="1">
      <c r="A67" s="137">
        <v>62</v>
      </c>
      <c r="B67" s="141">
        <v>496220</v>
      </c>
      <c r="C67" s="180">
        <v>44314.681909722225</v>
      </c>
      <c r="D67" s="180">
        <v>44316.681909722225</v>
      </c>
      <c r="E67" s="142" t="s">
        <v>1601</v>
      </c>
      <c r="F67" s="177">
        <v>500</v>
      </c>
      <c r="G67" s="179">
        <v>11500</v>
      </c>
      <c r="H67" s="179">
        <v>10800</v>
      </c>
      <c r="I67" s="179">
        <v>5750000</v>
      </c>
      <c r="J67" s="179">
        <v>5400000</v>
      </c>
    </row>
    <row r="68" spans="1:10" ht="30.75" thickBot="1">
      <c r="A68" s="137">
        <v>63</v>
      </c>
      <c r="B68" s="141">
        <v>496668</v>
      </c>
      <c r="C68" s="180">
        <v>44315.628263888888</v>
      </c>
      <c r="D68" s="180">
        <v>44317.628263888888</v>
      </c>
      <c r="E68" s="142" t="s">
        <v>1602</v>
      </c>
      <c r="F68" s="177">
        <v>150</v>
      </c>
      <c r="G68" s="179">
        <v>1850</v>
      </c>
      <c r="H68" s="179">
        <v>1850</v>
      </c>
      <c r="I68" s="179">
        <v>277500</v>
      </c>
      <c r="J68" s="179">
        <v>277500</v>
      </c>
    </row>
    <row r="69" spans="1:10" ht="30.75" thickBot="1">
      <c r="A69" s="137">
        <v>64</v>
      </c>
      <c r="B69" s="141">
        <v>496670</v>
      </c>
      <c r="C69" s="180">
        <v>44315.629201388889</v>
      </c>
      <c r="D69" s="180">
        <v>44317.629201388889</v>
      </c>
      <c r="E69" s="142" t="s">
        <v>435</v>
      </c>
      <c r="F69" s="177">
        <v>484</v>
      </c>
      <c r="G69" s="179">
        <v>8800</v>
      </c>
      <c r="H69" s="179">
        <v>8400</v>
      </c>
      <c r="I69" s="179">
        <v>4259200</v>
      </c>
      <c r="J69" s="179">
        <v>4065600</v>
      </c>
    </row>
    <row r="70" spans="1:10" ht="30.75" thickBot="1">
      <c r="A70" s="137">
        <v>65</v>
      </c>
      <c r="B70" s="141">
        <v>498283</v>
      </c>
      <c r="C70" s="180">
        <v>44320.311805555553</v>
      </c>
      <c r="D70" s="180">
        <v>44322.311805555553</v>
      </c>
      <c r="E70" s="142" t="s">
        <v>454</v>
      </c>
      <c r="F70" s="177">
        <v>300</v>
      </c>
      <c r="G70" s="179">
        <v>16560</v>
      </c>
      <c r="H70" s="179">
        <v>15065</v>
      </c>
      <c r="I70" s="179">
        <v>4968000</v>
      </c>
      <c r="J70" s="179">
        <v>4519500</v>
      </c>
    </row>
    <row r="71" spans="1:10" ht="30.75" thickBot="1">
      <c r="A71" s="137">
        <v>66</v>
      </c>
      <c r="B71" s="141">
        <v>499844</v>
      </c>
      <c r="C71" s="180">
        <v>44321.67628472222</v>
      </c>
      <c r="D71" s="180">
        <v>44323.67628472222</v>
      </c>
      <c r="E71" s="142" t="s">
        <v>1603</v>
      </c>
      <c r="F71" s="177">
        <v>1</v>
      </c>
      <c r="G71" s="179">
        <v>3600000</v>
      </c>
      <c r="H71" s="179">
        <v>3119999.99</v>
      </c>
      <c r="I71" s="179">
        <v>3600000</v>
      </c>
      <c r="J71" s="179">
        <v>3119999.99</v>
      </c>
    </row>
    <row r="72" spans="1:10" ht="30.75" thickBot="1">
      <c r="A72" s="137">
        <v>67</v>
      </c>
      <c r="B72" s="141">
        <v>499846</v>
      </c>
      <c r="C72" s="180">
        <v>44321.676828703705</v>
      </c>
      <c r="D72" s="180">
        <v>44323.676828703705</v>
      </c>
      <c r="E72" s="142" t="s">
        <v>1604</v>
      </c>
      <c r="F72" s="177">
        <v>14</v>
      </c>
      <c r="G72" s="179">
        <v>260000</v>
      </c>
      <c r="H72" s="179">
        <v>254900</v>
      </c>
      <c r="I72" s="179">
        <v>3640000</v>
      </c>
      <c r="J72" s="179">
        <v>3568600</v>
      </c>
    </row>
    <row r="73" spans="1:10" ht="30.75" thickBot="1">
      <c r="A73" s="137">
        <v>68</v>
      </c>
      <c r="B73" s="141">
        <v>501181</v>
      </c>
      <c r="C73" s="180">
        <v>44323.62394675926</v>
      </c>
      <c r="D73" s="180">
        <v>44325.62394675926</v>
      </c>
      <c r="E73" s="142" t="s">
        <v>468</v>
      </c>
      <c r="F73" s="177">
        <v>1</v>
      </c>
      <c r="G73" s="179">
        <v>6100000</v>
      </c>
      <c r="H73" s="179">
        <v>6100000</v>
      </c>
      <c r="I73" s="179">
        <v>6100000</v>
      </c>
      <c r="J73" s="179">
        <v>6100000</v>
      </c>
    </row>
    <row r="74" spans="1:10" ht="30.75" thickBot="1">
      <c r="A74" s="137">
        <v>69</v>
      </c>
      <c r="B74" s="141">
        <v>503663</v>
      </c>
      <c r="C74" s="180">
        <v>44328.709699074076</v>
      </c>
      <c r="D74" s="180">
        <v>44330.709699074076</v>
      </c>
      <c r="E74" s="142" t="s">
        <v>1605</v>
      </c>
      <c r="F74" s="177">
        <v>1</v>
      </c>
      <c r="G74" s="179">
        <v>5679480</v>
      </c>
      <c r="H74" s="179">
        <v>5679480</v>
      </c>
      <c r="I74" s="179">
        <v>5679480</v>
      </c>
      <c r="J74" s="179">
        <v>5679480</v>
      </c>
    </row>
    <row r="75" spans="1:10" ht="30.75" thickBot="1">
      <c r="A75" s="137">
        <v>70</v>
      </c>
      <c r="B75" s="141">
        <v>504479</v>
      </c>
      <c r="C75" s="180">
        <v>44334.302916666667</v>
      </c>
      <c r="D75" s="180">
        <v>44336.302916666667</v>
      </c>
      <c r="E75" s="142" t="s">
        <v>1606</v>
      </c>
      <c r="F75" s="177">
        <v>4</v>
      </c>
      <c r="G75" s="179">
        <v>955000</v>
      </c>
      <c r="H75" s="179">
        <v>599000</v>
      </c>
      <c r="I75" s="179">
        <v>3820000</v>
      </c>
      <c r="J75" s="179">
        <v>2396000</v>
      </c>
    </row>
    <row r="76" spans="1:10" ht="30.75" thickBot="1">
      <c r="A76" s="137">
        <v>71</v>
      </c>
      <c r="B76" s="141">
        <v>504480</v>
      </c>
      <c r="C76" s="180">
        <v>44334.303576388891</v>
      </c>
      <c r="D76" s="180">
        <v>44336.303576388891</v>
      </c>
      <c r="E76" s="142" t="s">
        <v>1607</v>
      </c>
      <c r="F76" s="177">
        <v>2</v>
      </c>
      <c r="G76" s="179">
        <v>955000</v>
      </c>
      <c r="H76" s="179">
        <v>649980</v>
      </c>
      <c r="I76" s="179">
        <v>1910000</v>
      </c>
      <c r="J76" s="179">
        <v>1299960</v>
      </c>
    </row>
    <row r="77" spans="1:10" ht="30.75" thickBot="1">
      <c r="A77" s="137">
        <v>72</v>
      </c>
      <c r="B77" s="141">
        <v>504726</v>
      </c>
      <c r="C77" s="180">
        <v>44334.475578703707</v>
      </c>
      <c r="D77" s="180">
        <v>44336.475578703707</v>
      </c>
      <c r="E77" s="142" t="s">
        <v>1608</v>
      </c>
      <c r="F77" s="177">
        <v>1</v>
      </c>
      <c r="G77" s="179">
        <v>21000000</v>
      </c>
      <c r="H77" s="179">
        <v>18000000</v>
      </c>
      <c r="I77" s="179">
        <v>21000000</v>
      </c>
      <c r="J77" s="179">
        <v>18000000</v>
      </c>
    </row>
    <row r="78" spans="1:10" ht="45.75" thickBot="1">
      <c r="A78" s="137">
        <v>73</v>
      </c>
      <c r="B78" s="141">
        <v>508356</v>
      </c>
      <c r="C78" s="180">
        <v>44341.564293981479</v>
      </c>
      <c r="D78" s="180">
        <v>44343.564293981479</v>
      </c>
      <c r="E78" s="142" t="s">
        <v>1609</v>
      </c>
      <c r="F78" s="177">
        <v>1</v>
      </c>
      <c r="G78" s="179">
        <v>2510450</v>
      </c>
      <c r="H78" s="179">
        <v>2510450</v>
      </c>
      <c r="I78" s="179">
        <v>2510450</v>
      </c>
      <c r="J78" s="179">
        <v>2510450</v>
      </c>
    </row>
    <row r="79" spans="1:10" ht="30.75" thickBot="1">
      <c r="A79" s="137">
        <v>74</v>
      </c>
      <c r="B79" s="141">
        <v>508363</v>
      </c>
      <c r="C79" s="180">
        <v>44341.567395833335</v>
      </c>
      <c r="D79" s="180">
        <v>44343.567395833335</v>
      </c>
      <c r="E79" s="142" t="s">
        <v>444</v>
      </c>
      <c r="F79" s="177">
        <v>996</v>
      </c>
      <c r="G79" s="179">
        <v>9000</v>
      </c>
      <c r="H79" s="179">
        <v>8350</v>
      </c>
      <c r="I79" s="179">
        <v>8964000</v>
      </c>
      <c r="J79" s="179">
        <v>8316600</v>
      </c>
    </row>
    <row r="80" spans="1:10" ht="30.75" thickBot="1">
      <c r="A80" s="137">
        <v>75</v>
      </c>
      <c r="B80" s="141">
        <v>510827</v>
      </c>
      <c r="C80" s="180">
        <v>44347.530949074076</v>
      </c>
      <c r="D80" s="180">
        <v>44349.530949074076</v>
      </c>
      <c r="E80" s="142" t="s">
        <v>435</v>
      </c>
      <c r="F80" s="177">
        <v>484</v>
      </c>
      <c r="G80" s="179">
        <v>9400</v>
      </c>
      <c r="H80" s="179">
        <v>8400</v>
      </c>
      <c r="I80" s="179">
        <v>4549600</v>
      </c>
      <c r="J80" s="179">
        <v>4065600</v>
      </c>
    </row>
    <row r="81" spans="1:10" ht="45.75" thickBot="1">
      <c r="A81" s="137">
        <v>76</v>
      </c>
      <c r="B81" s="141">
        <v>513028</v>
      </c>
      <c r="C81" s="180">
        <v>44350.654456018521</v>
      </c>
      <c r="D81" s="180">
        <v>44352.654456018521</v>
      </c>
      <c r="E81" s="142" t="s">
        <v>1610</v>
      </c>
      <c r="F81" s="177">
        <v>30</v>
      </c>
      <c r="G81" s="179">
        <v>75000</v>
      </c>
      <c r="H81" s="179">
        <v>40000</v>
      </c>
      <c r="I81" s="179">
        <v>2250000</v>
      </c>
      <c r="J81" s="179">
        <v>1200000</v>
      </c>
    </row>
    <row r="82" spans="1:10" ht="30.75" thickBot="1">
      <c r="A82" s="137">
        <v>77</v>
      </c>
      <c r="B82" s="141">
        <v>513030</v>
      </c>
      <c r="C82" s="180">
        <v>44350.655509259261</v>
      </c>
      <c r="D82" s="180">
        <v>44352.655509259261</v>
      </c>
      <c r="E82" s="142" t="s">
        <v>1611</v>
      </c>
      <c r="F82" s="177">
        <v>40</v>
      </c>
      <c r="G82" s="179">
        <v>120000</v>
      </c>
      <c r="H82" s="179">
        <v>90000</v>
      </c>
      <c r="I82" s="179">
        <v>4800000</v>
      </c>
      <c r="J82" s="179">
        <v>3600000</v>
      </c>
    </row>
    <row r="83" spans="1:10" ht="45.75" thickBot="1">
      <c r="A83" s="137">
        <v>78</v>
      </c>
      <c r="B83" s="141">
        <v>513037</v>
      </c>
      <c r="C83" s="180">
        <v>44350.658020833333</v>
      </c>
      <c r="D83" s="180">
        <v>44352.658020833333</v>
      </c>
      <c r="E83" s="142" t="s">
        <v>1612</v>
      </c>
      <c r="F83" s="177">
        <v>60</v>
      </c>
      <c r="G83" s="179">
        <v>110000</v>
      </c>
      <c r="H83" s="179">
        <v>85000</v>
      </c>
      <c r="I83" s="179">
        <v>6600000</v>
      </c>
      <c r="J83" s="179">
        <v>5100000</v>
      </c>
    </row>
    <row r="84" spans="1:10" ht="30.75" thickBot="1">
      <c r="A84" s="137">
        <v>79</v>
      </c>
      <c r="B84" s="141">
        <v>513983</v>
      </c>
      <c r="C84" s="180">
        <v>44351.700370370374</v>
      </c>
      <c r="D84" s="180">
        <v>44353.700370370374</v>
      </c>
      <c r="E84" s="142" t="s">
        <v>1613</v>
      </c>
      <c r="F84" s="177">
        <v>17</v>
      </c>
      <c r="G84" s="179">
        <v>190000</v>
      </c>
      <c r="H84" s="179">
        <v>190000</v>
      </c>
      <c r="I84" s="179">
        <v>3230000</v>
      </c>
      <c r="J84" s="179">
        <v>3230000</v>
      </c>
    </row>
    <row r="85" spans="1:10" ht="45.75" thickBot="1">
      <c r="A85" s="137">
        <v>80</v>
      </c>
      <c r="B85" s="141">
        <v>513987</v>
      </c>
      <c r="C85" s="180">
        <v>44351.700787037036</v>
      </c>
      <c r="D85" s="180">
        <v>44353.700787037036</v>
      </c>
      <c r="E85" s="142" t="s">
        <v>1614</v>
      </c>
      <c r="F85" s="177">
        <v>25</v>
      </c>
      <c r="G85" s="179">
        <v>190000</v>
      </c>
      <c r="H85" s="179">
        <v>190000</v>
      </c>
      <c r="I85" s="179">
        <v>4750000</v>
      </c>
      <c r="J85" s="179">
        <v>4750000</v>
      </c>
    </row>
    <row r="86" spans="1:10" ht="30.75" thickBot="1">
      <c r="A86" s="137">
        <v>81</v>
      </c>
      <c r="B86" s="141">
        <v>514615</v>
      </c>
      <c r="C86" s="180">
        <v>44354.496493055558</v>
      </c>
      <c r="D86" s="180">
        <v>44356.496493055558</v>
      </c>
      <c r="E86" s="142" t="s">
        <v>1615</v>
      </c>
      <c r="F86" s="177">
        <v>300</v>
      </c>
      <c r="G86" s="179">
        <v>2300</v>
      </c>
      <c r="H86" s="179">
        <v>2300</v>
      </c>
      <c r="I86" s="179">
        <v>690000</v>
      </c>
      <c r="J86" s="179">
        <v>690000</v>
      </c>
    </row>
    <row r="87" spans="1:10" ht="60.75" thickBot="1">
      <c r="A87" s="137">
        <v>82</v>
      </c>
      <c r="B87" s="141">
        <v>516400</v>
      </c>
      <c r="C87" s="180">
        <v>44356.616863425923</v>
      </c>
      <c r="D87" s="180">
        <v>44358.616863425923</v>
      </c>
      <c r="E87" s="142" t="s">
        <v>303</v>
      </c>
      <c r="F87" s="177">
        <v>1</v>
      </c>
      <c r="G87" s="179">
        <v>1690500</v>
      </c>
      <c r="H87" s="179">
        <v>1690500</v>
      </c>
      <c r="I87" s="179">
        <v>1690500</v>
      </c>
      <c r="J87" s="179">
        <v>1690500</v>
      </c>
    </row>
    <row r="88" spans="1:10" ht="30.75" thickBot="1">
      <c r="A88" s="137">
        <v>83</v>
      </c>
      <c r="B88" s="141">
        <v>516656</v>
      </c>
      <c r="C88" s="180">
        <v>44356.760347222225</v>
      </c>
      <c r="D88" s="180">
        <v>44358.760347222225</v>
      </c>
      <c r="E88" s="142" t="s">
        <v>1616</v>
      </c>
      <c r="F88" s="177">
        <v>4</v>
      </c>
      <c r="G88" s="179">
        <v>5100000</v>
      </c>
      <c r="H88" s="179">
        <v>4335001</v>
      </c>
      <c r="I88" s="179">
        <v>20400000</v>
      </c>
      <c r="J88" s="179">
        <v>17340004</v>
      </c>
    </row>
    <row r="89" spans="1:10" ht="30.75" thickBot="1">
      <c r="A89" s="137">
        <v>84</v>
      </c>
      <c r="B89" s="141">
        <v>516659</v>
      </c>
      <c r="C89" s="180">
        <v>44356.760775462964</v>
      </c>
      <c r="D89" s="180">
        <v>44358.760775462964</v>
      </c>
      <c r="E89" s="142" t="s">
        <v>1617</v>
      </c>
      <c r="F89" s="177">
        <v>2</v>
      </c>
      <c r="G89" s="179">
        <v>2900000</v>
      </c>
      <c r="H89" s="179">
        <v>2400000</v>
      </c>
      <c r="I89" s="179">
        <v>5800000</v>
      </c>
      <c r="J89" s="179">
        <v>4800000</v>
      </c>
    </row>
    <row r="90" spans="1:10" ht="30.75" thickBot="1">
      <c r="A90" s="137">
        <v>85</v>
      </c>
      <c r="B90" s="141">
        <v>520708</v>
      </c>
      <c r="C90" s="180">
        <v>44364.418865740743</v>
      </c>
      <c r="D90" s="180">
        <v>44366.418865740743</v>
      </c>
      <c r="E90" s="142" t="s">
        <v>1618</v>
      </c>
      <c r="F90" s="177">
        <v>10</v>
      </c>
      <c r="G90" s="179">
        <v>30000</v>
      </c>
      <c r="H90" s="179">
        <v>30000</v>
      </c>
      <c r="I90" s="179">
        <v>300000</v>
      </c>
      <c r="J90" s="179">
        <v>300000</v>
      </c>
    </row>
    <row r="91" spans="1:10" ht="30.75" thickBot="1">
      <c r="A91" s="137">
        <v>86</v>
      </c>
      <c r="B91" s="141">
        <v>520919</v>
      </c>
      <c r="C91" s="180">
        <v>44364.533113425925</v>
      </c>
      <c r="D91" s="180">
        <v>44366.533113425925</v>
      </c>
      <c r="E91" s="142" t="s">
        <v>1619</v>
      </c>
      <c r="F91" s="177">
        <v>20</v>
      </c>
      <c r="G91" s="179">
        <v>16000</v>
      </c>
      <c r="H91" s="179">
        <v>15499</v>
      </c>
      <c r="I91" s="179">
        <v>320000</v>
      </c>
      <c r="J91" s="179">
        <v>309980</v>
      </c>
    </row>
    <row r="92" spans="1:10" ht="60.75" thickBot="1">
      <c r="A92" s="137">
        <v>87</v>
      </c>
      <c r="B92" s="141">
        <v>522077</v>
      </c>
      <c r="C92" s="180">
        <v>44366.319745370369</v>
      </c>
      <c r="D92" s="180">
        <v>44368.319745370369</v>
      </c>
      <c r="E92" s="142" t="s">
        <v>1620</v>
      </c>
      <c r="F92" s="177">
        <v>50</v>
      </c>
      <c r="G92" s="179">
        <v>1282</v>
      </c>
      <c r="H92" s="179">
        <v>1282</v>
      </c>
      <c r="I92" s="179">
        <v>64100</v>
      </c>
      <c r="J92" s="179">
        <v>64100</v>
      </c>
    </row>
    <row r="93" spans="1:10" ht="30.75" thickBot="1">
      <c r="A93" s="137">
        <v>88</v>
      </c>
      <c r="B93" s="141">
        <v>522078</v>
      </c>
      <c r="C93" s="180">
        <v>44366.320428240739</v>
      </c>
      <c r="D93" s="180">
        <v>44368.320428240739</v>
      </c>
      <c r="E93" s="142" t="s">
        <v>1621</v>
      </c>
      <c r="F93" s="177">
        <v>50</v>
      </c>
      <c r="G93" s="179">
        <v>2500</v>
      </c>
      <c r="H93" s="179">
        <v>2200</v>
      </c>
      <c r="I93" s="179">
        <v>125000</v>
      </c>
      <c r="J93" s="179">
        <v>110000</v>
      </c>
    </row>
    <row r="94" spans="1:10" ht="30.75" thickBot="1">
      <c r="A94" s="137">
        <v>89</v>
      </c>
      <c r="B94" s="141">
        <v>522079</v>
      </c>
      <c r="C94" s="180">
        <v>44366.321203703701</v>
      </c>
      <c r="D94" s="180">
        <v>44368.321203703701</v>
      </c>
      <c r="E94" s="142" t="s">
        <v>1622</v>
      </c>
      <c r="F94" s="177">
        <v>30</v>
      </c>
      <c r="G94" s="179">
        <v>3000</v>
      </c>
      <c r="H94" s="179">
        <v>3000</v>
      </c>
      <c r="I94" s="179">
        <v>90000</v>
      </c>
      <c r="J94" s="179">
        <v>90000</v>
      </c>
    </row>
    <row r="95" spans="1:10" ht="30.75" thickBot="1">
      <c r="A95" s="137">
        <v>90</v>
      </c>
      <c r="B95" s="141">
        <v>522080</v>
      </c>
      <c r="C95" s="180">
        <v>44366.324537037035</v>
      </c>
      <c r="D95" s="180">
        <v>44368.324537037035</v>
      </c>
      <c r="E95" s="142" t="s">
        <v>1623</v>
      </c>
      <c r="F95" s="177">
        <v>10</v>
      </c>
      <c r="G95" s="179">
        <v>87500</v>
      </c>
      <c r="H95" s="179">
        <v>87500</v>
      </c>
      <c r="I95" s="179">
        <v>875000</v>
      </c>
      <c r="J95" s="179">
        <v>875000</v>
      </c>
    </row>
    <row r="96" spans="1:10" ht="30.75" thickBot="1">
      <c r="A96" s="137">
        <v>91</v>
      </c>
      <c r="B96" s="141">
        <v>522325</v>
      </c>
      <c r="C96" s="180">
        <v>44368.464999999997</v>
      </c>
      <c r="D96" s="180">
        <v>44370.464999999997</v>
      </c>
      <c r="E96" s="142" t="s">
        <v>1624</v>
      </c>
      <c r="F96" s="177">
        <v>18</v>
      </c>
      <c r="G96" s="179">
        <v>95000</v>
      </c>
      <c r="H96" s="179">
        <v>85000</v>
      </c>
      <c r="I96" s="179">
        <v>1710000</v>
      </c>
      <c r="J96" s="179">
        <v>1530000</v>
      </c>
    </row>
    <row r="97" spans="1:10" ht="30.75" thickBot="1">
      <c r="A97" s="137">
        <v>92</v>
      </c>
      <c r="B97" s="141">
        <v>522336</v>
      </c>
      <c r="C97" s="180">
        <v>44368.470659722225</v>
      </c>
      <c r="D97" s="180">
        <v>44370.470659722225</v>
      </c>
      <c r="E97" s="142" t="s">
        <v>1625</v>
      </c>
      <c r="F97" s="177">
        <v>60</v>
      </c>
      <c r="G97" s="179">
        <v>11000</v>
      </c>
      <c r="H97" s="179">
        <v>10500</v>
      </c>
      <c r="I97" s="179">
        <v>660000</v>
      </c>
      <c r="J97" s="179">
        <v>630000</v>
      </c>
    </row>
    <row r="98" spans="1:10" ht="30.75" thickBot="1">
      <c r="A98" s="137">
        <v>93</v>
      </c>
      <c r="B98" s="141">
        <v>522338</v>
      </c>
      <c r="C98" s="180">
        <v>44368.472048611111</v>
      </c>
      <c r="D98" s="180">
        <v>44370.472048611111</v>
      </c>
      <c r="E98" s="142" t="s">
        <v>1626</v>
      </c>
      <c r="F98" s="177">
        <v>40</v>
      </c>
      <c r="G98" s="179">
        <v>10200</v>
      </c>
      <c r="H98" s="179">
        <v>9500</v>
      </c>
      <c r="I98" s="179">
        <v>408000</v>
      </c>
      <c r="J98" s="179">
        <v>380000</v>
      </c>
    </row>
    <row r="99" spans="1:10" ht="30.75" thickBot="1">
      <c r="A99" s="137">
        <v>94</v>
      </c>
      <c r="B99" s="141">
        <v>522340</v>
      </c>
      <c r="C99" s="180">
        <v>44368.472488425927</v>
      </c>
      <c r="D99" s="180">
        <v>44370.472488425927</v>
      </c>
      <c r="E99" s="142" t="s">
        <v>1627</v>
      </c>
      <c r="F99" s="177">
        <v>40</v>
      </c>
      <c r="G99" s="179">
        <v>28000</v>
      </c>
      <c r="H99" s="179">
        <v>25000</v>
      </c>
      <c r="I99" s="179">
        <v>1120000</v>
      </c>
      <c r="J99" s="179">
        <v>1000000</v>
      </c>
    </row>
    <row r="100" spans="1:10" ht="30.75" thickBot="1">
      <c r="A100" s="137">
        <v>95</v>
      </c>
      <c r="B100" s="141">
        <v>522745</v>
      </c>
      <c r="C100" s="180">
        <v>44368.721365740741</v>
      </c>
      <c r="D100" s="180">
        <v>44370.721365740741</v>
      </c>
      <c r="E100" s="142" t="s">
        <v>1619</v>
      </c>
      <c r="F100" s="177">
        <v>20</v>
      </c>
      <c r="G100" s="179">
        <v>16000</v>
      </c>
      <c r="H100" s="179">
        <v>14000</v>
      </c>
      <c r="I100" s="179">
        <v>320000</v>
      </c>
      <c r="J100" s="179">
        <v>280000</v>
      </c>
    </row>
    <row r="101" spans="1:10" ht="30.75" thickBot="1">
      <c r="A101" s="137">
        <v>96</v>
      </c>
      <c r="B101" s="141">
        <v>522748</v>
      </c>
      <c r="C101" s="180">
        <v>44368.722199074073</v>
      </c>
      <c r="D101" s="180">
        <v>44370.722199074073</v>
      </c>
      <c r="E101" s="142" t="s">
        <v>1628</v>
      </c>
      <c r="F101" s="177">
        <v>10</v>
      </c>
      <c r="G101" s="179">
        <v>30000</v>
      </c>
      <c r="H101" s="179">
        <v>27000</v>
      </c>
      <c r="I101" s="179">
        <v>300000</v>
      </c>
      <c r="J101" s="179">
        <v>270000</v>
      </c>
    </row>
    <row r="102" spans="1:10" ht="30.75" thickBot="1">
      <c r="A102" s="137">
        <v>97</v>
      </c>
      <c r="B102" s="141">
        <v>522750</v>
      </c>
      <c r="C102" s="180">
        <v>44368.722939814812</v>
      </c>
      <c r="D102" s="180">
        <v>44370.722939814812</v>
      </c>
      <c r="E102" s="142" t="s">
        <v>1629</v>
      </c>
      <c r="F102" s="177">
        <v>2</v>
      </c>
      <c r="G102" s="179">
        <v>55000</v>
      </c>
      <c r="H102" s="179">
        <v>52000</v>
      </c>
      <c r="I102" s="179">
        <v>110000</v>
      </c>
      <c r="J102" s="179">
        <v>104000</v>
      </c>
    </row>
    <row r="103" spans="1:10" ht="30.75" thickBot="1">
      <c r="A103" s="137">
        <v>98</v>
      </c>
      <c r="B103" s="141">
        <v>522758</v>
      </c>
      <c r="C103" s="180">
        <v>44368.725972222222</v>
      </c>
      <c r="D103" s="180">
        <v>44370.725972222222</v>
      </c>
      <c r="E103" s="142" t="s">
        <v>1630</v>
      </c>
      <c r="F103" s="177">
        <v>8</v>
      </c>
      <c r="G103" s="179">
        <v>14000</v>
      </c>
      <c r="H103" s="179">
        <v>12500</v>
      </c>
      <c r="I103" s="179">
        <v>112000</v>
      </c>
      <c r="J103" s="179">
        <v>100000</v>
      </c>
    </row>
    <row r="104" spans="1:10" ht="30.75" thickBot="1">
      <c r="A104" s="137">
        <v>99</v>
      </c>
      <c r="B104" s="141">
        <v>522759</v>
      </c>
      <c r="C104" s="180">
        <v>44368.727210648147</v>
      </c>
      <c r="D104" s="180">
        <v>44370.727210648147</v>
      </c>
      <c r="E104" s="142" t="s">
        <v>1631</v>
      </c>
      <c r="F104" s="177">
        <v>8</v>
      </c>
      <c r="G104" s="179">
        <v>23000</v>
      </c>
      <c r="H104" s="179">
        <v>21000</v>
      </c>
      <c r="I104" s="179">
        <v>184000</v>
      </c>
      <c r="J104" s="179">
        <v>168000</v>
      </c>
    </row>
    <row r="105" spans="1:10" ht="30.75" thickBot="1">
      <c r="A105" s="137">
        <v>100</v>
      </c>
      <c r="B105" s="141">
        <v>522760</v>
      </c>
      <c r="C105" s="180">
        <v>44368.727870370371</v>
      </c>
      <c r="D105" s="180">
        <v>44370.727870370371</v>
      </c>
      <c r="E105" s="142" t="s">
        <v>1632</v>
      </c>
      <c r="F105" s="177">
        <v>12</v>
      </c>
      <c r="G105" s="179">
        <v>27000</v>
      </c>
      <c r="H105" s="179">
        <v>25000</v>
      </c>
      <c r="I105" s="179">
        <v>324000</v>
      </c>
      <c r="J105" s="179">
        <v>300000</v>
      </c>
    </row>
    <row r="106" spans="1:10" ht="30.75" thickBot="1">
      <c r="A106" s="137">
        <v>101</v>
      </c>
      <c r="B106" s="141">
        <v>522782</v>
      </c>
      <c r="C106" s="180">
        <v>44368.742395833331</v>
      </c>
      <c r="D106" s="180">
        <v>44370.742395833331</v>
      </c>
      <c r="E106" s="142" t="s">
        <v>1633</v>
      </c>
      <c r="F106" s="177">
        <v>4</v>
      </c>
      <c r="G106" s="179">
        <v>79000</v>
      </c>
      <c r="H106" s="179">
        <v>76000</v>
      </c>
      <c r="I106" s="179">
        <v>316000</v>
      </c>
      <c r="J106" s="179">
        <v>304000</v>
      </c>
    </row>
    <row r="107" spans="1:10" ht="30.75" thickBot="1">
      <c r="A107" s="137">
        <v>102</v>
      </c>
      <c r="B107" s="141">
        <v>524724</v>
      </c>
      <c r="C107" s="180">
        <v>44371.693067129629</v>
      </c>
      <c r="D107" s="180">
        <v>44375.693067129629</v>
      </c>
      <c r="E107" s="142" t="s">
        <v>454</v>
      </c>
      <c r="F107" s="177">
        <v>300</v>
      </c>
      <c r="G107" s="179">
        <v>17020</v>
      </c>
      <c r="H107" s="179">
        <v>15502</v>
      </c>
      <c r="I107" s="179">
        <v>5106000</v>
      </c>
      <c r="J107" s="179">
        <v>4650600</v>
      </c>
    </row>
    <row r="108" spans="1:10" ht="30.75" thickBot="1">
      <c r="A108" s="137">
        <v>103</v>
      </c>
      <c r="B108" s="141">
        <v>525346</v>
      </c>
      <c r="C108" s="180">
        <v>44372.717280092591</v>
      </c>
      <c r="D108" s="180">
        <v>44376.717280092591</v>
      </c>
      <c r="E108" s="142" t="s">
        <v>1634</v>
      </c>
      <c r="F108" s="177">
        <v>8</v>
      </c>
      <c r="G108" s="179">
        <v>55000</v>
      </c>
      <c r="H108" s="179">
        <v>47800</v>
      </c>
      <c r="I108" s="179">
        <v>440000</v>
      </c>
      <c r="J108" s="179">
        <v>382400</v>
      </c>
    </row>
    <row r="109" spans="1:10" ht="30.75" thickBot="1">
      <c r="A109" s="137">
        <v>104</v>
      </c>
      <c r="B109" s="141">
        <v>525349</v>
      </c>
      <c r="C109" s="180">
        <v>44372.718043981484</v>
      </c>
      <c r="D109" s="180">
        <v>44376.718043981484</v>
      </c>
      <c r="E109" s="142" t="s">
        <v>1635</v>
      </c>
      <c r="F109" s="177">
        <v>8</v>
      </c>
      <c r="G109" s="179">
        <v>100000</v>
      </c>
      <c r="H109" s="179">
        <v>84000</v>
      </c>
      <c r="I109" s="179">
        <v>800000</v>
      </c>
      <c r="J109" s="179">
        <v>672000</v>
      </c>
    </row>
    <row r="110" spans="1:10" ht="30.75" thickBot="1">
      <c r="A110" s="137">
        <v>105</v>
      </c>
      <c r="B110" s="141">
        <v>525354</v>
      </c>
      <c r="C110" s="180">
        <v>44372.719907407409</v>
      </c>
      <c r="D110" s="180">
        <v>44376.719907407409</v>
      </c>
      <c r="E110" s="142" t="s">
        <v>1636</v>
      </c>
      <c r="F110" s="177">
        <v>12</v>
      </c>
      <c r="G110" s="179">
        <v>50000</v>
      </c>
      <c r="H110" s="179">
        <v>39800</v>
      </c>
      <c r="I110" s="179">
        <v>600000</v>
      </c>
      <c r="J110" s="179">
        <v>477600</v>
      </c>
    </row>
    <row r="111" spans="1:10" ht="30.75" thickBot="1">
      <c r="A111" s="137">
        <v>106</v>
      </c>
      <c r="B111" s="141">
        <v>525356</v>
      </c>
      <c r="C111" s="180">
        <v>44372.720810185187</v>
      </c>
      <c r="D111" s="180">
        <v>44376.720810185187</v>
      </c>
      <c r="E111" s="142" t="s">
        <v>1637</v>
      </c>
      <c r="F111" s="177">
        <v>14</v>
      </c>
      <c r="G111" s="179">
        <v>65000</v>
      </c>
      <c r="H111" s="179">
        <v>44000</v>
      </c>
      <c r="I111" s="179">
        <v>910000</v>
      </c>
      <c r="J111" s="179">
        <v>616000</v>
      </c>
    </row>
    <row r="112" spans="1:10" ht="30.75" thickBot="1">
      <c r="A112" s="137">
        <v>107</v>
      </c>
      <c r="B112" s="141">
        <v>525360</v>
      </c>
      <c r="C112" s="180">
        <v>44372.721701388888</v>
      </c>
      <c r="D112" s="180">
        <v>44376.721701388888</v>
      </c>
      <c r="E112" s="142" t="s">
        <v>1638</v>
      </c>
      <c r="F112" s="177">
        <v>30</v>
      </c>
      <c r="G112" s="179">
        <v>80000</v>
      </c>
      <c r="H112" s="179">
        <v>68001</v>
      </c>
      <c r="I112" s="179">
        <v>2400000</v>
      </c>
      <c r="J112" s="179">
        <v>2040030</v>
      </c>
    </row>
    <row r="113" spans="1:10" ht="30.75" thickBot="1">
      <c r="A113" s="137">
        <v>108</v>
      </c>
      <c r="B113" s="141">
        <v>525363</v>
      </c>
      <c r="C113" s="180">
        <v>44372.722581018519</v>
      </c>
      <c r="D113" s="180">
        <v>44376.722581018519</v>
      </c>
      <c r="E113" s="142" t="s">
        <v>1639</v>
      </c>
      <c r="F113" s="177">
        <v>22</v>
      </c>
      <c r="G113" s="179">
        <v>125000</v>
      </c>
      <c r="H113" s="179">
        <v>107000</v>
      </c>
      <c r="I113" s="179">
        <v>2750000</v>
      </c>
      <c r="J113" s="179">
        <v>2354000</v>
      </c>
    </row>
    <row r="114" spans="1:10" ht="30.75" thickBot="1">
      <c r="A114" s="137">
        <v>109</v>
      </c>
      <c r="B114" s="141">
        <v>525366</v>
      </c>
      <c r="C114" s="180">
        <v>44372.724814814814</v>
      </c>
      <c r="D114" s="180">
        <v>44376.724814814814</v>
      </c>
      <c r="E114" s="142" t="s">
        <v>1640</v>
      </c>
      <c r="F114" s="177">
        <v>28</v>
      </c>
      <c r="G114" s="179">
        <v>15000</v>
      </c>
      <c r="H114" s="179">
        <v>15000</v>
      </c>
      <c r="I114" s="179">
        <v>420000</v>
      </c>
      <c r="J114" s="179">
        <v>420000</v>
      </c>
    </row>
    <row r="115" spans="1:10" ht="30.75" thickBot="1">
      <c r="A115" s="137">
        <v>110</v>
      </c>
      <c r="B115" s="141">
        <v>525370</v>
      </c>
      <c r="C115" s="180">
        <v>44372.726793981485</v>
      </c>
      <c r="D115" s="180">
        <v>44376.726793981485</v>
      </c>
      <c r="E115" s="142" t="s">
        <v>1641</v>
      </c>
      <c r="F115" s="177">
        <v>6</v>
      </c>
      <c r="G115" s="179">
        <v>175000</v>
      </c>
      <c r="H115" s="179">
        <v>148000</v>
      </c>
      <c r="I115" s="179">
        <v>1050000</v>
      </c>
      <c r="J115" s="179">
        <v>888000</v>
      </c>
    </row>
    <row r="116" spans="1:10" ht="30.75" thickBot="1">
      <c r="A116" s="137">
        <v>111</v>
      </c>
      <c r="B116" s="141">
        <v>525371</v>
      </c>
      <c r="C116" s="180">
        <v>44372.727569444447</v>
      </c>
      <c r="D116" s="180">
        <v>44376.727569444447</v>
      </c>
      <c r="E116" s="142" t="s">
        <v>1642</v>
      </c>
      <c r="F116" s="177">
        <v>4</v>
      </c>
      <c r="G116" s="179">
        <v>220000</v>
      </c>
      <c r="H116" s="179">
        <v>188000</v>
      </c>
      <c r="I116" s="179">
        <v>880000</v>
      </c>
      <c r="J116" s="179">
        <v>752000</v>
      </c>
    </row>
    <row r="117" spans="1:10" ht="30.75" thickBot="1">
      <c r="A117" s="137">
        <v>112</v>
      </c>
      <c r="B117" s="141">
        <v>525372</v>
      </c>
      <c r="C117" s="180">
        <v>44372.728379629632</v>
      </c>
      <c r="D117" s="180">
        <v>44376.728379629632</v>
      </c>
      <c r="E117" s="142" t="s">
        <v>1643</v>
      </c>
      <c r="F117" s="177">
        <v>8</v>
      </c>
      <c r="G117" s="179">
        <v>120000</v>
      </c>
      <c r="H117" s="179">
        <v>103500</v>
      </c>
      <c r="I117" s="179">
        <v>960000</v>
      </c>
      <c r="J117" s="179">
        <v>828000</v>
      </c>
    </row>
    <row r="118" spans="1:10" ht="30.75" thickBot="1">
      <c r="A118" s="137">
        <v>113</v>
      </c>
      <c r="B118" s="141">
        <v>525375</v>
      </c>
      <c r="C118" s="180">
        <v>44372.72934027778</v>
      </c>
      <c r="D118" s="180">
        <v>44376.72934027778</v>
      </c>
      <c r="E118" s="142" t="s">
        <v>1644</v>
      </c>
      <c r="F118" s="177">
        <v>2</v>
      </c>
      <c r="G118" s="179">
        <v>225000</v>
      </c>
      <c r="H118" s="179">
        <v>193000</v>
      </c>
      <c r="I118" s="179">
        <v>450000</v>
      </c>
      <c r="J118" s="179">
        <v>386000</v>
      </c>
    </row>
    <row r="119" spans="1:10" ht="30.75" thickBot="1">
      <c r="A119" s="137">
        <v>114</v>
      </c>
      <c r="B119" s="141">
        <v>525376</v>
      </c>
      <c r="C119" s="180">
        <v>44372.729837962965</v>
      </c>
      <c r="D119" s="180">
        <v>44376.729837962965</v>
      </c>
      <c r="E119" s="142" t="s">
        <v>1645</v>
      </c>
      <c r="F119" s="177">
        <v>6</v>
      </c>
      <c r="G119" s="179">
        <v>250000</v>
      </c>
      <c r="H119" s="179">
        <v>198000</v>
      </c>
      <c r="I119" s="179">
        <v>1500000</v>
      </c>
      <c r="J119" s="179">
        <v>1188000</v>
      </c>
    </row>
    <row r="120" spans="1:10" ht="30.75" thickBot="1">
      <c r="A120" s="137">
        <v>115</v>
      </c>
      <c r="B120" s="141">
        <v>525379</v>
      </c>
      <c r="C120" s="180">
        <v>44372.73096064815</v>
      </c>
      <c r="D120" s="180">
        <v>44376.73096064815</v>
      </c>
      <c r="E120" s="142" t="s">
        <v>1646</v>
      </c>
      <c r="F120" s="177">
        <v>14</v>
      </c>
      <c r="G120" s="179">
        <v>50000</v>
      </c>
      <c r="H120" s="179">
        <v>43000</v>
      </c>
      <c r="I120" s="179">
        <v>700000</v>
      </c>
      <c r="J120" s="179">
        <v>602000</v>
      </c>
    </row>
    <row r="121" spans="1:10" ht="30.75" thickBot="1">
      <c r="A121" s="137">
        <v>116</v>
      </c>
      <c r="B121" s="141">
        <v>525380</v>
      </c>
      <c r="C121" s="180">
        <v>44372.731840277775</v>
      </c>
      <c r="D121" s="180">
        <v>44376.731840277775</v>
      </c>
      <c r="E121" s="142" t="s">
        <v>1647</v>
      </c>
      <c r="F121" s="177">
        <v>4</v>
      </c>
      <c r="G121" s="179">
        <v>60000</v>
      </c>
      <c r="H121" s="179">
        <v>51050</v>
      </c>
      <c r="I121" s="179">
        <v>240000</v>
      </c>
      <c r="J121" s="179">
        <v>204200</v>
      </c>
    </row>
    <row r="122" spans="1:10" ht="30.75" thickBot="1">
      <c r="A122" s="137">
        <v>117</v>
      </c>
      <c r="B122" s="141">
        <v>525381</v>
      </c>
      <c r="C122" s="180">
        <v>44372.73238425926</v>
      </c>
      <c r="D122" s="180">
        <v>44376.73238425926</v>
      </c>
      <c r="E122" s="142" t="s">
        <v>1648</v>
      </c>
      <c r="F122" s="177">
        <v>2</v>
      </c>
      <c r="G122" s="179">
        <v>160000</v>
      </c>
      <c r="H122" s="179">
        <v>138000</v>
      </c>
      <c r="I122" s="179">
        <v>320000</v>
      </c>
      <c r="J122" s="179">
        <v>276000</v>
      </c>
    </row>
    <row r="123" spans="1:10" ht="30.75" thickBot="1">
      <c r="A123" s="137">
        <v>118</v>
      </c>
      <c r="B123" s="141">
        <v>525382</v>
      </c>
      <c r="C123" s="180">
        <v>44372.732986111114</v>
      </c>
      <c r="D123" s="180">
        <v>44376.732986111114</v>
      </c>
      <c r="E123" s="142" t="s">
        <v>1649</v>
      </c>
      <c r="F123" s="177">
        <v>6</v>
      </c>
      <c r="G123" s="179">
        <v>200000</v>
      </c>
      <c r="H123" s="179">
        <v>170000</v>
      </c>
      <c r="I123" s="179">
        <v>1200000</v>
      </c>
      <c r="J123" s="179">
        <v>1020000</v>
      </c>
    </row>
    <row r="124" spans="1:10" ht="30.75" thickBot="1">
      <c r="A124" s="137">
        <v>119</v>
      </c>
      <c r="B124" s="141">
        <v>525384</v>
      </c>
      <c r="C124" s="180">
        <v>44372.733900462961</v>
      </c>
      <c r="D124" s="180">
        <v>44376.733900462961</v>
      </c>
      <c r="E124" s="142" t="s">
        <v>1650</v>
      </c>
      <c r="F124" s="177">
        <v>15</v>
      </c>
      <c r="G124" s="179">
        <v>240000</v>
      </c>
      <c r="H124" s="179">
        <v>205000</v>
      </c>
      <c r="I124" s="179">
        <v>3600000</v>
      </c>
      <c r="J124" s="179">
        <v>3075000</v>
      </c>
    </row>
    <row r="125" spans="1:10" ht="30.75" thickBot="1">
      <c r="A125" s="137">
        <v>120</v>
      </c>
      <c r="B125" s="141">
        <v>525386</v>
      </c>
      <c r="C125" s="180">
        <v>44372.734791666669</v>
      </c>
      <c r="D125" s="180">
        <v>44376.734791666669</v>
      </c>
      <c r="E125" s="142" t="s">
        <v>1651</v>
      </c>
      <c r="F125" s="177">
        <v>6</v>
      </c>
      <c r="G125" s="179">
        <v>300000</v>
      </c>
      <c r="H125" s="179">
        <v>250000</v>
      </c>
      <c r="I125" s="179">
        <v>1800000</v>
      </c>
      <c r="J125" s="179">
        <v>1500000</v>
      </c>
    </row>
    <row r="126" spans="1:10" ht="30.75" thickBot="1">
      <c r="A126" s="137">
        <v>121</v>
      </c>
      <c r="B126" s="141">
        <v>525387</v>
      </c>
      <c r="C126" s="180">
        <v>44372.735578703701</v>
      </c>
      <c r="D126" s="180">
        <v>44376.735578703701</v>
      </c>
      <c r="E126" s="142" t="s">
        <v>1652</v>
      </c>
      <c r="F126" s="177">
        <v>2</v>
      </c>
      <c r="G126" s="179">
        <v>125000</v>
      </c>
      <c r="H126" s="179">
        <v>109000</v>
      </c>
      <c r="I126" s="179">
        <v>250000</v>
      </c>
      <c r="J126" s="179">
        <v>218000</v>
      </c>
    </row>
    <row r="127" spans="1:10" ht="30.75" thickBot="1">
      <c r="A127" s="137">
        <v>122</v>
      </c>
      <c r="B127" s="141">
        <v>525388</v>
      </c>
      <c r="C127" s="180">
        <v>44372.736180555556</v>
      </c>
      <c r="D127" s="180">
        <v>44376.736180555556</v>
      </c>
      <c r="E127" s="142" t="s">
        <v>1653</v>
      </c>
      <c r="F127" s="177">
        <v>8</v>
      </c>
      <c r="G127" s="179">
        <v>125000</v>
      </c>
      <c r="H127" s="179">
        <v>95000</v>
      </c>
      <c r="I127" s="179">
        <v>1000000</v>
      </c>
      <c r="J127" s="179">
        <v>760000</v>
      </c>
    </row>
    <row r="128" spans="1:10" ht="30.75" thickBot="1">
      <c r="A128" s="137">
        <v>123</v>
      </c>
      <c r="B128" s="141">
        <v>525409</v>
      </c>
      <c r="C128" s="180">
        <v>44372.749456018515</v>
      </c>
      <c r="D128" s="180">
        <v>44376.749456018515</v>
      </c>
      <c r="E128" s="142" t="s">
        <v>1654</v>
      </c>
      <c r="F128" s="177">
        <v>1</v>
      </c>
      <c r="G128" s="179">
        <v>450000</v>
      </c>
      <c r="H128" s="179">
        <v>375000</v>
      </c>
      <c r="I128" s="179">
        <v>450000</v>
      </c>
      <c r="J128" s="179">
        <v>375000</v>
      </c>
    </row>
    <row r="129" spans="1:10" s="59" customFormat="1">
      <c r="A129" s="120"/>
      <c r="B129" s="120"/>
      <c r="C129" s="120"/>
      <c r="D129" s="120" t="s">
        <v>16</v>
      </c>
      <c r="E129" s="158"/>
      <c r="F129" s="182"/>
      <c r="G129" s="120"/>
      <c r="H129" s="120"/>
      <c r="I129" s="120"/>
      <c r="J129" s="183">
        <f>SUM(J6:J128)</f>
        <v>356696279.99000001</v>
      </c>
    </row>
    <row r="130" spans="1:10">
      <c r="J130" s="201"/>
    </row>
  </sheetData>
  <autoFilter ref="A5:J129">
    <sortState ref="A6:J57">
      <sortCondition ref="B5"/>
    </sortState>
  </autoFilter>
  <sortState ref="A6:J57">
    <sortCondition descending="1" ref="B6:B57"/>
  </sortState>
  <mergeCells count="2">
    <mergeCell ref="A2:J2"/>
    <mergeCell ref="A3:J3"/>
  </mergeCells>
  <pageMargins left="0.23622047244094491" right="0.15748031496062992" top="0.31496062992125984" bottom="0.23622047244094491" header="0.19685039370078741" footer="0.19685039370078741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1-Хом аше ва мат</vt:lpstr>
      <vt:lpstr>3-Импорт асб.ускуна</vt:lpstr>
      <vt:lpstr>2.1.-Экспорт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7.1-Магазин</vt:lpstr>
      <vt:lpstr>7.2-Конкурс</vt:lpstr>
      <vt:lpstr>7,3-Прямые закупки</vt:lpstr>
      <vt:lpstr>7,4-Аукцион</vt:lpstr>
      <vt:lpstr>7.5.-СПОТ_харид</vt:lpstr>
      <vt:lpstr>7.6.-СПОТ_сотиш</vt:lpstr>
      <vt:lpstr>8-cooper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'7,3-Прямые закупки'!Область_печати</vt:lpstr>
      <vt:lpstr>'7,4-Аукцион'!Область_печати</vt:lpstr>
      <vt:lpstr>'7.1-Магазин'!Область_печати</vt:lpstr>
      <vt:lpstr>'7.2-Конкурс'!Область_печати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2021-07-21T03:36:35Z</cp:lastPrinted>
  <dcterms:created xsi:type="dcterms:W3CDTF">2017-10-16T10:27:44Z</dcterms:created>
  <dcterms:modified xsi:type="dcterms:W3CDTF">2021-07-21T06:07:10Z</dcterms:modified>
</cp:coreProperties>
</file>