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/>
  </bookViews>
  <sheets>
    <sheet name="узб" sheetId="1" r:id="rId1"/>
    <sheet name="рус" sheetId="3" r:id="rId2"/>
    <sheet name="анг" sheetId="2" r:id="rId3"/>
  </sheets>
  <definedNames>
    <definedName name="_xlnm.Print_Area" localSheetId="1">рус!$A$1:$M$24</definedName>
  </definedNames>
  <calcPr calcId="125725"/>
</workbook>
</file>

<file path=xl/calcChain.xml><?xml version="1.0" encoding="utf-8"?>
<calcChain xmlns="http://schemas.openxmlformats.org/spreadsheetml/2006/main">
  <c r="M20" i="2"/>
  <c r="M20" i="1"/>
  <c r="N17" i="3"/>
  <c r="M20"/>
  <c r="H19" i="1"/>
  <c r="J19" s="1"/>
  <c r="K19" s="1"/>
  <c r="F19"/>
  <c r="H19" i="3"/>
  <c r="J19" s="1"/>
  <c r="K19" s="1"/>
  <c r="F19"/>
  <c r="L19" i="1" l="1"/>
  <c r="L19" i="3"/>
  <c r="N19" l="1"/>
  <c r="H19" i="2" l="1"/>
  <c r="L19" s="1"/>
  <c r="F19"/>
  <c r="H18" i="3"/>
  <c r="I18" s="1"/>
  <c r="F18"/>
  <c r="H17"/>
  <c r="L17" s="1"/>
  <c r="H16"/>
  <c r="L16" s="1"/>
  <c r="C16"/>
  <c r="H15"/>
  <c r="I15" s="1"/>
  <c r="F15"/>
  <c r="C15" s="1"/>
  <c r="I14"/>
  <c r="J14" s="1"/>
  <c r="K14" s="1"/>
  <c r="H14"/>
  <c r="L14" s="1"/>
  <c r="F14"/>
  <c r="C14" s="1"/>
  <c r="H13"/>
  <c r="L13" s="1"/>
  <c r="F13"/>
  <c r="C13" s="1"/>
  <c r="H12"/>
  <c r="C12"/>
  <c r="H11"/>
  <c r="L11" s="1"/>
  <c r="C11"/>
  <c r="I10"/>
  <c r="H10"/>
  <c r="C10"/>
  <c r="I11" l="1"/>
  <c r="J11" s="1"/>
  <c r="K11" s="1"/>
  <c r="J19" i="2"/>
  <c r="K19" s="1"/>
  <c r="J10" i="3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N18" l="1"/>
  <c r="C10" i="2"/>
  <c r="H10"/>
  <c r="I10"/>
  <c r="C11"/>
  <c r="H11"/>
  <c r="I11" s="1"/>
  <c r="C12"/>
  <c r="H12"/>
  <c r="L12"/>
  <c r="C13"/>
  <c r="F13"/>
  <c r="H13"/>
  <c r="L13"/>
  <c r="F14"/>
  <c r="C14" s="1"/>
  <c r="H14"/>
  <c r="L14" s="1"/>
  <c r="C15"/>
  <c r="F15"/>
  <c r="H15"/>
  <c r="I15" s="1"/>
  <c r="J15" s="1"/>
  <c r="C16"/>
  <c r="H16"/>
  <c r="L16" s="1"/>
  <c r="I16"/>
  <c r="J16" s="1"/>
  <c r="K16" s="1"/>
  <c r="H17"/>
  <c r="L17" s="1"/>
  <c r="F18"/>
  <c r="H18"/>
  <c r="I18" s="1"/>
  <c r="J18" s="1"/>
  <c r="K18" s="1"/>
  <c r="L18"/>
  <c r="F18" i="1"/>
  <c r="L17"/>
  <c r="H17"/>
  <c r="H18"/>
  <c r="L18" s="1"/>
  <c r="F15"/>
  <c r="L15" i="2" l="1"/>
  <c r="I14"/>
  <c r="J14" s="1"/>
  <c r="K14" s="1"/>
  <c r="J11"/>
  <c r="K11" s="1"/>
  <c r="L11"/>
  <c r="J10"/>
  <c r="K10" s="1"/>
  <c r="L10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<sst xmlns="http://schemas.openxmlformats.org/spreadsheetml/2006/main" count="110" uniqueCount="107">
  <si>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</si>
  <si>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</si>
  <si>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</si>
  <si>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</si>
  <si>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</si>
  <si>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</si>
  <si>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</si>
  <si>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</si>
  <si>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</si>
  <si>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</si>
  <si>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</si>
  <si>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</si>
  <si>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</si>
  <si>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</si>
  <si>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</si>
  <si>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</si>
  <si>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</si>
  <si>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</si>
  <si>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</si>
  <si>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</si>
  <si>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</si>
  <si>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</si>
  <si>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</si>
  <si>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</si>
  <si>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</si>
  <si>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</si>
  <si>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</si>
  <si>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</si>
  <si>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</si>
  <si>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</si>
  <si>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</si>
  <si>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</si>
  <si>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</si>
  <si>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</si>
  <si>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</si>
  <si>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</si>
  <si>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</si>
  <si>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</si>
  <si>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</si>
  <si>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</si>
  <si>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</si>
  <si>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</si>
  <si>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</si>
  <si>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</si>
  <si>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</si>
  <si>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</si>
  <si>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</si>
  <si>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</si>
  <si>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</si>
  <si>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</si>
  <si>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</si>
  <si>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</si>
  <si>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</si>
  <si>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</si>
  <si>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</si>
  <si>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</si>
  <si>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</si>
  <si>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</si>
  <si>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</si>
  <si>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(in Sums)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</si>
  <si>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</si>
  <si>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</si>
  <si>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</si>
  <si>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</si>
  <si>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</si>
  <si>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</si>
  <si>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</si>
  <si>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</si>
  <si>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</si>
  <si>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</si>
  <si>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</si>
  <si>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</si>
  <si>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</si>
  <si>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</si>
  <si>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</si>
  <si>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</si>
  <si>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</si>
  <si>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 xml:space="preserve"> About the received net profit distribution and payment of divedends on the results of 2009-2018 by JSC "BIOKIMYO" 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</si>
  <si>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</si>
  <si>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</si>
  <si>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</si>
  <si>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</si>
  <si>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</si>
  <si>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</si>
  <si>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</si>
  <si>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</si>
  <si>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</si>
  <si>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</si>
  <si>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</si>
  <si>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</si>
  <si>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</si>
  <si>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</si>
  <si>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</si>
  <si>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</si>
  <si>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</si>
  <si>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</si>
  <si>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</si>
  <si>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</si>
  <si>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>о распределении чистой прибыли и выплат дивидендов по итогам 2009-2018 годов по АО  "BIOKIMYO"</t>
  </si>
  <si>
    <t xml:space="preserve"> 09.06.2017</t>
  </si>
  <si>
    <t xml:space="preserve"> 08.05.2018</t>
  </si>
  <si>
    <t>Умумий йигилиш 2019 йил 27 июнь</t>
  </si>
  <si>
    <t xml:space="preserve">  "BIOKIMYO" АЖ  томонидан 2009-2018 йиллар якуни бўйича олинган</t>
  </si>
  <si>
    <t>ВСЕГО</t>
  </si>
  <si>
    <t>ИТОГО</t>
  </si>
  <si>
    <t>Невостребованные дивиденды на 1 января 2020 года</t>
  </si>
  <si>
    <t>2020 йил 1 январь холатига талаб килиб олинмаган ва жамиятга кайтарилган дивиденд миқдори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</si>
</sst>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8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4"/>
  <sheetViews>
    <sheetView tabSelected="1" view="pageBreakPreview" zoomScale="60" zoomScaleNormal="100" workbookViewId="0">
      <selection activeCell="L41" sqref="L41"/>
    </sheetView>
  </sheetViews>
  <sheetFormatPr defaultRowHeight="12.75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5" t="s">
        <v>102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8" s="1" customFormat="1" ht="15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8" s="2" customFormat="1" ht="15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1:18">
      <c r="K5" s="26" t="s">
        <v>2</v>
      </c>
      <c r="L5" s="26"/>
      <c r="M5" s="26"/>
      <c r="R5" s="4"/>
    </row>
    <row r="6" spans="1:18" s="5" customFormat="1" ht="13.5" customHeight="1">
      <c r="A6" s="27" t="s">
        <v>3</v>
      </c>
      <c r="B6" s="27" t="s">
        <v>4</v>
      </c>
      <c r="C6" s="27" t="s">
        <v>5</v>
      </c>
      <c r="D6" s="28" t="s">
        <v>6</v>
      </c>
      <c r="E6" s="28"/>
      <c r="F6" s="28"/>
      <c r="G6" s="27" t="s">
        <v>7</v>
      </c>
      <c r="H6" s="28" t="s">
        <v>8</v>
      </c>
      <c r="I6" s="28"/>
      <c r="J6" s="28"/>
      <c r="K6" s="28"/>
      <c r="L6" s="28"/>
      <c r="M6" s="28"/>
    </row>
    <row r="7" spans="1:18" s="5" customFormat="1" ht="25.5" customHeight="1">
      <c r="A7" s="27"/>
      <c r="B7" s="27"/>
      <c r="C7" s="27"/>
      <c r="D7" s="27" t="s">
        <v>9</v>
      </c>
      <c r="E7" s="27" t="s">
        <v>10</v>
      </c>
      <c r="F7" s="27" t="s">
        <v>11</v>
      </c>
      <c r="G7" s="27"/>
      <c r="H7" s="27" t="s">
        <v>12</v>
      </c>
      <c r="I7" s="27" t="s">
        <v>13</v>
      </c>
      <c r="J7" s="27" t="s">
        <v>14</v>
      </c>
      <c r="K7" s="27" t="s">
        <v>15</v>
      </c>
      <c r="L7" s="27" t="s">
        <v>30</v>
      </c>
      <c r="M7" s="27" t="s">
        <v>106</v>
      </c>
    </row>
    <row r="8" spans="1:18" s="5" customForma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8" s="5" customFormat="1" ht="49.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>
        <v>36932200</v>
      </c>
    </row>
    <row r="18" spans="1:13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20">
        <v>47172600</v>
      </c>
    </row>
    <row r="19" spans="1:13" s="7" customFormat="1" ht="25.5">
      <c r="A19" s="17">
        <v>2018</v>
      </c>
      <c r="B19" s="16" t="s">
        <v>101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100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/>
    </row>
    <row r="20" spans="1:13" s="7" customFormat="1" ht="15" customHeight="1">
      <c r="A20" s="21"/>
      <c r="B20" s="22" t="s">
        <v>103</v>
      </c>
      <c r="C20" s="21"/>
      <c r="D20" s="21"/>
      <c r="E20" s="21"/>
      <c r="F20" s="21"/>
      <c r="G20" s="21"/>
      <c r="H20" s="21"/>
      <c r="I20" s="29"/>
      <c r="J20" s="29"/>
      <c r="K20" s="21"/>
      <c r="L20" s="21"/>
      <c r="M20" s="23">
        <f>M16+M17+M18</f>
        <v>84104800</v>
      </c>
    </row>
    <row r="21" spans="1:13" s="7" customFormat="1" ht="15.75">
      <c r="B21" s="8"/>
    </row>
    <row r="22" spans="1:13" s="7" customFormat="1" ht="15.75" customHeight="1">
      <c r="B22" s="6"/>
      <c r="I22" s="30"/>
      <c r="J22" s="30"/>
    </row>
    <row r="23" spans="1:13" s="9" customFormat="1"/>
    <row r="24" spans="1:13" s="9" customFormat="1" ht="15.75">
      <c r="B24" s="6"/>
      <c r="C24" s="6"/>
      <c r="D24" s="6"/>
      <c r="I24" s="30"/>
      <c r="J24" s="30"/>
    </row>
  </sheetData>
  <mergeCells count="22">
    <mergeCell ref="M7:M9"/>
    <mergeCell ref="I20:J20"/>
    <mergeCell ref="I22:J22"/>
    <mergeCell ref="I24:J24"/>
    <mergeCell ref="L7:L9"/>
    <mergeCell ref="J7:J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view="pageBreakPreview" zoomScaleSheetLayoutView="100" workbookViewId="0">
      <selection activeCell="M17" sqref="M17:M20"/>
    </sheetView>
  </sheetViews>
  <sheetFormatPr defaultRowHeight="12.75"/>
  <cols>
    <col min="1" max="1" width="7.5703125" style="3" customWidth="1"/>
    <col min="2" max="2" width="16.7109375" style="3" customWidth="1"/>
    <col min="3" max="3" width="15.140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3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8" s="1" customFormat="1" ht="15.75">
      <c r="A2" s="25" t="s">
        <v>98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8" s="1" customFormat="1" ht="15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1:18">
      <c r="K5" s="26" t="s">
        <v>62</v>
      </c>
      <c r="L5" s="26"/>
      <c r="M5" s="26"/>
      <c r="R5" s="4"/>
    </row>
    <row r="6" spans="1:18" s="5" customFormat="1" ht="13.5" customHeight="1">
      <c r="A6" s="27" t="s">
        <v>76</v>
      </c>
      <c r="B6" s="27" t="s">
        <v>75</v>
      </c>
      <c r="C6" s="27" t="s">
        <v>65</v>
      </c>
      <c r="D6" s="28" t="s">
        <v>64</v>
      </c>
      <c r="E6" s="28"/>
      <c r="F6" s="28"/>
      <c r="G6" s="27" t="s">
        <v>69</v>
      </c>
      <c r="H6" s="28" t="s">
        <v>63</v>
      </c>
      <c r="I6" s="28"/>
      <c r="J6" s="28"/>
      <c r="K6" s="28"/>
      <c r="L6" s="28"/>
      <c r="M6" s="28"/>
    </row>
    <row r="7" spans="1:18" s="5" customFormat="1" ht="25.5" customHeight="1">
      <c r="A7" s="27"/>
      <c r="B7" s="27"/>
      <c r="C7" s="27"/>
      <c r="D7" s="27" t="s">
        <v>66</v>
      </c>
      <c r="E7" s="27" t="s">
        <v>67</v>
      </c>
      <c r="F7" s="27" t="s">
        <v>68</v>
      </c>
      <c r="G7" s="27"/>
      <c r="H7" s="27" t="s">
        <v>70</v>
      </c>
      <c r="I7" s="27" t="s">
        <v>71</v>
      </c>
      <c r="J7" s="27" t="s">
        <v>72</v>
      </c>
      <c r="K7" s="27" t="s">
        <v>73</v>
      </c>
      <c r="L7" s="27" t="s">
        <v>74</v>
      </c>
      <c r="M7" s="27" t="s">
        <v>105</v>
      </c>
    </row>
    <row r="8" spans="1:18" s="5" customForma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8" s="5" customFormat="1" ht="49.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8" ht="38.25">
      <c r="A10" s="17">
        <v>2009</v>
      </c>
      <c r="B10" s="16" t="s">
        <v>79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80</v>
      </c>
      <c r="H10" s="12">
        <f t="shared" ref="H10:H19" si="1">D10</f>
        <v>60167980</v>
      </c>
      <c r="I10" s="12">
        <f t="shared" ref="I10:I18" si="2">H10*0.1</f>
        <v>6016798</v>
      </c>
      <c r="J10" s="12">
        <f t="shared" ref="J10:J19" si="3">H10-I10</f>
        <v>54151182</v>
      </c>
      <c r="K10" s="12">
        <f>J10</f>
        <v>54151182</v>
      </c>
      <c r="L10" s="12">
        <f>H10/35708</f>
        <v>1685</v>
      </c>
      <c r="M10" s="11"/>
      <c r="N10" s="24"/>
    </row>
    <row r="11" spans="1:18" ht="25.5">
      <c r="A11" s="17">
        <v>2010</v>
      </c>
      <c r="B11" s="16" t="s">
        <v>81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82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4"/>
    </row>
    <row r="12" spans="1:18" ht="25.5">
      <c r="A12" s="17">
        <v>2011</v>
      </c>
      <c r="B12" s="16" t="s">
        <v>83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84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4"/>
    </row>
    <row r="13" spans="1:18" ht="25.5">
      <c r="A13" s="17">
        <v>2012</v>
      </c>
      <c r="B13" s="16" t="s">
        <v>85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86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4"/>
    </row>
    <row r="14" spans="1:18" ht="25.5">
      <c r="A14" s="17">
        <v>2013</v>
      </c>
      <c r="B14" s="16" t="s">
        <v>87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88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4"/>
    </row>
    <row r="15" spans="1:18" ht="25.5">
      <c r="A15" s="17">
        <v>2014</v>
      </c>
      <c r="B15" s="16" t="s">
        <v>89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90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4"/>
    </row>
    <row r="16" spans="1:18" ht="25.5">
      <c r="A16" s="17">
        <v>2015</v>
      </c>
      <c r="B16" s="16" t="s">
        <v>91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92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4"/>
    </row>
    <row r="17" spans="1:14" ht="25.5">
      <c r="A17" s="17">
        <v>2016</v>
      </c>
      <c r="B17" s="16" t="s">
        <v>93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94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>
        <v>36932200</v>
      </c>
      <c r="N17" s="24">
        <f>L17/3350%</f>
        <v>46.268656716417908</v>
      </c>
    </row>
    <row r="18" spans="1:14" ht="25.5">
      <c r="A18" s="17">
        <v>2017</v>
      </c>
      <c r="B18" s="16" t="s">
        <v>95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96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20">
        <v>47172600</v>
      </c>
      <c r="N18" s="24">
        <f t="shared" ref="N18:N19" si="6">L18/3350%</f>
        <v>55.223880597014926</v>
      </c>
    </row>
    <row r="19" spans="1:14" ht="25.5">
      <c r="A19" s="17">
        <v>2018</v>
      </c>
      <c r="B19" s="16" t="s">
        <v>97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100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/>
      <c r="N19" s="24">
        <f t="shared" si="6"/>
        <v>45.970149253731343</v>
      </c>
    </row>
    <row r="20" spans="1:14" s="7" customFormat="1" ht="15.75">
      <c r="A20" s="21"/>
      <c r="B20" s="22" t="s">
        <v>104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>
        <f>M16+M17+M18</f>
        <v>84104800</v>
      </c>
    </row>
    <row r="21" spans="1:14" s="7" customFormat="1" ht="15" customHeight="1">
      <c r="B21" s="6"/>
      <c r="I21" s="30"/>
      <c r="J21" s="30"/>
    </row>
    <row r="22" spans="1:14" s="7" customFormat="1" ht="15.75">
      <c r="B22" s="10"/>
    </row>
    <row r="23" spans="1:14" s="7" customFormat="1" ht="15.75" customHeight="1">
      <c r="B23" s="6"/>
      <c r="I23" s="30"/>
      <c r="J23" s="30"/>
    </row>
    <row r="24" spans="1:14" s="9" customFormat="1"/>
    <row r="25" spans="1:14" s="9" customFormat="1" ht="15.75">
      <c r="B25" s="6"/>
      <c r="C25" s="6"/>
      <c r="D25" s="6"/>
      <c r="I25" s="30"/>
      <c r="J25" s="30"/>
    </row>
  </sheetData>
  <mergeCells count="22"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  <mergeCell ref="I25:J25"/>
    <mergeCell ref="D7:D9"/>
    <mergeCell ref="E7:E9"/>
    <mergeCell ref="F7:F9"/>
    <mergeCell ref="H7:H9"/>
    <mergeCell ref="I7:I9"/>
    <mergeCell ref="J7:J9"/>
    <mergeCell ref="I21:J21"/>
    <mergeCell ref="I23:J23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view="pageBreakPreview" topLeftCell="A4" zoomScale="60" zoomScaleNormal="100" workbookViewId="0">
      <selection activeCell="J24" sqref="J24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9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5" t="s">
        <v>77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8" s="1" customFormat="1" ht="15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8" s="2" customFormat="1" ht="15.75">
      <c r="A3" s="25" t="s">
        <v>60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1:18">
      <c r="K5" s="26" t="s">
        <v>59</v>
      </c>
      <c r="L5" s="26"/>
      <c r="M5" s="26"/>
      <c r="R5" s="4"/>
    </row>
    <row r="6" spans="1:18" s="5" customFormat="1" ht="13.5" customHeight="1">
      <c r="A6" s="27" t="s">
        <v>58</v>
      </c>
      <c r="B6" s="27" t="s">
        <v>57</v>
      </c>
      <c r="C6" s="27" t="s">
        <v>56</v>
      </c>
      <c r="D6" s="28" t="s">
        <v>55</v>
      </c>
      <c r="E6" s="28"/>
      <c r="F6" s="28"/>
      <c r="G6" s="27" t="s">
        <v>54</v>
      </c>
      <c r="H6" s="28" t="s">
        <v>53</v>
      </c>
      <c r="I6" s="28"/>
      <c r="J6" s="28"/>
      <c r="K6" s="28"/>
      <c r="L6" s="28"/>
      <c r="M6" s="28"/>
    </row>
    <row r="7" spans="1:18" s="5" customFormat="1" ht="25.5" customHeight="1">
      <c r="A7" s="27"/>
      <c r="B7" s="27"/>
      <c r="C7" s="27"/>
      <c r="D7" s="27" t="s">
        <v>52</v>
      </c>
      <c r="E7" s="27" t="s">
        <v>51</v>
      </c>
      <c r="F7" s="27" t="s">
        <v>50</v>
      </c>
      <c r="G7" s="27"/>
      <c r="H7" s="27" t="s">
        <v>49</v>
      </c>
      <c r="I7" s="27" t="s">
        <v>48</v>
      </c>
      <c r="J7" s="27" t="s">
        <v>47</v>
      </c>
      <c r="K7" s="27" t="s">
        <v>46</v>
      </c>
      <c r="L7" s="27" t="s">
        <v>45</v>
      </c>
      <c r="M7" s="27" t="s">
        <v>44</v>
      </c>
    </row>
    <row r="8" spans="1:18" s="5" customForma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8" s="5" customFormat="1" ht="49.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8" ht="25.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18" si="1">D10</f>
        <v>60167980</v>
      </c>
      <c r="I10" s="12">
        <f t="shared" ref="I10:I18" si="2">H10*0.1</f>
        <v>6016798</v>
      </c>
      <c r="J10" s="12">
        <f t="shared" ref="J10:J18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9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9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9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99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>J17</f>
        <v>1992506400</v>
      </c>
      <c r="L17" s="19">
        <f>H17/1428320</f>
        <v>1550</v>
      </c>
      <c r="M17" s="12">
        <v>36932200</v>
      </c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100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>J18</f>
        <v>2378152800</v>
      </c>
      <c r="L18" s="12">
        <f>H18/1428320</f>
        <v>1850</v>
      </c>
      <c r="M18" s="20">
        <v>47172600</v>
      </c>
    </row>
    <row r="19" spans="1:13" ht="25.5">
      <c r="A19" s="17">
        <v>2018</v>
      </c>
      <c r="B19" s="16" t="s">
        <v>78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100</v>
      </c>
      <c r="H19" s="12">
        <f t="shared" ref="H19" si="5">D19</f>
        <v>4399225600</v>
      </c>
      <c r="I19" s="12">
        <v>216909693</v>
      </c>
      <c r="J19" s="12">
        <f t="shared" ref="J19" si="6">H19-I19</f>
        <v>4182315907</v>
      </c>
      <c r="K19" s="12">
        <f>J19</f>
        <v>4182315907</v>
      </c>
      <c r="L19" s="12">
        <f>H19/(1428320*2)</f>
        <v>1540</v>
      </c>
      <c r="M19" s="12"/>
    </row>
    <row r="20" spans="1:13" s="7" customFormat="1" ht="15.75">
      <c r="B20" s="6"/>
      <c r="M20" s="23">
        <f>M16+M17+M18</f>
        <v>84104800</v>
      </c>
    </row>
    <row r="21" spans="1:13" s="7" customFormat="1" ht="15" customHeight="1">
      <c r="B21" s="6"/>
      <c r="I21" s="30"/>
      <c r="J21" s="30"/>
    </row>
    <row r="22" spans="1:13" s="7" customFormat="1" ht="15.75">
      <c r="B22" s="10"/>
    </row>
    <row r="23" spans="1:13" s="7" customFormat="1" ht="15.75" customHeight="1">
      <c r="B23" s="6"/>
      <c r="I23" s="30"/>
      <c r="J23" s="30"/>
    </row>
    <row r="24" spans="1:13" s="9" customFormat="1"/>
    <row r="25" spans="1:13" s="9" customFormat="1" ht="15.75">
      <c r="B25" s="6"/>
      <c r="C25" s="6"/>
      <c r="D25" s="6"/>
      <c r="I25" s="30"/>
      <c r="J25" s="30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  <mergeCell ref="I21:J21"/>
    <mergeCell ref="I23:J23"/>
    <mergeCell ref="I25:J25"/>
    <mergeCell ref="L7:L9"/>
    <mergeCell ref="J7:J9"/>
    <mergeCell ref="K7:K9"/>
  </mergeCells>
  <pageMargins left="0.39370078740157483" right="0.19685039370078741" top="0.74803149606299213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узб</vt:lpstr>
      <vt:lpstr>рус</vt:lpstr>
      <vt:lpstr>анг</vt:lpstr>
      <vt:lpstr>рус!Область_печати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2020-02-19T06:27:00Z</cp:lastPrinted>
  <dcterms:created xsi:type="dcterms:W3CDTF">2016-08-29T14:27:48Z</dcterms:created>
  <dcterms:modified xsi:type="dcterms:W3CDTF">2020-02-24T05:12:13Z</dcterms:modified>
</cp:coreProperties>
</file>