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935" windowHeight="8130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анг!$A$1:$M$24</definedName>
    <definedName name="Print_Area" localSheetId="1">рус!$A$1:$M$23</definedName>
    <definedName name="Print_Area" localSheetId="0">узб!$A$1:$M$23</definedName>
    <definedName name="_xlnm.Print_Area" localSheetId="1">рус!$A$1:$M$24</definedName>
    <definedName name="_xlnm.Print_Area" localSheetId="0">узб!$A$1:$M$24</definedName>
  </definedNames>
  <calcPr calcId="144525"/>
</workbook>
</file>

<file path=xl/calcChain.xml><?xml version="1.0" encoding="utf-8"?>
<calcChain xmlns="http://schemas.openxmlformats.org/spreadsheetml/2006/main">
  <c r="M23" i="2" l="1"/>
  <c r="H22" i="2"/>
  <c r="J22" i="2" s="1"/>
  <c r="K22" i="2" s="1"/>
  <c r="F22" i="2"/>
  <c r="H21" i="2"/>
  <c r="J21" i="2" s="1"/>
  <c r="K21" i="2" s="1"/>
  <c r="F21" i="2"/>
  <c r="J20" i="2"/>
  <c r="K20" i="2" s="1"/>
  <c r="H20" i="2"/>
  <c r="F20" i="2"/>
  <c r="L19" i="2"/>
  <c r="H19" i="2"/>
  <c r="J19" i="2" s="1"/>
  <c r="K19" i="2" s="1"/>
  <c r="F19" i="2"/>
  <c r="M23" i="3"/>
  <c r="J22" i="3"/>
  <c r="K22" i="3" s="1"/>
  <c r="H22" i="3"/>
  <c r="F22" i="3"/>
  <c r="J21" i="3"/>
  <c r="K21" i="3" s="1"/>
  <c r="H21" i="3"/>
  <c r="F21" i="3"/>
  <c r="J20" i="3"/>
  <c r="K20" i="3" s="1"/>
  <c r="H20" i="3"/>
  <c r="F20" i="3"/>
  <c r="J19" i="3"/>
  <c r="K19" i="3" s="1"/>
  <c r="H19" i="3"/>
  <c r="L19" i="3" s="1"/>
  <c r="F19" i="3"/>
  <c r="N22" i="3"/>
  <c r="M23" i="1"/>
  <c r="H22" i="1"/>
  <c r="J22" i="1" s="1"/>
  <c r="K22" i="1" s="1"/>
  <c r="F22" i="1"/>
  <c r="N20" i="3"/>
  <c r="N21" i="3"/>
  <c r="J21" i="1" l="1"/>
  <c r="K21" i="1" s="1"/>
  <c r="H21" i="1"/>
  <c r="F21" i="1"/>
  <c r="H20" i="1"/>
  <c r="J20" i="1" s="1"/>
  <c r="K20" i="1" s="1"/>
  <c r="F20" i="1"/>
  <c r="H19" i="1"/>
  <c r="J19" i="1" s="1"/>
  <c r="K19" i="1" s="1"/>
  <c r="F19" i="1"/>
  <c r="L19" i="1" l="1"/>
  <c r="N19" i="3" l="1"/>
  <c r="H18" i="3" l="1"/>
  <c r="I18" i="3" s="1"/>
  <c r="F18" i="3"/>
  <c r="H17" i="3"/>
  <c r="L17" i="3" s="1"/>
  <c r="N17" i="3" s="1"/>
  <c r="H16" i="3"/>
  <c r="L16" i="3" s="1"/>
  <c r="C16" i="3"/>
  <c r="H15" i="3"/>
  <c r="I15" i="3" s="1"/>
  <c r="F15" i="3"/>
  <c r="C15" i="3" s="1"/>
  <c r="H14" i="3"/>
  <c r="L14" i="3" s="1"/>
  <c r="F14" i="3"/>
  <c r="C14" i="3" s="1"/>
  <c r="H13" i="3"/>
  <c r="L13" i="3" s="1"/>
  <c r="F13" i="3"/>
  <c r="C13" i="3" s="1"/>
  <c r="H12" i="3"/>
  <c r="C12" i="3"/>
  <c r="H11" i="3"/>
  <c r="L11" i="3" s="1"/>
  <c r="C11" i="3"/>
  <c r="I10" i="3"/>
  <c r="H10" i="3"/>
  <c r="C10" i="3"/>
  <c r="I14" i="3" l="1"/>
  <c r="J14" i="3" s="1"/>
  <c r="K14" i="3" s="1"/>
  <c r="I11" i="3"/>
  <c r="J11" i="3" s="1"/>
  <c r="K11" i="3" s="1"/>
  <c r="J10" i="3"/>
  <c r="K10" i="3" s="1"/>
  <c r="I12" i="3"/>
  <c r="J12" i="3" s="1"/>
  <c r="K12" i="3" s="1"/>
  <c r="I16" i="3"/>
  <c r="J16" i="3" s="1"/>
  <c r="K16" i="3" s="1"/>
  <c r="L18" i="3"/>
  <c r="L10" i="3"/>
  <c r="L12" i="3"/>
  <c r="I13" i="3"/>
  <c r="J13" i="3" s="1"/>
  <c r="K13" i="3" s="1"/>
  <c r="L15" i="3"/>
  <c r="I17" i="3"/>
  <c r="J17" i="3" s="1"/>
  <c r="K17" i="3" s="1"/>
  <c r="J18" i="3"/>
  <c r="K18" i="3" s="1"/>
  <c r="J15" i="3"/>
  <c r="N18" i="3" l="1"/>
  <c r="C10" i="2"/>
  <c r="H10" i="2"/>
  <c r="I10" i="2"/>
  <c r="C11" i="2"/>
  <c r="H11" i="2"/>
  <c r="I11" i="2" s="1"/>
  <c r="C12" i="2"/>
  <c r="H12" i="2"/>
  <c r="L12" i="2" s="1"/>
  <c r="C13" i="2"/>
  <c r="F13" i="2"/>
  <c r="H13" i="2"/>
  <c r="L13" i="2" s="1"/>
  <c r="F14" i="2"/>
  <c r="C14" i="2" s="1"/>
  <c r="H14" i="2"/>
  <c r="L14" i="2" s="1"/>
  <c r="C15" i="2"/>
  <c r="F15" i="2"/>
  <c r="H15" i="2"/>
  <c r="I15" i="2" s="1"/>
  <c r="J15" i="2" s="1"/>
  <c r="C16" i="2"/>
  <c r="H16" i="2"/>
  <c r="L16" i="2" s="1"/>
  <c r="H17" i="2"/>
  <c r="L17" i="2" s="1"/>
  <c r="F18" i="2"/>
  <c r="H18" i="2"/>
  <c r="I18" i="2" s="1"/>
  <c r="J18" i="2" s="1"/>
  <c r="K18" i="2" s="1"/>
  <c r="F18" i="1"/>
  <c r="H17" i="1"/>
  <c r="L17" i="1" s="1"/>
  <c r="H18" i="1"/>
  <c r="L18" i="1" s="1"/>
  <c r="F15" i="1"/>
  <c r="L18" i="2" l="1"/>
  <c r="I16" i="2"/>
  <c r="J16" i="2" s="1"/>
  <c r="K16" i="2" s="1"/>
  <c r="L15" i="2"/>
  <c r="I14" i="2"/>
  <c r="J14" i="2" s="1"/>
  <c r="K14" i="2" s="1"/>
  <c r="J11" i="2"/>
  <c r="K11" i="2" s="1"/>
  <c r="L11" i="2"/>
  <c r="J10" i="2"/>
  <c r="K10" i="2" s="1"/>
  <c r="L10" i="2"/>
  <c r="J17" i="2"/>
  <c r="K17" i="2" s="1"/>
  <c r="I17" i="2"/>
  <c r="I13" i="2"/>
  <c r="J13" i="2" s="1"/>
  <c r="K13" i="2" s="1"/>
  <c r="I12" i="2"/>
  <c r="J12" i="2" s="1"/>
  <c r="K12" i="2" s="1"/>
  <c r="I18" i="1"/>
  <c r="J18" i="1" s="1"/>
  <c r="K18" i="1" s="1"/>
  <c r="I17" i="1"/>
  <c r="J17" i="1" s="1"/>
  <c r="K17" i="1" s="1"/>
  <c r="H16" i="1"/>
  <c r="L16" i="1" s="1"/>
  <c r="C16" i="1"/>
  <c r="H15" i="1"/>
  <c r="L15" i="1" s="1"/>
  <c r="C15" i="1"/>
  <c r="H14" i="1"/>
  <c r="F14" i="1"/>
  <c r="C14" i="1" s="1"/>
  <c r="I13" i="1"/>
  <c r="H13" i="1"/>
  <c r="F13" i="1"/>
  <c r="C13" i="1" s="1"/>
  <c r="H12" i="1"/>
  <c r="C12" i="1"/>
  <c r="H11" i="1"/>
  <c r="L11" i="1" s="1"/>
  <c r="C11" i="1"/>
  <c r="H10" i="1"/>
  <c r="L10" i="1" s="1"/>
  <c r="C10" i="1"/>
  <c r="J13" i="1" l="1"/>
  <c r="K13" i="1" s="1"/>
  <c r="L13" i="1"/>
  <c r="I16" i="1"/>
  <c r="J16" i="1" s="1"/>
  <c r="K16" i="1" s="1"/>
  <c r="I14" i="1"/>
  <c r="J14" i="1" s="1"/>
  <c r="K14" i="1" s="1"/>
  <c r="L14" i="1"/>
  <c r="I12" i="1"/>
  <c r="J12" i="1" s="1"/>
  <c r="K12" i="1" s="1"/>
  <c r="L12" i="1"/>
  <c r="I10" i="1"/>
  <c r="J10" i="1" s="1"/>
  <c r="K10" i="1" s="1"/>
  <c r="I15" i="1"/>
  <c r="J15" i="1" s="1"/>
  <c r="I11" i="1"/>
  <c r="J11" i="1" s="1"/>
  <c r="K11" i="1" s="1"/>
</calcChain>
</file>

<file path=xl/sharedStrings.xml><?xml version="1.0" encoding="utf-8"?>
<sst xmlns="http://schemas.openxmlformats.org/spreadsheetml/2006/main" count="130" uniqueCount="122">
  <si>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</si>
  <si>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</si>
  <si>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</si>
  <si>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</si>
  <si>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</si>
  <si>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</si>
  <si>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</si>
  <si>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</si>
  <si>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</si>
  <si>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</si>
  <si>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</si>
  <si>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</si>
  <si>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</si>
  <si>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</si>
  <si>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</si>
  <si>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</si>
  <si>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</si>
  <si>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</si>
  <si>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</si>
  <si>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</si>
  <si>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</si>
  <si>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</si>
  <si>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</si>
  <si>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</si>
  <si>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</si>
  <si>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</si>
  <si>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</si>
  <si>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</si>
  <si>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</si>
  <si>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</si>
  <si>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</si>
  <si>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</si>
  <si>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</si>
  <si>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</si>
  <si>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</si>
  <si>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</si>
  <si>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</si>
  <si>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</si>
  <si>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</si>
  <si>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</si>
  <si>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</si>
  <si>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</si>
  <si>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</si>
  <si>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</si>
  <si>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</si>
  <si>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</si>
  <si>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</si>
  <si>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</si>
  <si>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</si>
  <si>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</si>
  <si>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</si>
  <si>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</si>
  <si>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</si>
  <si>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</si>
  <si>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</si>
  <si>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</si>
  <si>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</si>
  <si>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</si>
  <si>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</si>
  <si>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</si>
  <si>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</si>
  <si>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</si>
  <si>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</si>
  <si>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</si>
  <si>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</si>
  <si>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</si>
  <si>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</si>
  <si>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</si>
  <si>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</si>
  <si>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</si>
  <si>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</si>
  <si>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</si>
  <si>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</si>
  <si>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</si>
  <si>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</si>
  <si>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</si>
  <si>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</si>
  <si>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</si>
  <si>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</si>
  <si>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</si>
  <si>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</si>
  <si>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</si>
  <si>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</si>
  <si>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</si>
  <si>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</si>
  <si>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</si>
  <si>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</si>
  <si>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</si>
  <si>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</si>
  <si>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</si>
  <si>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</si>
  <si>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</si>
  <si>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</si>
  <si>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</si>
  <si>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</si>
  <si>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</si>
  <si>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</si>
  <si>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</si>
  <si>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</si>
  <si>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</si>
  <si>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</si>
  <si>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</si>
  <si>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</si>
  <si>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</si>
  <si>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</si>
  <si>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</si>
  <si>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</si>
  <si>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</si>
  <si>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</si>
  <si>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>General meeting June 25, 2021</t>
  </si>
  <si>
    <t>(in UZS)</t>
  </si>
  <si>
    <t xml:space="preserve">  "BIOKIMYO" АЖ  томонидан 2009-2021 йиллар якуни бўйича олинган</t>
  </si>
  <si>
    <t>Умумий йигилиш 2022 йил 14 сентябрь</t>
  </si>
  <si>
    <t xml:space="preserve"> 08.09.2022 йил</t>
  </si>
  <si>
    <t>Общее собрание 2022 год 14 сентября</t>
  </si>
  <si>
    <t>General meeting Sentyabr 14, 2022</t>
  </si>
  <si>
    <t xml:space="preserve"> About the received net profit distribution and payment of divedends on the results of 2009-2021 by JSC "BIOKIMYO" </t>
  </si>
  <si>
    <t>2023 йил 1 январь холатига талаб килиб олинмаган, жамиятга кайтарилган хамда тўланадиган дивиденд миқдори</t>
  </si>
  <si>
    <t>о распределении чистой прибыли и выплат дивидендов по итогам 2009-2021 годов по АО  "BIOKIMYO"</t>
  </si>
  <si>
    <t>Невостребованные  дивиденды и дивиденды к выплате на 1 января 2023 года</t>
  </si>
  <si>
    <t>2023 йил 1 апрель холатига</t>
  </si>
  <si>
    <t>на 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</si>
</sst>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dd/mm/yy;@"/>
    <numFmt numFmtId="167" formatCode="0.0"/>
    <numFmt numFmtId="168" formatCode="#,##0.0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7"/>
  <sheetViews>
    <sheetView tabSelected="1" view="pageBreakPreview" topLeftCell="A13" zoomScaleNormal="100" zoomScaleSheetLayoutView="100" workbookViewId="0">
      <selection activeCell="L14" sqref="L14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5.140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3" t="s">
        <v>111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15.75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8" s="2" customFormat="1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 x14ac:dyDescent="0.2">
      <c r="B4" s="3" t="s">
        <v>120</v>
      </c>
    </row>
    <row r="5" spans="1:18" x14ac:dyDescent="0.2">
      <c r="K5" s="34" t="s">
        <v>2</v>
      </c>
      <c r="L5" s="34"/>
      <c r="M5" s="34"/>
      <c r="R5" s="4"/>
    </row>
    <row r="6" spans="1:18" s="5" customFormat="1" ht="13.7" customHeight="1" x14ac:dyDescent="0.2">
      <c r="A6" s="30" t="s">
        <v>3</v>
      </c>
      <c r="B6" s="30" t="s">
        <v>4</v>
      </c>
      <c r="C6" s="30" t="s">
        <v>5</v>
      </c>
      <c r="D6" s="35" t="s">
        <v>6</v>
      </c>
      <c r="E6" s="35"/>
      <c r="F6" s="35"/>
      <c r="G6" s="30" t="s">
        <v>7</v>
      </c>
      <c r="H6" s="35" t="s">
        <v>8</v>
      </c>
      <c r="I6" s="35"/>
      <c r="J6" s="35"/>
      <c r="K6" s="35"/>
      <c r="L6" s="35"/>
      <c r="M6" s="35"/>
    </row>
    <row r="7" spans="1:18" s="5" customFormat="1" ht="25.5" customHeight="1" x14ac:dyDescent="0.2">
      <c r="A7" s="30"/>
      <c r="B7" s="30"/>
      <c r="C7" s="30"/>
      <c r="D7" s="30" t="s">
        <v>9</v>
      </c>
      <c r="E7" s="30" t="s">
        <v>10</v>
      </c>
      <c r="F7" s="30" t="s">
        <v>11</v>
      </c>
      <c r="G7" s="30"/>
      <c r="H7" s="30" t="s">
        <v>12</v>
      </c>
      <c r="I7" s="30" t="s">
        <v>13</v>
      </c>
      <c r="J7" s="30" t="s">
        <v>14</v>
      </c>
      <c r="K7" s="30" t="s">
        <v>15</v>
      </c>
      <c r="L7" s="30" t="s">
        <v>30</v>
      </c>
      <c r="M7" s="30" t="s">
        <v>117</v>
      </c>
    </row>
    <row r="8" spans="1:18" s="5" customForma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81.75" customHeigh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 x14ac:dyDescent="0.2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 x14ac:dyDescent="0.2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 x14ac:dyDescent="0.2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 x14ac:dyDescent="0.2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3" ht="25.5" x14ac:dyDescent="0.2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3" s="7" customFormat="1" ht="25.5" x14ac:dyDescent="0.2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/>
    </row>
    <row r="20" spans="1:13" s="7" customFormat="1" ht="25.5" x14ac:dyDescent="0.2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ref="H20" si="9">D20</f>
        <v>12723474560</v>
      </c>
      <c r="I20" s="12">
        <v>650193583.79999995</v>
      </c>
      <c r="J20" s="12">
        <f t="shared" ref="J20" si="10">H20-I20</f>
        <v>12073280976.200001</v>
      </c>
      <c r="K20" s="12">
        <f>J20</f>
        <v>12073280976.200001</v>
      </c>
      <c r="L20" s="12">
        <v>4454</v>
      </c>
      <c r="M20" s="12">
        <v>147933395.59999999</v>
      </c>
    </row>
    <row r="21" spans="1:13" s="7" customFormat="1" ht="25.5" x14ac:dyDescent="0.2">
      <c r="A21" s="17">
        <v>2020</v>
      </c>
      <c r="B21" s="16" t="s">
        <v>105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ref="H21" si="11">D21</f>
        <v>17539769600</v>
      </c>
      <c r="I21" s="12">
        <v>908952399</v>
      </c>
      <c r="J21" s="12">
        <f t="shared" ref="J21" si="12">H21-I21</f>
        <v>16630817201</v>
      </c>
      <c r="K21" s="12">
        <f>J21</f>
        <v>16630817201</v>
      </c>
      <c r="L21" s="12">
        <v>6140</v>
      </c>
      <c r="M21" s="12">
        <v>242483950</v>
      </c>
    </row>
    <row r="22" spans="1:13" s="7" customFormat="1" ht="38.25" x14ac:dyDescent="0.2">
      <c r="A22" s="17">
        <v>2021</v>
      </c>
      <c r="B22" s="16" t="s">
        <v>112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113</v>
      </c>
      <c r="H22" s="12">
        <f t="shared" ref="H22" si="13">D22</f>
        <v>17639752000</v>
      </c>
      <c r="I22" s="12">
        <v>602905387.5</v>
      </c>
      <c r="J22" s="12">
        <f t="shared" ref="J22" si="14">H22-I22</f>
        <v>17036846612.5</v>
      </c>
      <c r="K22" s="12">
        <f>J22-M22</f>
        <v>16764300637.5</v>
      </c>
      <c r="L22" s="12">
        <v>6175</v>
      </c>
      <c r="M22" s="12">
        <v>272545975</v>
      </c>
    </row>
    <row r="23" spans="1:13" s="7" customFormat="1" ht="15" customHeight="1" x14ac:dyDescent="0.25">
      <c r="A23" s="20"/>
      <c r="B23" s="21" t="s">
        <v>107</v>
      </c>
      <c r="C23" s="20"/>
      <c r="D23" s="20"/>
      <c r="E23" s="20"/>
      <c r="F23" s="20"/>
      <c r="G23" s="20"/>
      <c r="H23" s="20"/>
      <c r="I23" s="31"/>
      <c r="J23" s="31"/>
      <c r="K23" s="20"/>
      <c r="L23" s="20"/>
      <c r="M23" s="26">
        <f>M18+M19+M20+M21+M22</f>
        <v>662963320.60000002</v>
      </c>
    </row>
    <row r="24" spans="1:13" s="7" customFormat="1" ht="15.75" x14ac:dyDescent="0.25">
      <c r="B24" s="8"/>
    </row>
    <row r="25" spans="1:13" s="7" customFormat="1" ht="15.75" customHeight="1" x14ac:dyDescent="0.25">
      <c r="B25" s="6"/>
      <c r="I25" s="32"/>
      <c r="J25" s="32"/>
    </row>
    <row r="26" spans="1:13" s="9" customFormat="1" x14ac:dyDescent="0.2"/>
    <row r="27" spans="1:13" s="9" customFormat="1" ht="15.75" x14ac:dyDescent="0.25">
      <c r="B27" s="6"/>
      <c r="C27" s="6"/>
      <c r="D27" s="6"/>
      <c r="I27" s="32"/>
      <c r="J27" s="32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3:J23"/>
    <mergeCell ref="I25:J25"/>
    <mergeCell ref="I27:J27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8"/>
  <sheetViews>
    <sheetView view="pageBreakPreview" topLeftCell="A4" zoomScaleSheetLayoutView="100" workbookViewId="0">
      <selection activeCell="M20" sqref="M20:M22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.140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1" width="13" style="3" customWidth="1"/>
    <col min="12" max="12" width="11.28515625" style="3" customWidth="1"/>
    <col min="13" max="13" width="15.42578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 x14ac:dyDescent="0.2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22.7" customHeight="1" x14ac:dyDescent="0.25">
      <c r="A2" s="36" t="s">
        <v>118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8" s="1" customFormat="1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8" x14ac:dyDescent="0.2">
      <c r="B4" s="3" t="s">
        <v>121</v>
      </c>
    </row>
    <row r="5" spans="1:18" x14ac:dyDescent="0.2">
      <c r="K5" s="34" t="s">
        <v>61</v>
      </c>
      <c r="L5" s="34"/>
      <c r="M5" s="34"/>
      <c r="R5" s="4"/>
    </row>
    <row r="6" spans="1:18" s="5" customFormat="1" ht="13.7" customHeight="1" x14ac:dyDescent="0.2">
      <c r="A6" s="30" t="s">
        <v>75</v>
      </c>
      <c r="B6" s="30" t="s">
        <v>74</v>
      </c>
      <c r="C6" s="30" t="s">
        <v>64</v>
      </c>
      <c r="D6" s="35" t="s">
        <v>63</v>
      </c>
      <c r="E6" s="35"/>
      <c r="F6" s="35"/>
      <c r="G6" s="30" t="s">
        <v>68</v>
      </c>
      <c r="H6" s="35" t="s">
        <v>62</v>
      </c>
      <c r="I6" s="35"/>
      <c r="J6" s="35"/>
      <c r="K6" s="35"/>
      <c r="L6" s="35"/>
      <c r="M6" s="35"/>
    </row>
    <row r="7" spans="1:18" s="5" customFormat="1" ht="25.5" customHeight="1" x14ac:dyDescent="0.2">
      <c r="A7" s="30"/>
      <c r="B7" s="30"/>
      <c r="C7" s="30"/>
      <c r="D7" s="30" t="s">
        <v>65</v>
      </c>
      <c r="E7" s="30" t="s">
        <v>66</v>
      </c>
      <c r="F7" s="30" t="s">
        <v>67</v>
      </c>
      <c r="G7" s="30"/>
      <c r="H7" s="30" t="s">
        <v>69</v>
      </c>
      <c r="I7" s="30" t="s">
        <v>70</v>
      </c>
      <c r="J7" s="30" t="s">
        <v>71</v>
      </c>
      <c r="K7" s="30" t="s">
        <v>72</v>
      </c>
      <c r="L7" s="30" t="s">
        <v>73</v>
      </c>
      <c r="M7" s="30" t="s">
        <v>119</v>
      </c>
    </row>
    <row r="8" spans="1:18" s="5" customForma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7" customHeigh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 x14ac:dyDescent="0.2">
      <c r="A10" s="2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>H10/35708</f>
        <v>1685</v>
      </c>
      <c r="M10" s="11"/>
      <c r="N10" s="22"/>
    </row>
    <row r="11" spans="1:18" ht="25.5" x14ac:dyDescent="0.2">
      <c r="A11" s="2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2"/>
    </row>
    <row r="12" spans="1:18" ht="25.5" x14ac:dyDescent="0.2">
      <c r="A12" s="2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2"/>
    </row>
    <row r="13" spans="1:18" ht="25.5" x14ac:dyDescent="0.2">
      <c r="A13" s="2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2"/>
    </row>
    <row r="14" spans="1:18" ht="25.5" x14ac:dyDescent="0.2">
      <c r="A14" s="2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2"/>
    </row>
    <row r="15" spans="1:18" ht="25.5" x14ac:dyDescent="0.2">
      <c r="A15" s="2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2"/>
    </row>
    <row r="16" spans="1:18" ht="25.5" x14ac:dyDescent="0.2">
      <c r="A16" s="2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2"/>
    </row>
    <row r="17" spans="1:14" ht="25.5" x14ac:dyDescent="0.2">
      <c r="A17" s="2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2">
        <f>L17/3350%</f>
        <v>46.268656716417908</v>
      </c>
    </row>
    <row r="18" spans="1:14" ht="25.5" x14ac:dyDescent="0.2">
      <c r="A18" s="2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2">
        <f t="shared" ref="N18:N21" si="6">L18/3350%</f>
        <v>55.223880597014926</v>
      </c>
    </row>
    <row r="19" spans="1:14" ht="25.5" x14ac:dyDescent="0.2">
      <c r="A19" s="2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/>
      <c r="N19" s="22">
        <f t="shared" si="6"/>
        <v>45.970149253731343</v>
      </c>
    </row>
    <row r="20" spans="1:14" ht="25.5" x14ac:dyDescent="0.2">
      <c r="A20" s="2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v>147933395.59999999</v>
      </c>
      <c r="N20" s="22">
        <f t="shared" si="6"/>
        <v>132.955223880597</v>
      </c>
    </row>
    <row r="21" spans="1:14" ht="25.5" x14ac:dyDescent="0.2">
      <c r="A21" s="27">
        <v>2020</v>
      </c>
      <c r="B21" s="16" t="s">
        <v>108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>J21</f>
        <v>16630817201</v>
      </c>
      <c r="L21" s="12">
        <v>6140</v>
      </c>
      <c r="M21" s="12">
        <v>242483950</v>
      </c>
      <c r="N21" s="22">
        <f t="shared" si="6"/>
        <v>183.28358208955223</v>
      </c>
    </row>
    <row r="22" spans="1:14" ht="38.25" x14ac:dyDescent="0.2">
      <c r="A22" s="27">
        <v>2021</v>
      </c>
      <c r="B22" s="16" t="s">
        <v>114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113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16764300637.5</v>
      </c>
      <c r="L22" s="12">
        <v>6175</v>
      </c>
      <c r="M22" s="12">
        <v>272545975</v>
      </c>
      <c r="N22" s="22">
        <f t="shared" ref="N22" si="7">L22/3350%</f>
        <v>184.32835820895522</v>
      </c>
    </row>
    <row r="23" spans="1:14" s="7" customFormat="1" ht="15.75" x14ac:dyDescent="0.25">
      <c r="A23" s="24"/>
      <c r="B23" s="25" t="s">
        <v>99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8">
        <f>SUM(M18:M22)</f>
        <v>662963320.60000002</v>
      </c>
    </row>
    <row r="24" spans="1:14" s="7" customFormat="1" ht="15" customHeight="1" x14ac:dyDescent="0.25">
      <c r="B24" s="6"/>
      <c r="I24" s="32"/>
      <c r="J24" s="32"/>
    </row>
    <row r="25" spans="1:14" s="7" customFormat="1" ht="15.75" x14ac:dyDescent="0.25">
      <c r="B25" s="10"/>
    </row>
    <row r="26" spans="1:14" s="7" customFormat="1" ht="15.75" customHeight="1" x14ac:dyDescent="0.25">
      <c r="B26" s="6"/>
      <c r="I26" s="32"/>
      <c r="J26" s="32"/>
    </row>
    <row r="27" spans="1:14" s="9" customFormat="1" x14ac:dyDescent="0.2"/>
    <row r="28" spans="1:14" s="9" customFormat="1" ht="15.75" x14ac:dyDescent="0.25">
      <c r="B28" s="6"/>
      <c r="C28" s="6"/>
      <c r="D28" s="6"/>
      <c r="I28" s="32"/>
      <c r="J28" s="32"/>
    </row>
  </sheetData>
  <mergeCells count="22">
    <mergeCell ref="I28:J28"/>
    <mergeCell ref="D7:D9"/>
    <mergeCell ref="E7:E9"/>
    <mergeCell ref="F7:F9"/>
    <mergeCell ref="H7:H9"/>
    <mergeCell ref="I7:I9"/>
    <mergeCell ref="J7:J9"/>
    <mergeCell ref="I24:J24"/>
    <mergeCell ref="I26:J26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8"/>
  <sheetViews>
    <sheetView view="pageBreakPreview" topLeftCell="A10" zoomScaleNormal="100" zoomScaleSheetLayoutView="100" workbookViewId="0">
      <selection activeCell="M23" sqref="M23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1" width="13" style="3" customWidth="1"/>
    <col min="12" max="12" width="11.140625" style="3" customWidth="1"/>
    <col min="13" max="13" width="16.5703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3" t="s">
        <v>116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15.7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8" s="2" customFormat="1" ht="15.75" x14ac:dyDescent="0.25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 x14ac:dyDescent="0.2">
      <c r="B4" s="23">
        <v>45017</v>
      </c>
    </row>
    <row r="5" spans="1:18" x14ac:dyDescent="0.2">
      <c r="K5" s="34" t="s">
        <v>110</v>
      </c>
      <c r="L5" s="34"/>
      <c r="M5" s="34"/>
      <c r="R5" s="4"/>
    </row>
    <row r="6" spans="1:18" s="5" customFormat="1" ht="13.7" customHeight="1" x14ac:dyDescent="0.2">
      <c r="A6" s="30" t="s">
        <v>58</v>
      </c>
      <c r="B6" s="30" t="s">
        <v>57</v>
      </c>
      <c r="C6" s="30" t="s">
        <v>56</v>
      </c>
      <c r="D6" s="35" t="s">
        <v>55</v>
      </c>
      <c r="E6" s="35"/>
      <c r="F6" s="35"/>
      <c r="G6" s="30" t="s">
        <v>54</v>
      </c>
      <c r="H6" s="35" t="s">
        <v>53</v>
      </c>
      <c r="I6" s="35"/>
      <c r="J6" s="35"/>
      <c r="K6" s="35"/>
      <c r="L6" s="35"/>
      <c r="M6" s="35"/>
    </row>
    <row r="7" spans="1:18" s="5" customFormat="1" ht="25.5" customHeight="1" x14ac:dyDescent="0.2">
      <c r="A7" s="30"/>
      <c r="B7" s="30"/>
      <c r="C7" s="30"/>
      <c r="D7" s="30" t="s">
        <v>52</v>
      </c>
      <c r="E7" s="30" t="s">
        <v>51</v>
      </c>
      <c r="F7" s="30" t="s">
        <v>50</v>
      </c>
      <c r="G7" s="30"/>
      <c r="H7" s="30" t="s">
        <v>49</v>
      </c>
      <c r="I7" s="30" t="s">
        <v>48</v>
      </c>
      <c r="J7" s="30" t="s">
        <v>47</v>
      </c>
      <c r="K7" s="30" t="s">
        <v>46</v>
      </c>
      <c r="L7" s="30" t="s">
        <v>45</v>
      </c>
      <c r="M7" s="30" t="s">
        <v>44</v>
      </c>
    </row>
    <row r="8" spans="1:18" s="5" customForma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7" customHeigh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25.5" x14ac:dyDescent="0.2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 x14ac:dyDescent="0.2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 x14ac:dyDescent="0.2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 t="shared" ref="K16:K21" si="5">J16</f>
        <v>1124802000</v>
      </c>
      <c r="L16" s="12">
        <f>H16/357080</f>
        <v>3500</v>
      </c>
      <c r="M16" s="12"/>
    </row>
    <row r="17" spans="1:13" ht="25.5" x14ac:dyDescent="0.2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si="5"/>
        <v>1992506400</v>
      </c>
      <c r="L17" s="12">
        <f>H17/1428320</f>
        <v>1550</v>
      </c>
      <c r="M17" s="12"/>
    </row>
    <row r="18" spans="1:13" ht="25.5" x14ac:dyDescent="0.2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</row>
    <row r="19" spans="1:13" ht="25.5" x14ac:dyDescent="0.2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 t="shared" si="5"/>
        <v>4182315907</v>
      </c>
      <c r="L19" s="12">
        <f>H19/(1428320*2)</f>
        <v>1540</v>
      </c>
      <c r="M19" s="12"/>
    </row>
    <row r="20" spans="1:13" ht="24.75" customHeight="1" x14ac:dyDescent="0.2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 t="shared" si="5"/>
        <v>12073280976.200001</v>
      </c>
      <c r="L20" s="12">
        <v>4454</v>
      </c>
      <c r="M20" s="12">
        <v>147933395.59999999</v>
      </c>
    </row>
    <row r="21" spans="1:13" ht="24.75" customHeight="1" x14ac:dyDescent="0.2">
      <c r="A21" s="17">
        <v>2020</v>
      </c>
      <c r="B21" s="16" t="s">
        <v>109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 t="shared" si="5"/>
        <v>16630817201</v>
      </c>
      <c r="L21" s="12">
        <v>6140</v>
      </c>
      <c r="M21" s="12">
        <v>242483950</v>
      </c>
    </row>
    <row r="22" spans="1:13" ht="24.75" customHeight="1" x14ac:dyDescent="0.2">
      <c r="A22" s="17">
        <v>2021</v>
      </c>
      <c r="B22" s="16" t="s">
        <v>115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113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16764300637.5</v>
      </c>
      <c r="L22" s="12">
        <v>6175</v>
      </c>
      <c r="M22" s="12">
        <v>272545975</v>
      </c>
    </row>
    <row r="23" spans="1:13" s="7" customFormat="1" ht="15.75" x14ac:dyDescent="0.25">
      <c r="A23" s="24"/>
      <c r="B23" s="2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9">
        <f>SUM(M18:M22)</f>
        <v>662963320.60000002</v>
      </c>
    </row>
    <row r="24" spans="1:13" s="7" customFormat="1" ht="15" customHeight="1" x14ac:dyDescent="0.25">
      <c r="B24" s="6"/>
      <c r="I24" s="32"/>
      <c r="J24" s="32"/>
    </row>
    <row r="25" spans="1:13" s="7" customFormat="1" ht="15.75" x14ac:dyDescent="0.25">
      <c r="B25" s="10"/>
    </row>
    <row r="26" spans="1:13" s="7" customFormat="1" ht="15.75" customHeight="1" x14ac:dyDescent="0.25">
      <c r="B26" s="6"/>
      <c r="I26" s="32"/>
      <c r="J26" s="32"/>
    </row>
    <row r="27" spans="1:13" s="9" customFormat="1" x14ac:dyDescent="0.2"/>
    <row r="28" spans="1:13" s="9" customFormat="1" ht="15.75" x14ac:dyDescent="0.25">
      <c r="B28" s="6"/>
      <c r="C28" s="6"/>
      <c r="D28" s="6"/>
      <c r="I28" s="32"/>
      <c r="J28" s="32"/>
    </row>
  </sheetData>
  <mergeCells count="22">
    <mergeCell ref="I24:J24"/>
    <mergeCell ref="I26:J26"/>
    <mergeCell ref="I28:J28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узб</vt:lpstr>
      <vt:lpstr>рус</vt:lpstr>
      <vt:lpstr>анг</vt:lpstr>
      <vt:lpstr>анг!Print_Area</vt:lpstr>
      <vt:lpstr>рус!Print_Area</vt:lpstr>
      <vt:lpstr>узб!Print_Area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2022-05-19T12:28:25Z</cp:lastPrinted>
  <dcterms:created xsi:type="dcterms:W3CDTF">2016-08-29T14:27:48Z</dcterms:created>
  <dcterms:modified xsi:type="dcterms:W3CDTF">2023-04-19T08:40:13Z</dcterms:modified>
</cp:coreProperties>
</file>