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955" windowHeight="6090" tabRatio="745" activeTab="2"/>
  </bookViews>
  <sheets>
    <sheet name="1-Хом аше ва мат" sheetId="1" r:id="rId1"/>
    <sheet name="3-Импорт " sheetId="6" r:id="rId2"/>
    <sheet name="2-Махсулот сотиш" sheetId="4" r:id="rId3"/>
    <sheet name="3-Хизматлар" sheetId="2" r:id="rId4"/>
    <sheet name="5-Пудратчи" sheetId="5" r:id="rId5"/>
    <sheet name="6-Эл.эн.газ сув" sheetId="7" r:id="rId6"/>
    <sheet name="7-Гос.зак." sheetId="3" r:id="rId7"/>
    <sheet name="7.1-xarid.uzex.uz" sheetId="19" r:id="rId8"/>
    <sheet name="7.1-Магазин" sheetId="18" r:id="rId9"/>
    <sheet name="7.2-Конкурс-Отб.наил.предл." sheetId="10" r:id="rId10"/>
    <sheet name="7.3.-Прямые закупки за 2022" sheetId="20" r:id="rId11"/>
    <sheet name="7.4.-Аукцион" sheetId="21" r:id="rId12"/>
    <sheet name="7.5.-СПОТ_харид" sheetId="14" r:id="rId13"/>
    <sheet name="7.6.-СПОТ_сотиш" sheetId="15" r:id="rId14"/>
    <sheet name="8-coopere" sheetId="24" r:id="rId15"/>
    <sheet name="Восстановлен 2022" sheetId="23" r:id="rId16"/>
  </sheets>
  <definedNames>
    <definedName name="_xlnm._FilterDatabase" localSheetId="0" hidden="1">'1-Хом аше ва мат'!$A$5:$B$964</definedName>
    <definedName name="_xlnm._FilterDatabase" localSheetId="2" hidden="1">'2-Махсулот сотиш'!$A$6:$B$2653</definedName>
    <definedName name="_xlnm._FilterDatabase" localSheetId="1" hidden="1">'3-Импорт '!$A$6:$B$30</definedName>
    <definedName name="_xlnm._FilterDatabase" localSheetId="3" hidden="1">'3-Хизматлар'!$A$6:$B$285</definedName>
    <definedName name="_xlnm._FilterDatabase" localSheetId="4" hidden="1">'5-Пудратчи'!$A$6:$B$13</definedName>
    <definedName name="_xlnm._FilterDatabase" localSheetId="5" hidden="1">'6-Эл.эн.газ сув'!$A$6:$B$12</definedName>
    <definedName name="_xlnm._FilterDatabase" localSheetId="7" hidden="1">'7.1-xarid.uzex.uz'!$A$4:$H$4</definedName>
    <definedName name="_xlnm._FilterDatabase" localSheetId="10" hidden="1">'7.3.-Прямые закупки за 2022'!$A$2:$J$115</definedName>
    <definedName name="_xlnm._FilterDatabase" localSheetId="11" hidden="1">'7.4.-Аукцион'!$A$6:$M$436</definedName>
    <definedName name="_xlnm._FilterDatabase" localSheetId="12" hidden="1">'7.5.-СПОТ_харид'!$A$4:$L$73</definedName>
    <definedName name="_xlnm._FilterDatabase" localSheetId="13" hidden="1">'7.6.-СПОТ_сотиш'!$A$4:$I$2308</definedName>
    <definedName name="_xlnm._FilterDatabase" localSheetId="14" hidden="1">'8-coopere'!$A$3:$J$101</definedName>
    <definedName name="_xlnm._FilterDatabase" localSheetId="15" hidden="1">'Восстановлен 2022'!$B$3:$H$3</definedName>
    <definedName name="_xlnm.Print_Titles" localSheetId="0">'1-Хом аше ва мат'!$5:$5</definedName>
    <definedName name="_xlnm.Print_Titles" localSheetId="2">'2-Махсулот сотиш'!$6:$6</definedName>
    <definedName name="_xlnm.Print_Titles" localSheetId="3">'3-Хизматлар'!$6:$6</definedName>
    <definedName name="_xlnm.Print_Titles" localSheetId="8">'7.1-Магазин'!$5:$5</definedName>
    <definedName name="_xlnm.Print_Titles" localSheetId="13">'7.6.-СПОТ_сотиш'!$4:$4</definedName>
    <definedName name="_xlnm.Print_Area" localSheetId="0">'1-Хом аше ва мат'!$A$1:$B$965</definedName>
    <definedName name="_xlnm.Print_Area" localSheetId="2">'2-Махсулот сотиш'!$A$1:$B$2653</definedName>
    <definedName name="_xlnm.Print_Area" localSheetId="1">'3-Импорт '!$A$1:$B$65</definedName>
    <definedName name="_xlnm.Print_Area" localSheetId="3">'3-Хизматлар'!$A$1:$C$289</definedName>
    <definedName name="_xlnm.Print_Area" localSheetId="7">'7.1-xarid.uzex.uz'!$A$1:$H$158</definedName>
    <definedName name="_xlnm.Print_Area" localSheetId="8">'7.1-Магазин'!$A$1:$H$482</definedName>
    <definedName name="_xlnm.Print_Area" localSheetId="9">'7.2-Конкурс-Отб.наил.предл.'!$A$1:$M$10</definedName>
    <definedName name="_xlnm.Print_Area" localSheetId="11">'7.4.-Аукцион'!$A$1:$M$61</definedName>
    <definedName name="_xlnm.Print_Area" localSheetId="12">'7.5.-СПОТ_харид'!$A$1:$I$73</definedName>
    <definedName name="_xlnm.Print_Area" localSheetId="13">'7.6.-СПОТ_сотиш'!$A$1:$I$2310</definedName>
    <definedName name="_xlnm.Print_Area" localSheetId="6">'7-Гос.зак.'!$G$1:$K$41</definedName>
  </definedNames>
  <calcPr calcId="125725"/>
</workbook>
</file>

<file path=xl/calcChain.xml><?xml version="1.0" encoding="utf-8"?>
<calcChain xmlns="http://schemas.openxmlformats.org/spreadsheetml/2006/main">
  <c r="B285" i="2"/>
  <c r="B65" i="6"/>
  <c r="B63"/>
  <c r="B2653" i="4" l="1"/>
  <c r="B964" i="1" l="1"/>
  <c r="B14" i="7"/>
  <c r="A5" i="1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H153" l="1"/>
  <c r="H102" i="24"/>
  <c r="H88" i="23" l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5"/>
  <c r="H517" i="21"/>
  <c r="G116" i="20"/>
  <c r="F116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4"/>
  <c r="H481" i="18" l="1"/>
  <c r="A2315" i="15" l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195"/>
  <c r="K1196"/>
  <c r="K1197"/>
  <c r="K1198"/>
  <c r="K1199"/>
  <c r="K1200"/>
  <c r="K1201"/>
  <c r="K1202"/>
  <c r="K1203"/>
  <c r="K1204"/>
  <c r="K1205"/>
  <c r="K1206"/>
  <c r="K1207"/>
  <c r="K1208"/>
  <c r="K1209"/>
  <c r="K1210"/>
  <c r="K1211"/>
  <c r="K1212"/>
  <c r="K1213"/>
  <c r="K1214"/>
  <c r="K1215"/>
  <c r="K1216"/>
  <c r="K1217"/>
  <c r="K1218"/>
  <c r="K1219"/>
  <c r="K1220"/>
  <c r="K1221"/>
  <c r="K1222"/>
  <c r="K1223"/>
  <c r="K1224"/>
  <c r="K1225"/>
  <c r="K1226"/>
  <c r="K1227"/>
  <c r="K1228"/>
  <c r="K1229"/>
  <c r="K1230"/>
  <c r="K1231"/>
  <c r="K1232"/>
  <c r="K1233"/>
  <c r="K1234"/>
  <c r="K1235"/>
  <c r="K1236"/>
  <c r="K1237"/>
  <c r="K1238"/>
  <c r="K1239"/>
  <c r="K1240"/>
  <c r="K1241"/>
  <c r="K1242"/>
  <c r="K1243"/>
  <c r="K1244"/>
  <c r="K1245"/>
  <c r="K1246"/>
  <c r="K1247"/>
  <c r="K1248"/>
  <c r="K1249"/>
  <c r="K1250"/>
  <c r="K1251"/>
  <c r="K1252"/>
  <c r="K1253"/>
  <c r="K1254"/>
  <c r="K1255"/>
  <c r="K1256"/>
  <c r="K1257"/>
  <c r="K1258"/>
  <c r="K1259"/>
  <c r="K1260"/>
  <c r="K1261"/>
  <c r="K1262"/>
  <c r="K1263"/>
  <c r="K1264"/>
  <c r="K1265"/>
  <c r="K1266"/>
  <c r="K1267"/>
  <c r="K1268"/>
  <c r="K1269"/>
  <c r="K1270"/>
  <c r="K1271"/>
  <c r="K1272"/>
  <c r="K1273"/>
  <c r="K1274"/>
  <c r="K1275"/>
  <c r="K1276"/>
  <c r="K1277"/>
  <c r="K1278"/>
  <c r="K1279"/>
  <c r="K1280"/>
  <c r="K1281"/>
  <c r="K1282"/>
  <c r="K1283"/>
  <c r="K1284"/>
  <c r="K1285"/>
  <c r="K1286"/>
  <c r="K1287"/>
  <c r="K1288"/>
  <c r="K1289"/>
  <c r="K1290"/>
  <c r="K1291"/>
  <c r="K1292"/>
  <c r="K1293"/>
  <c r="K1294"/>
  <c r="K1295"/>
  <c r="K1296"/>
  <c r="K1297"/>
  <c r="K1298"/>
  <c r="K1299"/>
  <c r="K1300"/>
  <c r="K1301"/>
  <c r="K1302"/>
  <c r="K1303"/>
  <c r="K1304"/>
  <c r="K1305"/>
  <c r="K1306"/>
  <c r="K1307"/>
  <c r="K1308"/>
  <c r="K1309"/>
  <c r="K1310"/>
  <c r="K1311"/>
  <c r="K1312"/>
  <c r="K1313"/>
  <c r="K1314"/>
  <c r="K1315"/>
  <c r="K1316"/>
  <c r="K1317"/>
  <c r="K1318"/>
  <c r="K1319"/>
  <c r="K1320"/>
  <c r="K1321"/>
  <c r="K1322"/>
  <c r="K1323"/>
  <c r="K1324"/>
  <c r="K1325"/>
  <c r="K1326"/>
  <c r="K1327"/>
  <c r="K1328"/>
  <c r="K1329"/>
  <c r="K1330"/>
  <c r="K1331"/>
  <c r="K1332"/>
  <c r="K1333"/>
  <c r="K1334"/>
  <c r="K1335"/>
  <c r="K1336"/>
  <c r="K1337"/>
  <c r="K1338"/>
  <c r="K1339"/>
  <c r="K1340"/>
  <c r="K1341"/>
  <c r="K1342"/>
  <c r="K1343"/>
  <c r="K1344"/>
  <c r="K1345"/>
  <c r="K1346"/>
  <c r="K1347"/>
  <c r="K1348"/>
  <c r="K1349"/>
  <c r="K1350"/>
  <c r="K1351"/>
  <c r="K1352"/>
  <c r="K1353"/>
  <c r="K1354"/>
  <c r="K1355"/>
  <c r="K1356"/>
  <c r="K1357"/>
  <c r="K1358"/>
  <c r="K1359"/>
  <c r="K1360"/>
  <c r="K1361"/>
  <c r="K1362"/>
  <c r="K1363"/>
  <c r="K1364"/>
  <c r="K1365"/>
  <c r="K1366"/>
  <c r="K1367"/>
  <c r="K1368"/>
  <c r="K1369"/>
  <c r="K1370"/>
  <c r="K1371"/>
  <c r="K1372"/>
  <c r="K1373"/>
  <c r="K1374"/>
  <c r="K1375"/>
  <c r="K1376"/>
  <c r="K1377"/>
  <c r="K1378"/>
  <c r="K1379"/>
  <c r="K1380"/>
  <c r="K1381"/>
  <c r="K1382"/>
  <c r="K1383"/>
  <c r="K1384"/>
  <c r="K1385"/>
  <c r="K1386"/>
  <c r="K1387"/>
  <c r="K1388"/>
  <c r="K1389"/>
  <c r="K1390"/>
  <c r="K1391"/>
  <c r="K1392"/>
  <c r="K1393"/>
  <c r="K1394"/>
  <c r="K1395"/>
  <c r="K1396"/>
  <c r="K1397"/>
  <c r="K1398"/>
  <c r="K1399"/>
  <c r="K1400"/>
  <c r="K1401"/>
  <c r="K1402"/>
  <c r="K1403"/>
  <c r="K1404"/>
  <c r="K1405"/>
  <c r="K1406"/>
  <c r="K1407"/>
  <c r="K1408"/>
  <c r="K1409"/>
  <c r="K1410"/>
  <c r="K1411"/>
  <c r="K1412"/>
  <c r="K1413"/>
  <c r="K1414"/>
  <c r="K1415"/>
  <c r="K1416"/>
  <c r="K1417"/>
  <c r="K1418"/>
  <c r="K1419"/>
  <c r="K1420"/>
  <c r="K1421"/>
  <c r="K1422"/>
  <c r="K1423"/>
  <c r="K1424"/>
  <c r="K1425"/>
  <c r="K1426"/>
  <c r="K1427"/>
  <c r="K1428"/>
  <c r="K1429"/>
  <c r="K1430"/>
  <c r="K1431"/>
  <c r="K1432"/>
  <c r="K1433"/>
  <c r="K1434"/>
  <c r="K1435"/>
  <c r="K1436"/>
  <c r="K1437"/>
  <c r="K1438"/>
  <c r="K1439"/>
  <c r="K1440"/>
  <c r="K1441"/>
  <c r="K1442"/>
  <c r="K1443"/>
  <c r="K1444"/>
  <c r="K1445"/>
  <c r="K1446"/>
  <c r="K1447"/>
  <c r="K1448"/>
  <c r="K1449"/>
  <c r="K1450"/>
  <c r="K1451"/>
  <c r="K1452"/>
  <c r="K1453"/>
  <c r="K1454"/>
  <c r="K1455"/>
  <c r="K1456"/>
  <c r="K1457"/>
  <c r="K1458"/>
  <c r="K1459"/>
  <c r="K1460"/>
  <c r="K1461"/>
  <c r="K1462"/>
  <c r="K1463"/>
  <c r="K1464"/>
  <c r="K1465"/>
  <c r="K1466"/>
  <c r="K1467"/>
  <c r="K1468"/>
  <c r="K1469"/>
  <c r="K1470"/>
  <c r="K1471"/>
  <c r="K1472"/>
  <c r="K1473"/>
  <c r="K1474"/>
  <c r="K1475"/>
  <c r="K1476"/>
  <c r="K1477"/>
  <c r="K1478"/>
  <c r="K1479"/>
  <c r="K1480"/>
  <c r="K1481"/>
  <c r="K1482"/>
  <c r="K1483"/>
  <c r="K1484"/>
  <c r="K1485"/>
  <c r="K1486"/>
  <c r="K1487"/>
  <c r="K1488"/>
  <c r="K1489"/>
  <c r="K1490"/>
  <c r="K1491"/>
  <c r="K1492"/>
  <c r="K1493"/>
  <c r="K1494"/>
  <c r="K1495"/>
  <c r="K1496"/>
  <c r="K1497"/>
  <c r="K1498"/>
  <c r="K1499"/>
  <c r="K1500"/>
  <c r="K1501"/>
  <c r="K1502"/>
  <c r="K1503"/>
  <c r="K1504"/>
  <c r="K1505"/>
  <c r="K1506"/>
  <c r="K1507"/>
  <c r="K1508"/>
  <c r="K1509"/>
  <c r="K1510"/>
  <c r="K1511"/>
  <c r="K1512"/>
  <c r="K1513"/>
  <c r="K1514"/>
  <c r="K1515"/>
  <c r="K1516"/>
  <c r="K1517"/>
  <c r="K1518"/>
  <c r="K1519"/>
  <c r="K1520"/>
  <c r="K1521"/>
  <c r="K1522"/>
  <c r="K1523"/>
  <c r="K1524"/>
  <c r="K1525"/>
  <c r="K1526"/>
  <c r="K1527"/>
  <c r="K1528"/>
  <c r="K1529"/>
  <c r="K1530"/>
  <c r="K1531"/>
  <c r="K1532"/>
  <c r="K1533"/>
  <c r="K1534"/>
  <c r="K1535"/>
  <c r="K1536"/>
  <c r="K1537"/>
  <c r="K1538"/>
  <c r="K1539"/>
  <c r="K1540"/>
  <c r="K1541"/>
  <c r="K1542"/>
  <c r="K1543"/>
  <c r="K1544"/>
  <c r="K1545"/>
  <c r="K1546"/>
  <c r="K1547"/>
  <c r="K1548"/>
  <c r="K1549"/>
  <c r="K1550"/>
  <c r="K1551"/>
  <c r="K1552"/>
  <c r="K1553"/>
  <c r="K1554"/>
  <c r="K1555"/>
  <c r="K1556"/>
  <c r="K1557"/>
  <c r="K1558"/>
  <c r="K1559"/>
  <c r="K1560"/>
  <c r="K1561"/>
  <c r="K1562"/>
  <c r="K1563"/>
  <c r="K1564"/>
  <c r="K1565"/>
  <c r="K1566"/>
  <c r="K1567"/>
  <c r="K1568"/>
  <c r="K1569"/>
  <c r="K1570"/>
  <c r="K1571"/>
  <c r="K1572"/>
  <c r="K1573"/>
  <c r="K1574"/>
  <c r="K1575"/>
  <c r="K1576"/>
  <c r="K1577"/>
  <c r="K1578"/>
  <c r="K1579"/>
  <c r="K1580"/>
  <c r="K1581"/>
  <c r="K1582"/>
  <c r="K1583"/>
  <c r="K1584"/>
  <c r="K1585"/>
  <c r="K1586"/>
  <c r="K1587"/>
  <c r="K1588"/>
  <c r="K1589"/>
  <c r="K1590"/>
  <c r="K1591"/>
  <c r="K1592"/>
  <c r="K1593"/>
  <c r="K1594"/>
  <c r="K1595"/>
  <c r="K1596"/>
  <c r="K1597"/>
  <c r="K1598"/>
  <c r="K1599"/>
  <c r="K1600"/>
  <c r="K1601"/>
  <c r="K1602"/>
  <c r="K1603"/>
  <c r="K1604"/>
  <c r="K1605"/>
  <c r="K1606"/>
  <c r="K1607"/>
  <c r="K1608"/>
  <c r="K1609"/>
  <c r="K1610"/>
  <c r="K1611"/>
  <c r="K1612"/>
  <c r="K1613"/>
  <c r="K1614"/>
  <c r="K1615"/>
  <c r="K1616"/>
  <c r="K1617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640"/>
  <c r="K1641"/>
  <c r="K1642"/>
  <c r="K1643"/>
  <c r="K1644"/>
  <c r="K1645"/>
  <c r="K1646"/>
  <c r="K1647"/>
  <c r="K1648"/>
  <c r="K1649"/>
  <c r="K1650"/>
  <c r="K1651"/>
  <c r="K1652"/>
  <c r="K1653"/>
  <c r="K1654"/>
  <c r="K1655"/>
  <c r="K1656"/>
  <c r="K1657"/>
  <c r="K1658"/>
  <c r="K1659"/>
  <c r="K1660"/>
  <c r="K1661"/>
  <c r="K1662"/>
  <c r="K1663"/>
  <c r="K1664"/>
  <c r="K1665"/>
  <c r="K1666"/>
  <c r="K1667"/>
  <c r="K1668"/>
  <c r="K1669"/>
  <c r="K1670"/>
  <c r="K1671"/>
  <c r="K1672"/>
  <c r="K1673"/>
  <c r="K1674"/>
  <c r="K1675"/>
  <c r="K1676"/>
  <c r="K1677"/>
  <c r="K1678"/>
  <c r="K1679"/>
  <c r="K1680"/>
  <c r="K1681"/>
  <c r="K1682"/>
  <c r="K1683"/>
  <c r="K1684"/>
  <c r="K1685"/>
  <c r="K1686"/>
  <c r="K1687"/>
  <c r="K1688"/>
  <c r="K1689"/>
  <c r="K1690"/>
  <c r="K1691"/>
  <c r="K1692"/>
  <c r="K1693"/>
  <c r="K1694"/>
  <c r="K1695"/>
  <c r="K1696"/>
  <c r="K1697"/>
  <c r="K1698"/>
  <c r="K1699"/>
  <c r="K1700"/>
  <c r="K1701"/>
  <c r="K1702"/>
  <c r="K1703"/>
  <c r="K1704"/>
  <c r="K1705"/>
  <c r="K1706"/>
  <c r="K1707"/>
  <c r="K1708"/>
  <c r="K1709"/>
  <c r="K1710"/>
  <c r="K1711"/>
  <c r="K1712"/>
  <c r="K1713"/>
  <c r="K1714"/>
  <c r="K1715"/>
  <c r="K1716"/>
  <c r="K1717"/>
  <c r="K1718"/>
  <c r="K1719"/>
  <c r="K1720"/>
  <c r="K1721"/>
  <c r="K1722"/>
  <c r="K1723"/>
  <c r="K1724"/>
  <c r="K1725"/>
  <c r="K1726"/>
  <c r="K1727"/>
  <c r="K1728"/>
  <c r="K1729"/>
  <c r="K1730"/>
  <c r="K1731"/>
  <c r="K1732"/>
  <c r="K1733"/>
  <c r="K1734"/>
  <c r="K1735"/>
  <c r="K1736"/>
  <c r="K1737"/>
  <c r="K1738"/>
  <c r="K1739"/>
  <c r="K1740"/>
  <c r="K1741"/>
  <c r="K1742"/>
  <c r="K1743"/>
  <c r="K1744"/>
  <c r="K1745"/>
  <c r="K1746"/>
  <c r="K1747"/>
  <c r="K1748"/>
  <c r="K1749"/>
  <c r="K1750"/>
  <c r="K1751"/>
  <c r="K1752"/>
  <c r="K1753"/>
  <c r="K1754"/>
  <c r="K1755"/>
  <c r="K1756"/>
  <c r="K1757"/>
  <c r="K1758"/>
  <c r="K1759"/>
  <c r="K1760"/>
  <c r="K1761"/>
  <c r="K1762"/>
  <c r="K1763"/>
  <c r="K1764"/>
  <c r="K1765"/>
  <c r="K1766"/>
  <c r="K1767"/>
  <c r="K1768"/>
  <c r="K1769"/>
  <c r="K1770"/>
  <c r="K1771"/>
  <c r="K1772"/>
  <c r="K1773"/>
  <c r="K1774"/>
  <c r="K1775"/>
  <c r="K1776"/>
  <c r="K1777"/>
  <c r="K1778"/>
  <c r="K1779"/>
  <c r="K1780"/>
  <c r="K1781"/>
  <c r="K1782"/>
  <c r="K1783"/>
  <c r="K1784"/>
  <c r="K1785"/>
  <c r="K1786"/>
  <c r="K1787"/>
  <c r="K1788"/>
  <c r="K1789"/>
  <c r="K1790"/>
  <c r="K1791"/>
  <c r="K1792"/>
  <c r="K1793"/>
  <c r="K1794"/>
  <c r="K1795"/>
  <c r="K1796"/>
  <c r="K1797"/>
  <c r="K1798"/>
  <c r="K1799"/>
  <c r="K1800"/>
  <c r="K1801"/>
  <c r="K1802"/>
  <c r="K1803"/>
  <c r="K1804"/>
  <c r="K1805"/>
  <c r="K1806"/>
  <c r="K1807"/>
  <c r="K1808"/>
  <c r="K1809"/>
  <c r="K1810"/>
  <c r="K1811"/>
  <c r="K1812"/>
  <c r="K1813"/>
  <c r="K1814"/>
  <c r="K1815"/>
  <c r="K1816"/>
  <c r="K1817"/>
  <c r="K1818"/>
  <c r="K1819"/>
  <c r="K1820"/>
  <c r="K1821"/>
  <c r="K1822"/>
  <c r="K1823"/>
  <c r="K1824"/>
  <c r="K1825"/>
  <c r="K1826"/>
  <c r="K1827"/>
  <c r="K1828"/>
  <c r="K1829"/>
  <c r="K1830"/>
  <c r="K1831"/>
  <c r="K1832"/>
  <c r="K1833"/>
  <c r="K1834"/>
  <c r="K1835"/>
  <c r="K1836"/>
  <c r="K1837"/>
  <c r="K1838"/>
  <c r="K1839"/>
  <c r="K1840"/>
  <c r="K1841"/>
  <c r="K1842"/>
  <c r="K1843"/>
  <c r="K1844"/>
  <c r="K1845"/>
  <c r="K1846"/>
  <c r="K1847"/>
  <c r="K1848"/>
  <c r="K1849"/>
  <c r="K1850"/>
  <c r="K1851"/>
  <c r="K1852"/>
  <c r="K1853"/>
  <c r="K1854"/>
  <c r="K1855"/>
  <c r="K1856"/>
  <c r="K1857"/>
  <c r="K1858"/>
  <c r="K1859"/>
  <c r="K1860"/>
  <c r="K1861"/>
  <c r="K1862"/>
  <c r="K1863"/>
  <c r="K1864"/>
  <c r="K1865"/>
  <c r="K1866"/>
  <c r="K1867"/>
  <c r="K1868"/>
  <c r="K1869"/>
  <c r="K1870"/>
  <c r="K1871"/>
  <c r="K1872"/>
  <c r="K1873"/>
  <c r="K1874"/>
  <c r="K1875"/>
  <c r="K1876"/>
  <c r="K1877"/>
  <c r="K1878"/>
  <c r="K1879"/>
  <c r="K1880"/>
  <c r="K1881"/>
  <c r="K1882"/>
  <c r="K1883"/>
  <c r="K1884"/>
  <c r="K1885"/>
  <c r="K1886"/>
  <c r="K1887"/>
  <c r="K1888"/>
  <c r="K1889"/>
  <c r="K1890"/>
  <c r="K1891"/>
  <c r="K1892"/>
  <c r="K1893"/>
  <c r="K1894"/>
  <c r="K1895"/>
  <c r="K1896"/>
  <c r="K1897"/>
  <c r="K1898"/>
  <c r="K1899"/>
  <c r="K1900"/>
  <c r="K1901"/>
  <c r="K1902"/>
  <c r="K1903"/>
  <c r="K1904"/>
  <c r="K1905"/>
  <c r="K1906"/>
  <c r="K1907"/>
  <c r="K1908"/>
  <c r="K1909"/>
  <c r="K1910"/>
  <c r="K1911"/>
  <c r="K1912"/>
  <c r="K1913"/>
  <c r="K1914"/>
  <c r="K1915"/>
  <c r="K1916"/>
  <c r="K1917"/>
  <c r="K1918"/>
  <c r="K1919"/>
  <c r="K1920"/>
  <c r="K1921"/>
  <c r="K1922"/>
  <c r="K1923"/>
  <c r="K1924"/>
  <c r="K1925"/>
  <c r="K1926"/>
  <c r="K1927"/>
  <c r="K1928"/>
  <c r="K1929"/>
  <c r="K1930"/>
  <c r="K1931"/>
  <c r="K1932"/>
  <c r="K1933"/>
  <c r="K1934"/>
  <c r="K1935"/>
  <c r="K1936"/>
  <c r="K1937"/>
  <c r="K1938"/>
  <c r="K1939"/>
  <c r="K1940"/>
  <c r="K1941"/>
  <c r="K1942"/>
  <c r="K1943"/>
  <c r="K1944"/>
  <c r="K1945"/>
  <c r="K1946"/>
  <c r="K1947"/>
  <c r="K1948"/>
  <c r="K1949"/>
  <c r="K1950"/>
  <c r="K1951"/>
  <c r="K1952"/>
  <c r="K1953"/>
  <c r="K1954"/>
  <c r="K1955"/>
  <c r="K1956"/>
  <c r="K1957"/>
  <c r="K1958"/>
  <c r="K1959"/>
  <c r="K1960"/>
  <c r="K1961"/>
  <c r="K1962"/>
  <c r="K1963"/>
  <c r="K1964"/>
  <c r="K1965"/>
  <c r="K1966"/>
  <c r="K1967"/>
  <c r="K1968"/>
  <c r="K1969"/>
  <c r="K1970"/>
  <c r="K1971"/>
  <c r="K1972"/>
  <c r="K1973"/>
  <c r="K1974"/>
  <c r="K1975"/>
  <c r="K1976"/>
  <c r="K1977"/>
  <c r="K1978"/>
  <c r="K1979"/>
  <c r="K1980"/>
  <c r="K1981"/>
  <c r="K1982"/>
  <c r="K1983"/>
  <c r="K1984"/>
  <c r="K1985"/>
  <c r="K1986"/>
  <c r="K1987"/>
  <c r="K1988"/>
  <c r="K1989"/>
  <c r="K1990"/>
  <c r="K1991"/>
  <c r="K1992"/>
  <c r="K1993"/>
  <c r="K1994"/>
  <c r="K1995"/>
  <c r="K1996"/>
  <c r="K1997"/>
  <c r="K1998"/>
  <c r="K1999"/>
  <c r="K2000"/>
  <c r="K2001"/>
  <c r="K2002"/>
  <c r="K2003"/>
  <c r="K2004"/>
  <c r="K2005"/>
  <c r="K2006"/>
  <c r="K2007"/>
  <c r="K2008"/>
  <c r="K2009"/>
  <c r="K2010"/>
  <c r="K2011"/>
  <c r="K2012"/>
  <c r="K2013"/>
  <c r="K2014"/>
  <c r="K2015"/>
  <c r="K2016"/>
  <c r="K2017"/>
  <c r="K2018"/>
  <c r="K2019"/>
  <c r="K2020"/>
  <c r="K2021"/>
  <c r="K2022"/>
  <c r="K2023"/>
  <c r="K2024"/>
  <c r="K2025"/>
  <c r="K2026"/>
  <c r="K2027"/>
  <c r="K2028"/>
  <c r="K2029"/>
  <c r="K2030"/>
  <c r="K2031"/>
  <c r="K2032"/>
  <c r="K2033"/>
  <c r="K2034"/>
  <c r="K2035"/>
  <c r="K2036"/>
  <c r="K2037"/>
  <c r="K2038"/>
  <c r="K2039"/>
  <c r="K2040"/>
  <c r="K2041"/>
  <c r="K2042"/>
  <c r="K2043"/>
  <c r="K2044"/>
  <c r="K2045"/>
  <c r="K2046"/>
  <c r="K2047"/>
  <c r="K2048"/>
  <c r="K2049"/>
  <c r="K2050"/>
  <c r="K2051"/>
  <c r="K2052"/>
  <c r="K2053"/>
  <c r="K2054"/>
  <c r="K2055"/>
  <c r="K2056"/>
  <c r="K2057"/>
  <c r="K2058"/>
  <c r="K2059"/>
  <c r="K2060"/>
  <c r="K2061"/>
  <c r="K2062"/>
  <c r="K2063"/>
  <c r="K2064"/>
  <c r="K2065"/>
  <c r="K2066"/>
  <c r="K2067"/>
  <c r="K2068"/>
  <c r="K2069"/>
  <c r="K2070"/>
  <c r="K2071"/>
  <c r="K2072"/>
  <c r="K2073"/>
  <c r="K2074"/>
  <c r="K2075"/>
  <c r="K2076"/>
  <c r="K2077"/>
  <c r="K2078"/>
  <c r="K2079"/>
  <c r="K2080"/>
  <c r="K2081"/>
  <c r="K2082"/>
  <c r="K2083"/>
  <c r="K2084"/>
  <c r="K2085"/>
  <c r="K2086"/>
  <c r="K2087"/>
  <c r="K2088"/>
  <c r="K2089"/>
  <c r="K2090"/>
  <c r="K2091"/>
  <c r="K2092"/>
  <c r="K2093"/>
  <c r="K2094"/>
  <c r="K2095"/>
  <c r="K2096"/>
  <c r="K2097"/>
  <c r="K2098"/>
  <c r="K2099"/>
  <c r="K2100"/>
  <c r="K2101"/>
  <c r="K2102"/>
  <c r="K2103"/>
  <c r="K2104"/>
  <c r="K2105"/>
  <c r="K2106"/>
  <c r="K2107"/>
  <c r="K2108"/>
  <c r="K2109"/>
  <c r="K2110"/>
  <c r="K2111"/>
  <c r="K2112"/>
  <c r="K2113"/>
  <c r="K2114"/>
  <c r="K2115"/>
  <c r="K2116"/>
  <c r="K2117"/>
  <c r="K2118"/>
  <c r="K2119"/>
  <c r="K2120"/>
  <c r="K2121"/>
  <c r="K2122"/>
  <c r="K2123"/>
  <c r="K2124"/>
  <c r="K2125"/>
  <c r="K2126"/>
  <c r="K2127"/>
  <c r="K2128"/>
  <c r="K2129"/>
  <c r="K2130"/>
  <c r="K2131"/>
  <c r="K2132"/>
  <c r="K2133"/>
  <c r="K2134"/>
  <c r="K2135"/>
  <c r="K2136"/>
  <c r="K2137"/>
  <c r="K2138"/>
  <c r="K2139"/>
  <c r="K2140"/>
  <c r="K2141"/>
  <c r="K2142"/>
  <c r="K2143"/>
  <c r="K2144"/>
  <c r="K2145"/>
  <c r="K2146"/>
  <c r="K2147"/>
  <c r="K2148"/>
  <c r="K2149"/>
  <c r="K2150"/>
  <c r="K2151"/>
  <c r="K2152"/>
  <c r="K2153"/>
  <c r="K2154"/>
  <c r="K2155"/>
  <c r="K2156"/>
  <c r="K2157"/>
  <c r="K2158"/>
  <c r="K2159"/>
  <c r="K2160"/>
  <c r="K2161"/>
  <c r="K2162"/>
  <c r="K2163"/>
  <c r="K2164"/>
  <c r="K2165"/>
  <c r="K2166"/>
  <c r="K2167"/>
  <c r="K2168"/>
  <c r="K2169"/>
  <c r="K2170"/>
  <c r="K2171"/>
  <c r="K2172"/>
  <c r="K2173"/>
  <c r="K2174"/>
  <c r="K2175"/>
  <c r="K2176"/>
  <c r="K2177"/>
  <c r="K2178"/>
  <c r="K2179"/>
  <c r="K2180"/>
  <c r="K2181"/>
  <c r="K2182"/>
  <c r="K2183"/>
  <c r="K2184"/>
  <c r="K2185"/>
  <c r="K2186"/>
  <c r="K2187"/>
  <c r="K2188"/>
  <c r="K2189"/>
  <c r="K2190"/>
  <c r="K2191"/>
  <c r="K2192"/>
  <c r="K2193"/>
  <c r="K2194"/>
  <c r="K2195"/>
  <c r="K2196"/>
  <c r="K2197"/>
  <c r="K2198"/>
  <c r="K2199"/>
  <c r="K2200"/>
  <c r="K2201"/>
  <c r="K2202"/>
  <c r="K2203"/>
  <c r="K2204"/>
  <c r="K2205"/>
  <c r="K2206"/>
  <c r="K2207"/>
  <c r="K2208"/>
  <c r="K2209"/>
  <c r="K2210"/>
  <c r="K2211"/>
  <c r="K2212"/>
  <c r="K2213"/>
  <c r="K2214"/>
  <c r="K2215"/>
  <c r="K2216"/>
  <c r="K2217"/>
  <c r="K2218"/>
  <c r="K2219"/>
  <c r="K2220"/>
  <c r="K2221"/>
  <c r="K2222"/>
  <c r="K2223"/>
  <c r="K2224"/>
  <c r="K2225"/>
  <c r="K2226"/>
  <c r="K2227"/>
  <c r="K2228"/>
  <c r="K2229"/>
  <c r="K2230"/>
  <c r="K2231"/>
  <c r="K2232"/>
  <c r="K2233"/>
  <c r="K2234"/>
  <c r="K2235"/>
  <c r="K2236"/>
  <c r="K2237"/>
  <c r="K2238"/>
  <c r="K2239"/>
  <c r="K2240"/>
  <c r="K2241"/>
  <c r="K2242"/>
  <c r="K2243"/>
  <c r="K2244"/>
  <c r="K2245"/>
  <c r="K2246"/>
  <c r="K2247"/>
  <c r="K2248"/>
  <c r="K2249"/>
  <c r="K2250"/>
  <c r="K2251"/>
  <c r="K2252"/>
  <c r="K2253"/>
  <c r="K2254"/>
  <c r="K2255"/>
  <c r="K2256"/>
  <c r="K2257"/>
  <c r="K2258"/>
  <c r="K2259"/>
  <c r="K2260"/>
  <c r="K2261"/>
  <c r="K2262"/>
  <c r="K2263"/>
  <c r="K2264"/>
  <c r="K2265"/>
  <c r="K2266"/>
  <c r="K2267"/>
  <c r="K2268"/>
  <c r="K2269"/>
  <c r="K2270"/>
  <c r="K2271"/>
  <c r="K2272"/>
  <c r="K2273"/>
  <c r="K2274"/>
  <c r="K2275"/>
  <c r="K2276"/>
  <c r="K2277"/>
  <c r="K2278"/>
  <c r="K2279"/>
  <c r="K2280"/>
  <c r="K2281"/>
  <c r="K2282"/>
  <c r="K2283"/>
  <c r="K2284"/>
  <c r="K2285"/>
  <c r="K2286"/>
  <c r="K2287"/>
  <c r="K2288"/>
  <c r="K2289"/>
  <c r="K2290"/>
  <c r="K2291"/>
  <c r="K2292"/>
  <c r="K2293"/>
  <c r="K2294"/>
  <c r="K2295"/>
  <c r="K2296"/>
  <c r="K2297"/>
  <c r="K2298"/>
  <c r="K2299"/>
  <c r="K2300"/>
  <c r="K2301"/>
  <c r="K2302"/>
  <c r="K2303"/>
  <c r="K2304"/>
  <c r="K2305"/>
  <c r="K2306"/>
  <c r="H21" i="3"/>
  <c r="H22"/>
  <c r="K6" i="14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H20" i="3"/>
  <c r="H19"/>
  <c r="J94" i="14" l="1"/>
  <c r="A73"/>
  <c r="I73"/>
  <c r="I2308" i="15"/>
  <c r="K2307"/>
  <c r="B15" i="5" l="1"/>
  <c r="Q2314" i="15" l="1"/>
  <c r="L10" i="10"/>
  <c r="F488" i="18" s="1"/>
  <c r="M10" i="10"/>
  <c r="F19" l="1"/>
  <c r="H16" i="3"/>
  <c r="H17"/>
  <c r="H18"/>
  <c r="I74" i="14"/>
  <c r="G74"/>
  <c r="A74"/>
  <c r="H6" i="3" l="1"/>
  <c r="H7"/>
  <c r="H8"/>
  <c r="H9"/>
  <c r="H10"/>
  <c r="H11"/>
  <c r="H12"/>
  <c r="H13"/>
  <c r="H15"/>
  <c r="H5"/>
  <c r="F40"/>
  <c r="E40"/>
  <c r="F18" i="10"/>
  <c r="K5" i="15"/>
  <c r="G2315" l="1"/>
  <c r="I2316"/>
  <c r="G2316"/>
  <c r="J26" i="3" s="1"/>
  <c r="I2315" i="15"/>
  <c r="J25" i="3"/>
  <c r="I26"/>
  <c r="H2316" i="15" l="1"/>
  <c r="H2315"/>
  <c r="I2317"/>
  <c r="I25" i="3"/>
  <c r="K26"/>
  <c r="K25"/>
  <c r="K5" i="14"/>
  <c r="K93" l="1"/>
  <c r="I22" i="3" s="1"/>
  <c r="K92" i="14"/>
  <c r="I21" i="3" s="1"/>
  <c r="K78" i="14"/>
  <c r="K84"/>
  <c r="I13" i="3" s="1"/>
  <c r="K76" i="14"/>
  <c r="G92" s="1"/>
  <c r="J21" i="3" s="1"/>
  <c r="G79" i="14"/>
  <c r="K77"/>
  <c r="K83"/>
  <c r="I12" i="3" s="1"/>
  <c r="K89" i="14"/>
  <c r="G78"/>
  <c r="K91"/>
  <c r="I20" i="3" s="1"/>
  <c r="K82" i="14"/>
  <c r="I92" s="1"/>
  <c r="K88"/>
  <c r="I17" i="3" s="1"/>
  <c r="G77" i="14"/>
  <c r="K81"/>
  <c r="K87"/>
  <c r="I16" i="3" s="1"/>
  <c r="I79" i="14"/>
  <c r="K8" i="3" s="1"/>
  <c r="K80" i="14"/>
  <c r="K86"/>
  <c r="I78"/>
  <c r="K7" i="3" s="1"/>
  <c r="G76" i="14"/>
  <c r="K90"/>
  <c r="I19" i="3" s="1"/>
  <c r="K79" i="14"/>
  <c r="G83" s="1"/>
  <c r="K85"/>
  <c r="I77"/>
  <c r="I76"/>
  <c r="G91"/>
  <c r="J20" i="3" s="1"/>
  <c r="I80" i="14"/>
  <c r="G82"/>
  <c r="G81"/>
  <c r="I81"/>
  <c r="I18" i="3"/>
  <c r="I8"/>
  <c r="I14"/>
  <c r="I7"/>
  <c r="K6"/>
  <c r="J5"/>
  <c r="I10"/>
  <c r="J6"/>
  <c r="I15"/>
  <c r="J8"/>
  <c r="J7"/>
  <c r="H92" i="14" l="1"/>
  <c r="K21" i="3"/>
  <c r="I90" i="14"/>
  <c r="I93"/>
  <c r="I11" i="3"/>
  <c r="K5"/>
  <c r="I82" i="14"/>
  <c r="I94" s="1"/>
  <c r="K94"/>
  <c r="G93"/>
  <c r="J22" i="3" s="1"/>
  <c r="I91" i="14"/>
  <c r="H91" s="1"/>
  <c r="K19" i="3"/>
  <c r="I83" i="14"/>
  <c r="G90"/>
  <c r="J19" i="3" s="1"/>
  <c r="K20"/>
  <c r="G80" i="14"/>
  <c r="J9" i="3" s="1"/>
  <c r="I9"/>
  <c r="I88" i="14"/>
  <c r="G87"/>
  <c r="I89"/>
  <c r="K18" i="3" s="1"/>
  <c r="I87" i="14"/>
  <c r="K16" i="3" s="1"/>
  <c r="G86" i="14"/>
  <c r="J15" i="3" s="1"/>
  <c r="I86" i="14"/>
  <c r="K15" i="3" s="1"/>
  <c r="G85" i="14"/>
  <c r="J14" i="3" s="1"/>
  <c r="I85" i="14"/>
  <c r="G84"/>
  <c r="J13" i="3" s="1"/>
  <c r="I84" i="14"/>
  <c r="G89"/>
  <c r="G88"/>
  <c r="J17" i="3" s="1"/>
  <c r="I6"/>
  <c r="J11"/>
  <c r="J12"/>
  <c r="H79" i="14"/>
  <c r="H77"/>
  <c r="H78"/>
  <c r="H76"/>
  <c r="I5" i="3"/>
  <c r="E39"/>
  <c r="F38"/>
  <c r="E38"/>
  <c r="K27"/>
  <c r="I27"/>
  <c r="H93" i="14" l="1"/>
  <c r="K22" i="3"/>
  <c r="I23"/>
  <c r="H80" i="14"/>
  <c r="H90"/>
  <c r="I96"/>
  <c r="K9" i="3"/>
  <c r="K23" s="1"/>
  <c r="H83" i="14"/>
  <c r="H85"/>
  <c r="H82"/>
  <c r="H84"/>
  <c r="H86"/>
  <c r="K13" i="3"/>
  <c r="H88" i="14"/>
  <c r="K17" i="3"/>
  <c r="H89" i="14"/>
  <c r="J18" i="3"/>
  <c r="K12"/>
  <c r="H87" i="14"/>
  <c r="J16" i="3"/>
  <c r="E41"/>
  <c r="J10"/>
  <c r="K11"/>
  <c r="K14"/>
  <c r="H81" i="14"/>
  <c r="K10" i="3"/>
  <c r="F39"/>
  <c r="F41" s="1"/>
  <c r="K30" l="1"/>
</calcChain>
</file>

<file path=xl/sharedStrings.xml><?xml version="1.0" encoding="utf-8"?>
<sst xmlns="http://schemas.openxmlformats.org/spreadsheetml/2006/main" count="19900" uniqueCount="6883">
  <si>
    <t>Хом аше, материаллар сотиб олиш буйича шартномалар руйхати</t>
  </si>
  <si>
    <t>Контрагаент</t>
  </si>
  <si>
    <t>Суммаси</t>
  </si>
  <si>
    <t>MChJ CHIRCHIQ GTS</t>
  </si>
  <si>
    <t>MChJ Vi-Va TRAVEL</t>
  </si>
  <si>
    <t>AJ "TOSHKENT" RESPUBLIKA FOND BIRJASI</t>
  </si>
  <si>
    <t>AJ ToshvilSuvoqova</t>
  </si>
  <si>
    <t>MChJ UNITEL (Билайн)</t>
  </si>
  <si>
    <t xml:space="preserve">   Договор №117691345-66юрс от 15.02.10г.услуги интернет-связи</t>
  </si>
  <si>
    <t>XT HAKIMOV BAHTIYOR TALIPOVICH</t>
  </si>
  <si>
    <t>Аудиторская организация  MChJ "FTF-LEA-AUDIT"</t>
  </si>
  <si>
    <t xml:space="preserve">   Договор 314-36юрс от 19.01.17 Услуги спецсвязи</t>
  </si>
  <si>
    <t>Хизматлар буйича шартномалар руйхати</t>
  </si>
  <si>
    <t>Итого</t>
  </si>
  <si>
    <t>DK Qimmatli Qog'ozlar MARKAZIY DEPOZITARIYSI</t>
  </si>
  <si>
    <t>DUK Respublika maxsus aloqa bog'lamasi</t>
  </si>
  <si>
    <t>Toshkent viloyati statistika boshqarmasi</t>
  </si>
  <si>
    <t xml:space="preserve">   Договор</t>
  </si>
  <si>
    <t>AJ CHIRCHIQ Transformator zavodi</t>
  </si>
  <si>
    <t>AJ KONVIN</t>
  </si>
  <si>
    <t>AJ Maxam-Chirchiq</t>
  </si>
  <si>
    <t>AJ NO'KIS VINOZAVODI</t>
  </si>
  <si>
    <t>AJ Samarqand Dori-Darmon</t>
  </si>
  <si>
    <t>AJ Toshkent viloyati Dori-Darmon</t>
  </si>
  <si>
    <t>MChJ "IXLOS-XAVAS-UMID"</t>
  </si>
  <si>
    <t>MChJ "STANDART POLIGRAF SERVICE"</t>
  </si>
  <si>
    <t>MChJ AIR TIME</t>
  </si>
  <si>
    <t>MChJ ANAXMEDGAZ-BIZNES</t>
  </si>
  <si>
    <t>MChJ ANIS PRO PRODUCT</t>
  </si>
  <si>
    <t>MChJ ATSETAT BIZNES</t>
  </si>
  <si>
    <t>MChJ BUXORO Dori-Darmon</t>
  </si>
  <si>
    <t>MChJ JNS LABS</t>
  </si>
  <si>
    <t>MChJ KOMSAR</t>
  </si>
  <si>
    <t>MChJ Medical Max pharm</t>
  </si>
  <si>
    <t>MChJ Qaraqalpaq Dari-Darmaq</t>
  </si>
  <si>
    <t>MChJ QORA-QAMICH dorihonalari</t>
  </si>
  <si>
    <t>MChJ SIRDARYO DORI-DARMON</t>
  </si>
  <si>
    <t>ShK KLIN-KOSMETIKA</t>
  </si>
  <si>
    <t>XK AKTASH</t>
  </si>
  <si>
    <t>XK BIO KORM</t>
  </si>
  <si>
    <t>XK KAMALAK-L.B</t>
  </si>
  <si>
    <t>XK MUQADDAM SERVIS</t>
  </si>
  <si>
    <t>Жил поселок</t>
  </si>
  <si>
    <t>СП FAR-VAB</t>
  </si>
  <si>
    <t>Тайёр махсулот сотиш буйича шартномалар руйхати</t>
  </si>
  <si>
    <t>DSENM YANGIYO'L SHAHAR</t>
  </si>
  <si>
    <t>XK ENERGOTEXSERVIS</t>
  </si>
  <si>
    <t>DUK AKADEMTA`MINOT</t>
  </si>
  <si>
    <t>MChJ QK AL Majid Beauty Group</t>
  </si>
  <si>
    <t>Валюта USD</t>
  </si>
  <si>
    <t>1-илова</t>
  </si>
  <si>
    <t>2-илова</t>
  </si>
  <si>
    <t>3-илова</t>
  </si>
  <si>
    <t>4-илова</t>
  </si>
  <si>
    <t>5-илова</t>
  </si>
  <si>
    <t>MChJ BILLUR SUV SERVIS</t>
  </si>
  <si>
    <t>Yangiyol shahar Elektr Taminoti Korhonasi</t>
  </si>
  <si>
    <t>Эл.энергия, табиий газ ва сув билан таъминлаш буйича шартномалар руйхати</t>
  </si>
  <si>
    <t>6-илова</t>
  </si>
  <si>
    <t>7-илова</t>
  </si>
  <si>
    <t>YTT Muradasilov Server Ayderovich</t>
  </si>
  <si>
    <t>DUK TOZA HUDUD Yangiyol shahar filiali</t>
  </si>
  <si>
    <t>O'ZBEKISTON SAVDO-SANOAT PALATASI</t>
  </si>
  <si>
    <t xml:space="preserve">   Договор MTV-143 от 19.02.19 Членский взнос</t>
  </si>
  <si>
    <t>Toshkent viloyati favqulodda vaziyatlar boshqarmasi</t>
  </si>
  <si>
    <t>YANGIYO'L SHAHAR XO'JALIK XISOBIDAGI DIZENFEKSIYA STANSIYASI</t>
  </si>
  <si>
    <t>MChJ IMPERIAL PRINT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</si>
  <si>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</si>
  <si>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</si>
  <si>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</si>
  <si>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</si>
  <si>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</si>
  <si>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</si>
  <si>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</si>
  <si>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</si>
  <si>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</si>
  <si>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</si>
  <si>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Сумма договора</t>
  </si>
  <si>
    <t>№ сделки</t>
  </si>
  <si>
    <t>Пшеница</t>
  </si>
  <si>
    <t>Барда</t>
  </si>
  <si>
    <t>AJ NAVOIY IES</t>
  </si>
  <si>
    <t>MChJ DENTAFILL PLYUS</t>
  </si>
  <si>
    <t>MChJ Jurabek PRINT</t>
  </si>
  <si>
    <t>MChJ XORAZM Dori-Darmon</t>
  </si>
  <si>
    <t>Q.K. MChJ "DINA PARFUM"</t>
  </si>
  <si>
    <t>QK AJ INDORAMA KOKAND TEXTILE</t>
  </si>
  <si>
    <t>MChJ ABINA COSMETIK</t>
  </si>
  <si>
    <t>MChJ QK HEALTH LINE</t>
  </si>
  <si>
    <t>Toshkent viloyati QO'RIQLASH BOSHQARMASI O'R MG</t>
  </si>
  <si>
    <t xml:space="preserve">   Договор 1105-515юрс от 30.08.19 Охрана объекта</t>
  </si>
  <si>
    <t xml:space="preserve">   Договор 491-юрс от 12.08.19 Услуги банка</t>
  </si>
  <si>
    <t>июль</t>
  </si>
  <si>
    <t>август</t>
  </si>
  <si>
    <t>сентябрь</t>
  </si>
  <si>
    <t>Список заключенных договоров на портале гос.закупках</t>
  </si>
  <si>
    <t>Дизельное топливо ЭКО ООО "Бухарский НПЗ"</t>
  </si>
  <si>
    <t>Карбамид марки "А", меш АО "Максам-Чирчик"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</si>
  <si>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</si>
  <si>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</si>
  <si>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</si>
  <si>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</si>
  <si>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</si>
  <si>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</si>
  <si>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MCHJ TASHKENT POLYMER SINTEZ</t>
  </si>
  <si>
    <t>MChJ ULKAN PARVOZ SERVIS</t>
  </si>
  <si>
    <t>DK O'ZBEKISTON MILLIY METROLOGIYA INSTITUTI</t>
  </si>
  <si>
    <t>DUK O’ZBEKISTON ILMIY-SINOV VA SIFAT NAZORATI MARKAZI (UzTest)</t>
  </si>
  <si>
    <t>АИКБ  Ипак Йули Янгиюль</t>
  </si>
  <si>
    <t>октябрь</t>
  </si>
  <si>
    <t>ноябрь</t>
  </si>
  <si>
    <t>декабрь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</si>
  <si>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</si>
  <si>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</si>
  <si>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</si>
  <si>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</si>
  <si>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</si>
  <si>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</si>
  <si>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</si>
  <si>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</si>
  <si>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Maxam-Chirchiq AJ</t>
  </si>
  <si>
    <t>200941518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</si>
  <si>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</si>
  <si>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</si>
  <si>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</si>
  <si>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</si>
  <si>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</si>
  <si>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</si>
  <si>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</si>
  <si>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>ACTIVE BUSINESS LINE oilaviy korxonasi</t>
  </si>
  <si>
    <t>MChJ BIO COSMETICS</t>
  </si>
  <si>
    <t>MChJ ISGS BREND TORG</t>
  </si>
  <si>
    <t>MChJ ECO PHARM MED INVEST</t>
  </si>
  <si>
    <t>MChJ QK AFSAR COMPANY LTD</t>
  </si>
  <si>
    <t>MChJ QK NAVOIY BEAUTY COSMETICS</t>
  </si>
  <si>
    <t>Respublika SUDTIBBIY EKSPERTIZA IAM Toshkent viloyati</t>
  </si>
  <si>
    <t>XK CHEMICAL BUBBLE GROUP</t>
  </si>
  <si>
    <t>AK O`ZBEKTELEKOM Toshkent filiali</t>
  </si>
  <si>
    <t xml:space="preserve">   Договор 02_918/3140 от 08.01.20г.Интернет Teznet business-3 10 Мбит/с</t>
  </si>
  <si>
    <t xml:space="preserve">   Договор 4-28юрс от 15.01.20 Услуги связи</t>
  </si>
  <si>
    <t>MChJ "PREMIUM POLIGRAF BIZNES"</t>
  </si>
  <si>
    <t>MChJ "UNICON-SOFT"</t>
  </si>
  <si>
    <t xml:space="preserve">   Закупки на cooperation.uz по КМ ПП-833 от 30.09.19г</t>
  </si>
  <si>
    <t xml:space="preserve">   Договор 6-85юрс от 01.02.20 Пожарная безопасность</t>
  </si>
  <si>
    <t>MChJ "KORNELIYA"</t>
  </si>
  <si>
    <t>AJ OLMALIQ КMK</t>
  </si>
  <si>
    <t>MChJ ZOLOTOE RUNO</t>
  </si>
  <si>
    <t>MChJ BUNYOD GOLD</t>
  </si>
  <si>
    <t>MChJ Elite Pharma Med Group</t>
  </si>
  <si>
    <t>MChJ GALENIKA INVEST</t>
  </si>
  <si>
    <t>MChJ KATRANT</t>
  </si>
  <si>
    <t>MChJ Qashqadaryo Dori-Darmon</t>
  </si>
  <si>
    <t>MChJ QK UZTEX Tashkent</t>
  </si>
  <si>
    <t>MChJ STEKLOPLASTIK</t>
  </si>
  <si>
    <t>DUK AGROSANOAT MAJMUIDA XIZMAT KO`RSATISH MARKAZI</t>
  </si>
  <si>
    <t>DUK RESPUBLIKA INKASSASIYA XIZMATI Tosh.vil.boshqarmasi</t>
  </si>
  <si>
    <t xml:space="preserve">   Договор 4187/20 от 02.03.20 Услуги инкассации</t>
  </si>
  <si>
    <t>MChJ Barakat Cipro</t>
  </si>
  <si>
    <t>MChJ Fides solutions</t>
  </si>
  <si>
    <t>Список заключенных договоров на портале UZEX.UZ</t>
  </si>
  <si>
    <t>СП CHORVA-NURZIYO-BARAKASI</t>
  </si>
  <si>
    <t>307456581</t>
  </si>
  <si>
    <t>Поставщик</t>
  </si>
  <si>
    <t>"ASIA METALL BUSINESS" xususiy korxonasi</t>
  </si>
  <si>
    <t>301010857</t>
  </si>
  <si>
    <t>MChJ "ASIA METALL BUSINESS"</t>
  </si>
  <si>
    <t>XK Maximum business group</t>
  </si>
  <si>
    <t>XK Nasiba Gavhar</t>
  </si>
  <si>
    <t xml:space="preserve"> </t>
  </si>
  <si>
    <t>DUK Manaviyat Nashriyoti</t>
  </si>
  <si>
    <t>MChJ BONU shirinliklari</t>
  </si>
  <si>
    <t>MCHJ Ecowall</t>
  </si>
  <si>
    <t>MCHJ SAG AGRO</t>
  </si>
  <si>
    <t>MChJ SANO STANDART</t>
  </si>
  <si>
    <t>MChJ WORLD TRADE SOLUTIONS TASHKENT</t>
  </si>
  <si>
    <t>XK MAHMUDOV MURODJON MAXAMMADOVICH</t>
  </si>
  <si>
    <t>AJ “Hududgazta’minot”</t>
  </si>
  <si>
    <t xml:space="preserve">   Договор 1909352324-398юрс от 07.08.20 Услуги связи мобайл</t>
  </si>
  <si>
    <t>DUK "ELEKTRON ONLAYN-AUKSIONLARNI TASHKIL ETISH MARKAZI"</t>
  </si>
  <si>
    <t>ELEKTRON KOOPERATSIYA PORTALI MARKAZI</t>
  </si>
  <si>
    <t>ТехПД-1 Ташкент</t>
  </si>
  <si>
    <t xml:space="preserve">   Договор 12-04/7 от 01.07.20 Природный газ</t>
  </si>
  <si>
    <t>7.5-илова</t>
  </si>
  <si>
    <t>7.2-илова</t>
  </si>
  <si>
    <t>7.1.-илова</t>
  </si>
  <si>
    <t>7.6-илова</t>
  </si>
  <si>
    <t>Toshkent Agrosanoat MCHJ</t>
  </si>
  <si>
    <t>200566549</t>
  </si>
  <si>
    <t>201882883</t>
  </si>
  <si>
    <t>ФХ QOBIL OMAD</t>
  </si>
  <si>
    <t>302309885</t>
  </si>
  <si>
    <t>Наименование товара</t>
  </si>
  <si>
    <t>Дата</t>
  </si>
  <si>
    <t>Пшен</t>
  </si>
  <si>
    <t>Дизе</t>
  </si>
  <si>
    <t>Карб</t>
  </si>
  <si>
    <t>FX "QOBIL OMAD"</t>
  </si>
  <si>
    <t>FX Jamol OTA</t>
  </si>
  <si>
    <t>MChJ BIO XLOR AKTIV</t>
  </si>
  <si>
    <t>MChJ HILAL COSMETICS</t>
  </si>
  <si>
    <t>MChJ HVARA</t>
  </si>
  <si>
    <t>MChJ Kitobdornashr</t>
  </si>
  <si>
    <t>MChJ PRINT.UZ</t>
  </si>
  <si>
    <t>MChJ SANO TECHNOLOGY</t>
  </si>
  <si>
    <t>MCHJ Toshkent Agrosanoat</t>
  </si>
  <si>
    <t>MChJ SAVDOELETRONIKA XIZMATLARI</t>
  </si>
  <si>
    <t xml:space="preserve">   Договор 9Y-0001 от 25.12.20 услуги по ККМ SIMURG 001</t>
  </si>
  <si>
    <t>Труба полиэтиленовая ПЭГК d-500 SN8 ООО VIKAAZ PLAST</t>
  </si>
  <si>
    <t>"OISHA OMAD BARAKA" Масъулияти чекланган жамияти</t>
  </si>
  <si>
    <t>302072186</t>
  </si>
  <si>
    <t>ООО OROM PAXTA</t>
  </si>
  <si>
    <t>307643714</t>
  </si>
  <si>
    <t>BILLUR SUV SERVIS MCHJ</t>
  </si>
  <si>
    <t>Перекись водорода 60%</t>
  </si>
  <si>
    <t>ООО GREEN APPLE S</t>
  </si>
  <si>
    <t>Ткань х/б суровая (бязь)</t>
  </si>
  <si>
    <t>Труб</t>
  </si>
  <si>
    <t>AJ "O'ZBEKISTON RESPUBLIKASI TOVAR-XOMASHYO BIRJASI"</t>
  </si>
  <si>
    <t xml:space="preserve">   ИНП:75254 от 01.01.19 счет 009 Бирж.торги на УзР</t>
  </si>
  <si>
    <t xml:space="preserve">   Договор 64-21 от 12.02.21 Листинг.взнос</t>
  </si>
  <si>
    <t>DSENM RESPUBLIKA</t>
  </si>
  <si>
    <t xml:space="preserve">   Договор 157 от 27.03.21 Анализ пшеницы</t>
  </si>
  <si>
    <t>MChJ NORMA DAVRIY NASHRLARI</t>
  </si>
  <si>
    <t>GREEN APPLE S mas‘uliyati cheklangan jamiyati</t>
  </si>
  <si>
    <t>MCHJ OISHA OMAD BARAKA</t>
  </si>
  <si>
    <t>MCHJ OROM PAXTA</t>
  </si>
  <si>
    <t>MChJ Yuqorichirchiq Energy Systems</t>
  </si>
  <si>
    <t>OK PRINTING HOUSE</t>
  </si>
  <si>
    <t>QK BUX-TEL</t>
  </si>
  <si>
    <t>XF A.SH.A Oz KONTAKT</t>
  </si>
  <si>
    <t>BUXORO ULGURJI SAVDO MARKAZI mas‘uliyati cheklangan jamiyati</t>
  </si>
  <si>
    <t>MChJ BEST BUY AND SELL</t>
  </si>
  <si>
    <t>MChJ BIELEKTRO</t>
  </si>
  <si>
    <t>MCHJ GREEN ENERGY SOLUTION</t>
  </si>
  <si>
    <t>MCHJ Navoiy Kimyo Invest</t>
  </si>
  <si>
    <t>MCHJ New Format-Tashkent</t>
  </si>
  <si>
    <t>MChJ OQ-TOSH SANATORIYASI</t>
  </si>
  <si>
    <t>MChJ SALT MINING</t>
  </si>
  <si>
    <t>BIZNES VA TADBIRKORLIK OLIY MAKTABI</t>
  </si>
  <si>
    <t xml:space="preserve">   Договор 154/ОЦ от 26.02.21 Услуги по оценке сист.корп.управл.</t>
  </si>
  <si>
    <t>DUK SHAHARSOZLIK HUJJATLARI EKSPERTIZASI Таш.обл.филиал</t>
  </si>
  <si>
    <t>MChJ "2-SON KO'CHMA MEXANIZATSIYALASHGAN KOLONNA"</t>
  </si>
  <si>
    <t xml:space="preserve">   Договор 2-652юрс от 06.12.19 Строительство здания ДОУ на 100 мест</t>
  </si>
  <si>
    <t>MChJ AIS TECHNO GROUP</t>
  </si>
  <si>
    <t>MChJ LIDER KONSALT SERVIS</t>
  </si>
  <si>
    <t>XK "KONSAUD UNIVERSAL"</t>
  </si>
  <si>
    <t xml:space="preserve">   Договор 21-062 от 09.03.21 Аудиторские услуги</t>
  </si>
  <si>
    <t>DUK DAVLAT BELGISI</t>
  </si>
  <si>
    <t>G`afur G`ulom nomidagi nashriyot-matbaa ijodiy uyi</t>
  </si>
  <si>
    <t>MChJ BULUNGUR 1</t>
  </si>
  <si>
    <t>MChJ ENRICO LINE</t>
  </si>
  <si>
    <t>MChJ EUROASIA PRINT</t>
  </si>
  <si>
    <t>MCHJ FIBBER</t>
  </si>
  <si>
    <t>MChJ IPSUM PATHOLOGY</t>
  </si>
  <si>
    <t>MChJ Kamalak Print</t>
  </si>
  <si>
    <t>MChJ MAX AND TOP</t>
  </si>
  <si>
    <t>MCHJ Me'mor Elnazar Loyiha</t>
  </si>
  <si>
    <t>MChJ OKS MASSAGET</t>
  </si>
  <si>
    <t>MChJ Parlak Ambalaj</t>
  </si>
  <si>
    <t>MChJ PREMIUM ALCO</t>
  </si>
  <si>
    <t>MChJ PREMIUM FLEX</t>
  </si>
  <si>
    <t>MChJ PREMIUM POLYGRAPH</t>
  </si>
  <si>
    <t>MChJ QK COLORFLEX</t>
  </si>
  <si>
    <t>MChJ RICH WORLD COSMETIC</t>
  </si>
  <si>
    <t>MChJ TRADE EQUIPMENT</t>
  </si>
  <si>
    <t>MCHJ Uniderm</t>
  </si>
  <si>
    <t>OK "FRAGRANCE PARFUMS"</t>
  </si>
  <si>
    <t>QK MChJ BUMA</t>
  </si>
  <si>
    <t>XK ILXON NAZAROV</t>
  </si>
  <si>
    <t>XK LION PRINT</t>
  </si>
  <si>
    <t>ООО SALT MINING</t>
  </si>
  <si>
    <t>305589354</t>
  </si>
  <si>
    <t>Пшеница мягких сортов, продовольственная, 3-го класс, урожай 2020г ООО Asia Metall Business</t>
  </si>
  <si>
    <t>соль</t>
  </si>
  <si>
    <t>Спирт этиловый ректификованный пищевой Альфа АО Biokimyo</t>
  </si>
  <si>
    <t>XK "ZIYO NUR FARM"</t>
  </si>
  <si>
    <t>206966290</t>
  </si>
  <si>
    <t>Спирт этиловый ректификованный пищевой Люкс АО Biokimyo</t>
  </si>
  <si>
    <t>Спирт этиловый ректификованный технический АО Biokimyo</t>
  </si>
  <si>
    <t>ООО ECO PHARM MED   INVEST</t>
  </si>
  <si>
    <t>305209880</t>
  </si>
  <si>
    <t>ООО "CITY PRINT"</t>
  </si>
  <si>
    <t>207114804</t>
  </si>
  <si>
    <t>205994456</t>
  </si>
  <si>
    <t xml:space="preserve">Колорфлекс СП </t>
  </si>
  <si>
    <t>204135488</t>
  </si>
  <si>
    <t>ООО HVARA</t>
  </si>
  <si>
    <t>306766008</t>
  </si>
  <si>
    <t>"Premium-Alco" mas`uliyati cheklangan jamiyati</t>
  </si>
  <si>
    <t>301520586</t>
  </si>
  <si>
    <t xml:space="preserve">OOO ELITE PHARMA MED GROUP </t>
  </si>
  <si>
    <t>303821811</t>
  </si>
  <si>
    <t>BIO XLOR AKTIV MCHJ</t>
  </si>
  <si>
    <t>303493406</t>
  </si>
  <si>
    <t>"MAX AND TOP" MChJ</t>
  </si>
  <si>
    <t>302639396</t>
  </si>
  <si>
    <t>IPSUM PATHOLOGY MCHJ</t>
  </si>
  <si>
    <t>304808034</t>
  </si>
  <si>
    <t>DENTAFI LL PLYUS МЧЖ</t>
  </si>
  <si>
    <t>205833140</t>
  </si>
  <si>
    <t>FIBBER  МЧЖ</t>
  </si>
  <si>
    <t>301882374</t>
  </si>
  <si>
    <t>PARLAK AMBALAJ ООО</t>
  </si>
  <si>
    <t>304855017</t>
  </si>
  <si>
    <t>"JNS LABS" masuliyati cheklangan jamiyati</t>
  </si>
  <si>
    <t>302121021</t>
  </si>
  <si>
    <t>АО Бекабадцемент</t>
  </si>
  <si>
    <t>200459808</t>
  </si>
  <si>
    <t>CП ООО "BUMA"</t>
  </si>
  <si>
    <t>204287085</t>
  </si>
  <si>
    <t>ООО UNIDERM</t>
  </si>
  <si>
    <t>306110530</t>
  </si>
  <si>
    <t>ООО "Medical max pharm"</t>
  </si>
  <si>
    <t>303219142</t>
  </si>
  <si>
    <t>ООО GLOBAL ANTISEPT</t>
  </si>
  <si>
    <t>307692930</t>
  </si>
  <si>
    <t>"LION PRINT" xususiy korxonasi</t>
  </si>
  <si>
    <t>300986126</t>
  </si>
  <si>
    <t>"BULUNGUR-1" mas`uliyati cheklangan jamiyati</t>
  </si>
  <si>
    <t>200730044</t>
  </si>
  <si>
    <t>"QASHQADARYO DORI-DARMON" АЖ</t>
  </si>
  <si>
    <t>200668420</t>
  </si>
  <si>
    <t>203697731</t>
  </si>
  <si>
    <t>"КАМАЛАК-ЛБ" хусусий корхонаси</t>
  </si>
  <si>
    <t>200321473</t>
  </si>
  <si>
    <t>CHEMICAL BUBBLE GROUP XK</t>
  </si>
  <si>
    <t>303864354</t>
  </si>
  <si>
    <t xml:space="preserve">ООО ПТК Фаровон </t>
  </si>
  <si>
    <t>200564488</t>
  </si>
  <si>
    <t>СП ФАР-ВАБ в форме ООО</t>
  </si>
  <si>
    <t>202273366</t>
  </si>
  <si>
    <t>ООО "OZBEKISTON DORI-TAMINOTI"</t>
  </si>
  <si>
    <t>200845636</t>
  </si>
  <si>
    <t>"PREMIUM FLEX" masuliyati cheklangan jamiyati</t>
  </si>
  <si>
    <t>207148034</t>
  </si>
  <si>
    <t>"ANIS PRO PRODUCT" mas`uliyati cheklangan jamiyati</t>
  </si>
  <si>
    <t>302478455</t>
  </si>
  <si>
    <t>"BIO-COSMETICS" masuliyati cheklangan jamiyati</t>
  </si>
  <si>
    <t>302479834</t>
  </si>
  <si>
    <t>ЧП ILXON  NAZAROV</t>
  </si>
  <si>
    <t>306425984</t>
  </si>
  <si>
    <t>OOO IMPERIAL PRINT</t>
  </si>
  <si>
    <t>304885597</t>
  </si>
  <si>
    <t>"OKS MASSAGET" MCHJ</t>
  </si>
  <si>
    <t>307099741</t>
  </si>
  <si>
    <t>POLIGRAF EXTRA MCHJ</t>
  </si>
  <si>
    <t>301253490</t>
  </si>
  <si>
    <t>"SANO TECHNOLOGY" masuliyati cheklangan jamiyati</t>
  </si>
  <si>
    <t>207093674</t>
  </si>
  <si>
    <t>Бард</t>
  </si>
  <si>
    <t>Спир</t>
  </si>
  <si>
    <t>BIELEKTRO MCHJ</t>
  </si>
  <si>
    <t>Аудиторские услуги</t>
  </si>
  <si>
    <t>AJ OHANGARONSEMENT</t>
  </si>
  <si>
    <t>MChJ KAFOLAT REZINA</t>
  </si>
  <si>
    <t>MChJ PISKENT HAMKOR SAVDO</t>
  </si>
  <si>
    <t>MCHJ VIDCOM</t>
  </si>
  <si>
    <t>MChJ WHEAT EXPORTS-INVEST</t>
  </si>
  <si>
    <t>В валюте</t>
  </si>
  <si>
    <t>Курс</t>
  </si>
  <si>
    <t>AJ Sirdaryo vino</t>
  </si>
  <si>
    <t>MChJ ALVIERO</t>
  </si>
  <si>
    <t>MCHJ BOG'IZOG'ON</t>
  </si>
  <si>
    <t>MChJ CREDO PRINT GROUP</t>
  </si>
  <si>
    <t>MCHJ Farm Lux Medical Invest</t>
  </si>
  <si>
    <t>MChJ GOODNESS BUSINESS TRADE</t>
  </si>
  <si>
    <t>MCHJ HAMKOR-OSIYO</t>
  </si>
  <si>
    <t>MChJ HILOL NASHR</t>
  </si>
  <si>
    <t>MCHJ MEHNAT Agrofirmasi</t>
  </si>
  <si>
    <t>MChJ Muzaffar Kulol</t>
  </si>
  <si>
    <t>MChJ NATUREX</t>
  </si>
  <si>
    <t>MChJ NAZEEF</t>
  </si>
  <si>
    <t>MCHJ OREBET</t>
  </si>
  <si>
    <t>MChJ POLIGRAF EXTRA</t>
  </si>
  <si>
    <t>MChJ QK Remedy Group</t>
  </si>
  <si>
    <t>MCHJ RUHSHONA MED FARM</t>
  </si>
  <si>
    <t>XK BIOMED PHARMSANOAT</t>
  </si>
  <si>
    <t>XK DECUSERO</t>
  </si>
  <si>
    <t>XK TRAST MED-FARM</t>
  </si>
  <si>
    <t xml:space="preserve">   Договор 627 от 24.12.20 Поставка Пар товарный</t>
  </si>
  <si>
    <t>ФХ Обид-ота</t>
  </si>
  <si>
    <t>DUK Toshvildavekoekspertiza markazi</t>
  </si>
  <si>
    <t xml:space="preserve">   Договор 33-33 от 06.02.20 заправка катриджа</t>
  </si>
  <si>
    <t>"OHANGARONSEMENT" АЖ</t>
  </si>
  <si>
    <t>200463344</t>
  </si>
  <si>
    <t>Соль озерная самосадочная ООО SALT MINING</t>
  </si>
  <si>
    <t>KITOBDORNASHR MCHJ</t>
  </si>
  <si>
    <t>305177528</t>
  </si>
  <si>
    <t>СП PRINTING  HOUSE</t>
  </si>
  <si>
    <t>306245118</t>
  </si>
  <si>
    <t>АО Узбекистон Шампани</t>
  </si>
  <si>
    <t>200547738</t>
  </si>
  <si>
    <t>Sirdaryo vino AJ</t>
  </si>
  <si>
    <t>201290655</t>
  </si>
  <si>
    <t>"HILOL NASHR" masuliyati cheklangan jamiyati</t>
  </si>
  <si>
    <t>207105174</t>
  </si>
  <si>
    <t>TASHKENT POLYMER SINTEZ MCHJ</t>
  </si>
  <si>
    <t>306107913</t>
  </si>
  <si>
    <t>"ALVIERO" MCHJ</t>
  </si>
  <si>
    <t>АО Нукус винзаводи</t>
  </si>
  <si>
    <t>200349571</t>
  </si>
  <si>
    <t>ООО ENRICO LINE</t>
  </si>
  <si>
    <t>306170347</t>
  </si>
  <si>
    <t>АО Каракалпак дари-дармак</t>
  </si>
  <si>
    <t>200349896</t>
  </si>
  <si>
    <t>Buxoro Dori-darmon MChJ</t>
  </si>
  <si>
    <t>200851700</t>
  </si>
  <si>
    <t>"SHAHRISABZ VINO-AROQ" aksiyadorlik jamiyati</t>
  </si>
  <si>
    <t>200672734</t>
  </si>
  <si>
    <t>ЧМП Акташ</t>
  </si>
  <si>
    <t>200649104</t>
  </si>
  <si>
    <t>"G`.G`ULOM" NOMIDAGI NASHRIYOT-MATBAA IJODIY UYI</t>
  </si>
  <si>
    <t>200935397</t>
  </si>
  <si>
    <t>ООО TRADE EQUIPMENT</t>
  </si>
  <si>
    <t>305680425</t>
  </si>
  <si>
    <t>СП FRAGRANCE PARFUMS</t>
  </si>
  <si>
    <t>308269315</t>
  </si>
  <si>
    <t>"Ховренко номидаги Самарканд вино комбинати" ОАЖ</t>
  </si>
  <si>
    <t>201538312</t>
  </si>
  <si>
    <t>ООО HILAL COSMETICS</t>
  </si>
  <si>
    <t>303933205</t>
  </si>
  <si>
    <t>ООО NAZEEF</t>
  </si>
  <si>
    <t>305125464</t>
  </si>
  <si>
    <t>AKADEMTAMINOT  ДУК</t>
  </si>
  <si>
    <t>202017176</t>
  </si>
  <si>
    <t>ООО Sano-Standart</t>
  </si>
  <si>
    <t>204349394</t>
  </si>
  <si>
    <t>"INDORAMA KOKAND TEXTILE" aksiyadorlik jamiyati</t>
  </si>
  <si>
    <t>207080209</t>
  </si>
  <si>
    <t>Таш обл. Дори-Дармон</t>
  </si>
  <si>
    <t>200625846</t>
  </si>
  <si>
    <t>MCHJ shaklidagi MEHNAT agrofirmasi</t>
  </si>
  <si>
    <t>200579089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</si>
  <si>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</si>
  <si>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</si>
  <si>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</si>
  <si>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</si>
  <si>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OOO "YUQORICHIRCHIQ ENERGY SYSTEMS"</t>
  </si>
  <si>
    <t>302093073</t>
  </si>
  <si>
    <t>ООО RUHSHONA MED FARM</t>
  </si>
  <si>
    <t>303411388</t>
  </si>
  <si>
    <t>PRINTUZ MCHJ</t>
  </si>
  <si>
    <t>304788646</t>
  </si>
  <si>
    <t>XK "MUQADDAM-SERVIS"</t>
  </si>
  <si>
    <t>204254292</t>
  </si>
  <si>
    <t>300251029</t>
  </si>
  <si>
    <t>АО Чирчик Трансформатор Заводи</t>
  </si>
  <si>
    <t>200941525</t>
  </si>
  <si>
    <t>"Euroasia print" masuliyati cheklangan jamiyati</t>
  </si>
  <si>
    <t>302630551</t>
  </si>
  <si>
    <t>STANDARD POLIGRAF SERVICE МЧЖ</t>
  </si>
  <si>
    <t>207063624</t>
  </si>
  <si>
    <t>ООО WORLD TRADE SOLUTIONS TASHKENT</t>
  </si>
  <si>
    <t>306448949</t>
  </si>
  <si>
    <t xml:space="preserve">СП ООО "REMEDY GROUP" </t>
  </si>
  <si>
    <t>206985269</t>
  </si>
  <si>
    <t>СП Afsar Company LTD</t>
  </si>
  <si>
    <t>202645582</t>
  </si>
  <si>
    <t>ЧП BIOMED PHARMSANOAT</t>
  </si>
  <si>
    <t>304553915</t>
  </si>
  <si>
    <t>ООО "Bux-Tel"</t>
  </si>
  <si>
    <t>202954024</t>
  </si>
  <si>
    <t>Самарканд Дори-Дармон ОАЖ</t>
  </si>
  <si>
    <t>200610747</t>
  </si>
  <si>
    <t>Сирдарё Дори Дармон МЧЖ</t>
  </si>
  <si>
    <t>200322259</t>
  </si>
  <si>
    <t>"KOMSAR" mas`uliyati cheklangan jamiyati</t>
  </si>
  <si>
    <t>200452983</t>
  </si>
  <si>
    <t>MCHJ "SAG AGRO"</t>
  </si>
  <si>
    <t>304489170</t>
  </si>
  <si>
    <t>АО Алмалыкский ГМК</t>
  </si>
  <si>
    <t>202328794</t>
  </si>
  <si>
    <t>ООО FARM LUX MEDICAL INVEST</t>
  </si>
  <si>
    <t>307960620</t>
  </si>
  <si>
    <t>ЧП DECUSERO</t>
  </si>
  <si>
    <t>307744904</t>
  </si>
  <si>
    <t>"QORA-QAMISH DORIXONALARI" masuliyati cheklangan jamiyati</t>
  </si>
  <si>
    <t>200655453</t>
  </si>
  <si>
    <t>Музаффар кулол МЧЖ</t>
  </si>
  <si>
    <t>205394214</t>
  </si>
  <si>
    <t>ООО OREBET</t>
  </si>
  <si>
    <t>304972648</t>
  </si>
  <si>
    <t>"XORAZM DORI-DARMON" МЧЖ</t>
  </si>
  <si>
    <t>201018072</t>
  </si>
  <si>
    <t>Mas`uliyati cheklangan jamiyati shaklidagi "DINA PARFUM" Ozbekiston-Xitoy qoshma korxonasi</t>
  </si>
  <si>
    <t>301794562</t>
  </si>
  <si>
    <t>"HAMKOR-OSIYO" mas`uliyati cheklangan jamiyati</t>
  </si>
  <si>
    <t>203391852</t>
  </si>
  <si>
    <t>"CREDO PRINT GROUP" mas`uliyati cheklangan jamiyati</t>
  </si>
  <si>
    <t>204695568</t>
  </si>
  <si>
    <t>"GALENIKA INVEST" mas`uliyati cheklangan jamiyati</t>
  </si>
  <si>
    <t>207129610</t>
  </si>
  <si>
    <t>KLIN - KOSMETIKA  ДП</t>
  </si>
  <si>
    <t>300644789</t>
  </si>
  <si>
    <t>ЧП TRAST MED-FARM</t>
  </si>
  <si>
    <t>306893744</t>
  </si>
  <si>
    <t>ООО GOODNESS BUSINESS TRADE</t>
  </si>
  <si>
    <t>304962668</t>
  </si>
  <si>
    <t xml:space="preserve">ф/х Обид-Ота </t>
  </si>
  <si>
    <t>201497870</t>
  </si>
  <si>
    <t>Спирт этиловый ректификованный пищевой Люкс АО Biokimyo аннул.объем</t>
  </si>
  <si>
    <t>BUNYOD GOLD MCHJ</t>
  </si>
  <si>
    <t>201291281</t>
  </si>
  <si>
    <t>"KATRANT" masuliyati cheklangan jamiyati</t>
  </si>
  <si>
    <t>200628873</t>
  </si>
  <si>
    <t>Спирт этиловый ректификованный пищевой Альфа АО Biokimyo аннул.объем</t>
  </si>
  <si>
    <t>ООО "BOG`IZOG`ON"</t>
  </si>
  <si>
    <t>200961517</t>
  </si>
  <si>
    <t>ООО NATUREX</t>
  </si>
  <si>
    <t>305039871</t>
  </si>
  <si>
    <t>ООО RICH WORLD COSMETIC</t>
  </si>
  <si>
    <t>304994920</t>
  </si>
  <si>
    <t>ООО TEXNOPARK</t>
  </si>
  <si>
    <t>306493973</t>
  </si>
  <si>
    <t>"AIR TIME" mas`uliyati cheklangan jamiyati</t>
  </si>
  <si>
    <t>302919159</t>
  </si>
  <si>
    <t xml:space="preserve">ООО STEKLOPLASTIK  </t>
  </si>
  <si>
    <t>200972559</t>
  </si>
  <si>
    <t>KAFOLAT REZINA</t>
  </si>
  <si>
    <t>Питьевая вода для кулера в капсулах 18,9 л</t>
  </si>
  <si>
    <t>ООО PISKENT HAMKOR SAVDO</t>
  </si>
  <si>
    <t>Миллий</t>
  </si>
  <si>
    <t>Соль озерная</t>
  </si>
  <si>
    <t>Кефир</t>
  </si>
  <si>
    <t>Active Busuness Line оилавий корхонаси</t>
  </si>
  <si>
    <t>LIFT PROEKT MCHJ</t>
  </si>
  <si>
    <t>ООО ISGS BREND TORG</t>
  </si>
  <si>
    <t>YETTI PLYUS YETTI MCHJ</t>
  </si>
  <si>
    <t>Техническое обслуживание средств измерений</t>
  </si>
  <si>
    <t>ЯККА ТАРТИБДАГИ ТАДБИРКОР</t>
  </si>
  <si>
    <t>ОТБОР</t>
  </si>
  <si>
    <t>Статус</t>
  </si>
  <si>
    <t>ООО GREEN ENERGY SOLUTION</t>
  </si>
  <si>
    <t>АО "Ахангаранцемент"</t>
  </si>
  <si>
    <t>№63</t>
  </si>
  <si>
    <t>№11</t>
  </si>
  <si>
    <t>№ 36</t>
  </si>
  <si>
    <t>"JAMOL OTA-CHORVA NASL " фермер хужалиги</t>
  </si>
  <si>
    <t>СП ООО "Health Line"</t>
  </si>
  <si>
    <t>200915414</t>
  </si>
  <si>
    <t>"JURABEK PRINT" mas`uliyati cheklangan jamiyati</t>
  </si>
  <si>
    <t>207100252</t>
  </si>
  <si>
    <t>СП MUXAMMADSOLIX-UMID-BIZNES</t>
  </si>
  <si>
    <t>307154981</t>
  </si>
  <si>
    <t>"PREMIUM POLYGRAPH" Masuliyati cheklangan jamiyati</t>
  </si>
  <si>
    <t>207155224</t>
  </si>
  <si>
    <t xml:space="preserve">UZTEX TASHKENT МСhJ </t>
  </si>
  <si>
    <t>Mas`uliyati cheklangan jamiyati shaklidagi "NAVOIY-BEAUTY COSMETICS" Ozbekiston-Koreya qoshma korxonasi</t>
  </si>
  <si>
    <t>301656449</t>
  </si>
  <si>
    <t>ООО GULISTON GOLD TA`MINOT</t>
  </si>
  <si>
    <t>305204643</t>
  </si>
  <si>
    <t>MCHJ JAMOLOV SUNNAT BIZNES</t>
  </si>
  <si>
    <t>308774004</t>
  </si>
  <si>
    <t>"CARBON-POLYMER" MChJ</t>
  </si>
  <si>
    <t>205734367</t>
  </si>
  <si>
    <t>ООО AL MAJID BEAUTY GROUP</t>
  </si>
  <si>
    <t>305007943</t>
  </si>
  <si>
    <t>ф/х Рахимжон</t>
  </si>
  <si>
    <t>203549700</t>
  </si>
  <si>
    <t>MCHJ W MEDICINE</t>
  </si>
  <si>
    <t>308665678</t>
  </si>
  <si>
    <t>ООО ABK-MEDICAL</t>
  </si>
  <si>
    <t>305341119</t>
  </si>
  <si>
    <t>ООО OOO POLIMIX PAINTS</t>
  </si>
  <si>
    <t>306997646</t>
  </si>
  <si>
    <t>ЧП CONSTRUCTION SOLUTIONS SERVICE</t>
  </si>
  <si>
    <t>304139280</t>
  </si>
  <si>
    <t>KONVIN АЖ</t>
  </si>
  <si>
    <t>200441238</t>
  </si>
  <si>
    <t>ООО БРИЗ</t>
  </si>
  <si>
    <t>200943704</t>
  </si>
  <si>
    <t>ЛАЗЗАТ ДУК</t>
  </si>
  <si>
    <t>306856805</t>
  </si>
  <si>
    <t>AGRO SAVDO XOLDING mas‘uliyati cheklangan jamiyati</t>
  </si>
  <si>
    <t xml:space="preserve">   Договор 5293276 от 24.12.21 Пшеница 136тн 3-кл</t>
  </si>
  <si>
    <t>MCHJ AGROTEHMINERAL TRADING</t>
  </si>
  <si>
    <t>MCHJ NETVIBES</t>
  </si>
  <si>
    <t>MCHJ YETTI PLYUS YETTI</t>
  </si>
  <si>
    <t>Итого развернутое</t>
  </si>
  <si>
    <t>ИП «Жанбырбай Е.Ш.»</t>
  </si>
  <si>
    <t>AJ "XOVRENKO NOMIDAGI SAMARQAND VINO KOMBINATI"</t>
  </si>
  <si>
    <t>AJ Ozbekiston Shampani</t>
  </si>
  <si>
    <t>DUK LAZZAT</t>
  </si>
  <si>
    <t>MChJ ABK MEDICAL</t>
  </si>
  <si>
    <t>MChJ BRIZ</t>
  </si>
  <si>
    <t>MCHJ CARBON POLYMER</t>
  </si>
  <si>
    <t>MCHJ GULISTON GOLD TA'MINOT</t>
  </si>
  <si>
    <t>MChJ QAMXAR</t>
  </si>
  <si>
    <t xml:space="preserve">   Договор 620 от 24.12.20 Поставка Пар товарный</t>
  </si>
  <si>
    <t>QK MUXAMMADSOLIX-UMID-BIZNES</t>
  </si>
  <si>
    <t>XK Construction Solutions Service</t>
  </si>
  <si>
    <t>XK Ziyo Nur Farm</t>
  </si>
  <si>
    <t xml:space="preserve">   Договор 5287762 от 21.12.21 Поставка Жидкой барды 200 тн</t>
  </si>
  <si>
    <t xml:space="preserve">   Договор 5291507 от 23.12.20 Поставка Жидкой барды 200 тн</t>
  </si>
  <si>
    <t xml:space="preserve">   Договор 5278050 от 14.12.21 Поставка спирт пищевой люкс 3300 дал</t>
  </si>
  <si>
    <t xml:space="preserve">   Договор 5298983 от 29.12.21 Поставка Жидкой барды 900 тн</t>
  </si>
  <si>
    <t>XT XARID TEXNOLOGIYALARI mas‘uliyati cheklangan jamiyati</t>
  </si>
  <si>
    <t>Maxsus bojxona kompleksi "Янгиюль ВЭД"</t>
  </si>
  <si>
    <t xml:space="preserve">   Договор 27016 от 01.06.20 Таможенные услуги</t>
  </si>
  <si>
    <t>MChJ "TOSHKENT SHAHRIDAGI YEODJU TEXNIKA INSTITUTI"</t>
  </si>
  <si>
    <t>MCHJ LIFT PROEKT</t>
  </si>
  <si>
    <t>O`ZBEKISTON RESPUBLIKASI PREZIDENTI DEVONI HUZURIDAGI TIBBIYOT BOSH BOSHQARMASIN</t>
  </si>
  <si>
    <t>XSI MChJ TOSHKENT-ZENNER</t>
  </si>
  <si>
    <t xml:space="preserve">   Договор 1133-130 от 29.11.21 Услуги  Электр тармокларига уланиш</t>
  </si>
  <si>
    <t>Госинспекция по карантину растений по Таш.области</t>
  </si>
  <si>
    <t xml:space="preserve">   Договор 8774391 от 01.02.18 услуги ж/д</t>
  </si>
  <si>
    <t>Товар</t>
  </si>
  <si>
    <t>Наименование продавца</t>
  </si>
  <si>
    <t>ИНН продавца</t>
  </si>
  <si>
    <t>Кол-во</t>
  </si>
  <si>
    <t>Аккумулятор свинцовый для запуска поршневых двигателей</t>
  </si>
  <si>
    <t>ABDULLAYEV JALOLIDDIN YULDASHOVICH YATT</t>
  </si>
  <si>
    <t>Услуга по ремонту весов и гирь</t>
  </si>
  <si>
    <t>Очки защитные</t>
  </si>
  <si>
    <t>ABDUFAZO TRADE</t>
  </si>
  <si>
    <t>OOO "NEW FORMAT TASHKENT"</t>
  </si>
  <si>
    <t>Водоэмульсия</t>
  </si>
  <si>
    <t>MCHJ COLOR INVEST BEST GOLD</t>
  </si>
  <si>
    <t>Услуга по текущему ремонту транспортных средств</t>
  </si>
  <si>
    <t>LOK TEX SERVIS M.CH.J</t>
  </si>
  <si>
    <t>Услуга по повышению квалификации работников</t>
  </si>
  <si>
    <t>ООО EDUCATIONAL LABOUR CENTER</t>
  </si>
  <si>
    <t>Антисептики и дезинфицирующие препараты</t>
  </si>
  <si>
    <t>ООО BIOCOSMIC</t>
  </si>
  <si>
    <t>Шприцы инъекционные однократного применения</t>
  </si>
  <si>
    <t>OOO "Pharmol"</t>
  </si>
  <si>
    <t>Comb.drug (Sulfanilamide, sulfathiazole)</t>
  </si>
  <si>
    <t>Салфетки и отрезы марлевые</t>
  </si>
  <si>
    <t>Ibuprofen</t>
  </si>
  <si>
    <t>Перчатки диэлектрические</t>
  </si>
  <si>
    <t>Comb.drug (Bromizovaleric acid*, phenobarbital, Peppermint oil*)</t>
  </si>
  <si>
    <t>Перчатки из полимерных материалов для защиты от внешних воздействий</t>
  </si>
  <si>
    <t>Comb.drug (acetylsalicylic acid, paracetamol, caffeine)*</t>
  </si>
  <si>
    <t>ООО ASIA PHARM LYUKS</t>
  </si>
  <si>
    <t>Sulfanilamide</t>
  </si>
  <si>
    <t>Simethicone</t>
  </si>
  <si>
    <t>Маршрутизатор</t>
  </si>
  <si>
    <t>ООО SELECT VANN TRADE</t>
  </si>
  <si>
    <t>Ammonii caustici*</t>
  </si>
  <si>
    <t>Aminophylline</t>
  </si>
  <si>
    <t>Comb.drug (Benzalkonium chloride, levomenthol, peppermint oil, eucalyptus oil, thymol)</t>
  </si>
  <si>
    <t>Cetirizine</t>
  </si>
  <si>
    <t>Pancreatin</t>
  </si>
  <si>
    <t>Comb drug (Paracetamol, phenylephrine, pheniramine maleate, ascorbinic acid)</t>
  </si>
  <si>
    <t>Comb.drug (Herba Thermopsidis, sodium bicarbonate)*</t>
  </si>
  <si>
    <t>Amlodipine</t>
  </si>
  <si>
    <t>Nikethamide</t>
  </si>
  <si>
    <t>Metoclopramide</t>
  </si>
  <si>
    <t>Paracetamol</t>
  </si>
  <si>
    <t>Procaine</t>
  </si>
  <si>
    <t>Drotaverine</t>
  </si>
  <si>
    <t>2 упак</t>
  </si>
  <si>
    <t>Azithromycin</t>
  </si>
  <si>
    <t>Valeriana officinalis*</t>
  </si>
  <si>
    <t>Diclofenac</t>
  </si>
  <si>
    <t>Sodium chloride*</t>
  </si>
  <si>
    <t>Аккумулятор для резервного источника питания</t>
  </si>
  <si>
    <t>000 GROWTH SMSRT</t>
  </si>
  <si>
    <t>Comb.drug (Paracetamol, ascorbic acid, caffeine, chlorphenamine)</t>
  </si>
  <si>
    <t>Xylometazoline</t>
  </si>
  <si>
    <t>Calcium gluconate*</t>
  </si>
  <si>
    <t>Comb.drug (Fluconazole, azithromycin, secnidazole)</t>
  </si>
  <si>
    <t>Bendazol</t>
  </si>
  <si>
    <t>Comb.drug (Amoxicillin, clavulanic acid)</t>
  </si>
  <si>
    <t>Кислород</t>
  </si>
  <si>
    <t>Nimesulide</t>
  </si>
  <si>
    <t>Boric acid</t>
  </si>
  <si>
    <t>JS DORI DARMON SERVICE MCHJ</t>
  </si>
  <si>
    <t>Iodine</t>
  </si>
  <si>
    <t>Omeprazole</t>
  </si>
  <si>
    <t>Naphazoline</t>
  </si>
  <si>
    <t>Nitrofural</t>
  </si>
  <si>
    <t>Althaea officinalis*</t>
  </si>
  <si>
    <t>Приборы управления, приемно-контрольные и оповещатели охранные и охранно-пожарные</t>
  </si>
  <si>
    <t>OOO "VIDCOM"</t>
  </si>
  <si>
    <t>Извещатель пожарный</t>
  </si>
  <si>
    <t>Датчик дыма</t>
  </si>
  <si>
    <t>Извещатели охранные и охранно-пожарные</t>
  </si>
  <si>
    <t>Услуга по внедрению и интеграции информационных систем</t>
  </si>
  <si>
    <t>ENERGOTEXSERVIS XK</t>
  </si>
  <si>
    <t>Услуга по оценке бизнеса</t>
  </si>
  <si>
    <t>OOO "SIANT BAHO"</t>
  </si>
  <si>
    <t>№ договор</t>
  </si>
  <si>
    <t>ИНН поставщика</t>
  </si>
  <si>
    <t>Код ТН ВЭД</t>
  </si>
  <si>
    <t>Количество товара</t>
  </si>
  <si>
    <t>Предложенная цена</t>
  </si>
  <si>
    <t>Выполнен</t>
  </si>
  <si>
    <t xml:space="preserve">Лицевая гигиеническая маска  (1уп х 10шт) </t>
  </si>
  <si>
    <t>GRAFIMEX ЧП</t>
  </si>
  <si>
    <t>Круг бумажный для химических контрольно-измерительных приборов</t>
  </si>
  <si>
    <t>SHAMS ЧФ</t>
  </si>
  <si>
    <t>Ткань 100% х/б  фланеловая</t>
  </si>
  <si>
    <t>Рукавицы комбинированые</t>
  </si>
  <si>
    <t xml:space="preserve"> "SILVER AZIA GROUP" общество с ограниченной ответственностью</t>
  </si>
  <si>
    <t xml:space="preserve">прокладка резиновая к теплообменнику </t>
  </si>
  <si>
    <t>DONIYOR-METALL INVEST Хусусий корхонаси</t>
  </si>
  <si>
    <t>Профнастил оцинкованный</t>
  </si>
  <si>
    <t>Конек оцинкованный</t>
  </si>
  <si>
    <t>Автоматизированная насосная станция с ШЗУ</t>
  </si>
  <si>
    <t xml:space="preserve">ZOLOTOE RUNO ОБЩЕСТВО С ОГРАНИЧЕННОЙ ОТВЕТСТВЕННОСТЬЮ 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</si>
  <si>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</si>
  <si>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</si>
  <si>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</si>
  <si>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</si>
  <si>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</si>
  <si>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</si>
  <si>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</si>
  <si>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</si>
  <si>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</si>
  <si>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</si>
  <si>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</si>
  <si>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</si>
  <si>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1</t>
  </si>
  <si>
    <t>76561.1.1</t>
  </si>
  <si>
    <t>Электрон магазин</t>
  </si>
  <si>
    <t>ООО "NDIKAS"</t>
  </si>
  <si>
    <t>10</t>
  </si>
  <si>
    <t>шт.</t>
  </si>
  <si>
    <t>76713.1.1</t>
  </si>
  <si>
    <t>10.01.2022</t>
  </si>
  <si>
    <t>ОБЩЕСТВО С ОГРАНИЧЕННОЙ ОТВЕТСТВЕННОСТЬЮ "NETVIBES"</t>
  </si>
  <si>
    <t>76263.1.1</t>
  </si>
  <si>
    <t>кг</t>
  </si>
  <si>
    <t>77119.1.1</t>
  </si>
  <si>
    <t>СЕМЕЙНОЕ ПРЕДПРИЯТИЕ "SILVER PROF INDUSTRIES"</t>
  </si>
  <si>
    <t>77273.1.1</t>
  </si>
  <si>
    <t>77094.1.1</t>
  </si>
  <si>
    <t>77096.1.1</t>
  </si>
  <si>
    <t>77090.1.1</t>
  </si>
  <si>
    <t>77088.1.1</t>
  </si>
  <si>
    <t>77085.1.1</t>
  </si>
  <si>
    <t>77561.1.1</t>
  </si>
  <si>
    <t>78574.1.1</t>
  </si>
  <si>
    <t>12.01.2022</t>
  </si>
  <si>
    <t>ООО "AGROTEHMINERAL TRADING"</t>
  </si>
  <si>
    <t>80825.1.1</t>
  </si>
  <si>
    <t>14.01.2022</t>
  </si>
  <si>
    <t>85757.1.1</t>
  </si>
  <si>
    <t>20.01.2022</t>
  </si>
  <si>
    <t>86129.1.1</t>
  </si>
  <si>
    <t>86960.1.1</t>
  </si>
  <si>
    <t>21.01.2022</t>
  </si>
  <si>
    <t>Oбщество с ограниченной ответственностью "BUXORO ULGURJI SAVDO MARKAZI"</t>
  </si>
  <si>
    <t>89704.1.1</t>
  </si>
  <si>
    <t>"LION BLINDS" MAS‘ULIYATI CHEKLANGAN JAMIYATI</t>
  </si>
  <si>
    <t>91781.1.1</t>
  </si>
  <si>
    <t>26.01.2022</t>
  </si>
  <si>
    <t>ООО "DM AGZAMOVS"</t>
  </si>
  <si>
    <t>91771.1.1</t>
  </si>
  <si>
    <t>91776.1.1</t>
  </si>
  <si>
    <t>91808.1.1</t>
  </si>
  <si>
    <t>27.01.2022</t>
  </si>
  <si>
    <t>PREMIUM POLIGRAF BIZNES</t>
  </si>
  <si>
    <t>91807.1.1</t>
  </si>
  <si>
    <t>91805.1.1</t>
  </si>
  <si>
    <t>92547.1.1</t>
  </si>
  <si>
    <t>28.01.2022</t>
  </si>
  <si>
    <t>96011.1.1</t>
  </si>
  <si>
    <t>OOO "BEST BUY AND SELL"</t>
  </si>
  <si>
    <t>100282.1.1</t>
  </si>
  <si>
    <t>03.02.2022</t>
  </si>
  <si>
    <t>"AIS TECHNO GROUP" mas'uliyati cheklangan jamiyati</t>
  </si>
  <si>
    <t>101844.1.1</t>
  </si>
  <si>
    <t>102733.1.1</t>
  </si>
  <si>
    <t>"TOSHKENT-ZENNER" mas‘uliyati cheklangan jamiyati</t>
  </si>
  <si>
    <t>101849.1.1</t>
  </si>
  <si>
    <t>30</t>
  </si>
  <si>
    <t>104500.1.1</t>
  </si>
  <si>
    <t>07.02.2022</t>
  </si>
  <si>
    <t>104509.1.1</t>
  </si>
  <si>
    <t>NAVOIY KIMYO INVEST МЧЖ</t>
  </si>
  <si>
    <t>106409.1.1</t>
  </si>
  <si>
    <t>108124.1.1</t>
  </si>
  <si>
    <t>10.02.2022</t>
  </si>
  <si>
    <t>"OSIYO SANOAT INVEST" MCHJ ПРОФАЙЛ</t>
  </si>
  <si>
    <t>108127.1.1</t>
  </si>
  <si>
    <t>108140.1.1</t>
  </si>
  <si>
    <t>108129.1.1</t>
  </si>
  <si>
    <t>114971.1.1</t>
  </si>
  <si>
    <t>ALFA ELECTRONICS Х К</t>
  </si>
  <si>
    <t>114990.1.1</t>
  </si>
  <si>
    <t>114981.1.1</t>
  </si>
  <si>
    <t>OOO GRAND TEXNO SYSTEM</t>
  </si>
  <si>
    <t>115707.1.1</t>
  </si>
  <si>
    <t>14.02.2022</t>
  </si>
  <si>
    <t>AUCTION WINNERS MChJ</t>
  </si>
  <si>
    <t>115708.1.1</t>
  </si>
  <si>
    <t>114692.1.1</t>
  </si>
  <si>
    <t>KONSAUD-UNIVERSAL ХК</t>
  </si>
  <si>
    <t>114454.1.1</t>
  </si>
  <si>
    <t>Аудиторская организация ООО «FTF-LEA-AUDIT»</t>
  </si>
  <si>
    <t>114453.1.1</t>
  </si>
  <si>
    <t>116348.1.1</t>
  </si>
  <si>
    <t>16.02.2022</t>
  </si>
  <si>
    <t>116549.1.1</t>
  </si>
  <si>
    <t>ООО "NEW TEX ALLIANCE"</t>
  </si>
  <si>
    <t>117976.1.1</t>
  </si>
  <si>
    <t>17.02.2022</t>
  </si>
  <si>
    <t>INSOF MCHJ</t>
  </si>
  <si>
    <t>119242.1.1</t>
  </si>
  <si>
    <t>18.02.2022</t>
  </si>
  <si>
    <t>127472.1.1</t>
  </si>
  <si>
    <t>24.02.2022</t>
  </si>
  <si>
    <t>ЧП "MAXIMUM BUSINESS GROUP"</t>
  </si>
  <si>
    <t>127483.1.1</t>
  </si>
  <si>
    <t>136204.1.1</t>
  </si>
  <si>
    <t>02.03.2022</t>
  </si>
  <si>
    <t>ООО My office stationery</t>
  </si>
  <si>
    <t>136257.1.1</t>
  </si>
  <si>
    <t>136263.1.1</t>
  </si>
  <si>
    <t>136265.1.1</t>
  </si>
  <si>
    <t>136005.1.1</t>
  </si>
  <si>
    <t>03.03.2022</t>
  </si>
  <si>
    <t>136012.1.1</t>
  </si>
  <si>
    <t>136047.1.1</t>
  </si>
  <si>
    <t>136056.1.1</t>
  </si>
  <si>
    <t>136182.1.1</t>
  </si>
  <si>
    <t>136188.1.1</t>
  </si>
  <si>
    <t>136207.1.1</t>
  </si>
  <si>
    <t>136211.1.1</t>
  </si>
  <si>
    <t>136215.1.1</t>
  </si>
  <si>
    <t>136221.1.1</t>
  </si>
  <si>
    <t>136228.1.1</t>
  </si>
  <si>
    <t>138822.1.1</t>
  </si>
  <si>
    <t>04.03.2022</t>
  </si>
  <si>
    <t>140116.1.1</t>
  </si>
  <si>
    <t>140119.1.1</t>
  </si>
  <si>
    <t>140121.1.1</t>
  </si>
  <si>
    <t>140120.1.1</t>
  </si>
  <si>
    <t>140126.1.1</t>
  </si>
  <si>
    <t>140127.1.1</t>
  </si>
  <si>
    <t>142163.1.1</t>
  </si>
  <si>
    <t>142166.1.1</t>
  </si>
  <si>
    <t>142171.1.1</t>
  </si>
  <si>
    <t>142182.1.1</t>
  </si>
  <si>
    <t>142183.1.1</t>
  </si>
  <si>
    <t>142185.1.1</t>
  </si>
  <si>
    <t>142189.1.1</t>
  </si>
  <si>
    <t>143678.1.1</t>
  </si>
  <si>
    <t>143686.1.1</t>
  </si>
  <si>
    <t>143690.1.1</t>
  </si>
  <si>
    <t>AT Servis Savdo MCHJ</t>
  </si>
  <si>
    <t>142291.1.1</t>
  </si>
  <si>
    <t>07.03.2022</t>
  </si>
  <si>
    <t>142296.1.1</t>
  </si>
  <si>
    <t>142264.1.1</t>
  </si>
  <si>
    <t>143672.1.1</t>
  </si>
  <si>
    <t>147019.1.1</t>
  </si>
  <si>
    <t>09.03.2022</t>
  </si>
  <si>
    <t>QIBRAY TRADE BUILD GROUP</t>
  </si>
  <si>
    <t>147022.1.1</t>
  </si>
  <si>
    <t>154330.1.1</t>
  </si>
  <si>
    <t>14.03.2022</t>
  </si>
  <si>
    <t>154328.1.1</t>
  </si>
  <si>
    <t>157096.1.1</t>
  </si>
  <si>
    <t>17.03.2022</t>
  </si>
  <si>
    <t>157101.1.1</t>
  </si>
  <si>
    <t>157635.1.1</t>
  </si>
  <si>
    <t>157644.1.1</t>
  </si>
  <si>
    <t>157653.1.1</t>
  </si>
  <si>
    <t>157621.1.1</t>
  </si>
  <si>
    <t>157617.1.1</t>
  </si>
  <si>
    <t>160532.1.1</t>
  </si>
  <si>
    <t>18.03.2022</t>
  </si>
  <si>
    <t>160535.1.1</t>
  </si>
  <si>
    <t>160827.1.1</t>
  </si>
  <si>
    <t>161522.1.1</t>
  </si>
  <si>
    <t>161526.1.1</t>
  </si>
  <si>
    <t>163106.1.1</t>
  </si>
  <si>
    <t>MCHJ VOHA-91</t>
  </si>
  <si>
    <t>163109.1.1</t>
  </si>
  <si>
    <t>160853.1.1</t>
  </si>
  <si>
    <t>160850.1.1</t>
  </si>
  <si>
    <t>160845.1.1</t>
  </si>
  <si>
    <t>160841.1.1</t>
  </si>
  <si>
    <t>160836.1.1</t>
  </si>
  <si>
    <t>160835.1.1</t>
  </si>
  <si>
    <t>160834.1.1</t>
  </si>
  <si>
    <t>160830.1.1</t>
  </si>
  <si>
    <t>160829.1.1</t>
  </si>
  <si>
    <t>161450.1.1</t>
  </si>
  <si>
    <t>29.03.2022</t>
  </si>
  <si>
    <t xml:space="preserve"> №</t>
  </si>
  <si>
    <t>76729.1.1</t>
  </si>
  <si>
    <t>Отбор</t>
  </si>
  <si>
    <t>18.01.2022</t>
  </si>
  <si>
    <t>ЧП «FINANCE BROKER»</t>
  </si>
  <si>
    <t>305426114</t>
  </si>
  <si>
    <t>Услуги за брокерское вознаграждение</t>
  </si>
  <si>
    <t>108909.1.1</t>
  </si>
  <si>
    <t>21.02.2022</t>
  </si>
  <si>
    <t>307901162</t>
  </si>
  <si>
    <t>17.01.2022</t>
  </si>
  <si>
    <t>"VI-VA TRAVEL" MCHJ</t>
  </si>
  <si>
    <t>205203133</t>
  </si>
  <si>
    <t>Сухие дрожжи</t>
  </si>
  <si>
    <t>Альфасепт</t>
  </si>
  <si>
    <t>Эмульсия кремний органическая ПГС-1</t>
  </si>
  <si>
    <t>25.03.2022</t>
  </si>
  <si>
    <t>16.03.2022</t>
  </si>
  <si>
    <t>10.03.2022</t>
  </si>
  <si>
    <t>01.03.2022</t>
  </si>
  <si>
    <t>SHOXJAXON - QURILISH  МЧЖ</t>
  </si>
  <si>
    <t>300687442</t>
  </si>
  <si>
    <t xml:space="preserve">Песок из отсевов дробления для строительных работ  OOO Shoxjaxon Qurilish  </t>
  </si>
  <si>
    <t xml:space="preserve">Щебень из плотных горных пород для строительных работ фракции  5до 20мм  OOO Shoxjaxon Qurilish  </t>
  </si>
  <si>
    <t>СП ООО Ташкентский трубный завод имени В.Л.Гальперина</t>
  </si>
  <si>
    <t>200897524</t>
  </si>
  <si>
    <t>Труба  сталь  прямоугольная 50х25-2,0 ГОСТ 8645-68,СП ООО Ташкентский трубный завод им.В.Л.Гальперина</t>
  </si>
  <si>
    <t>09.02.2022</t>
  </si>
  <si>
    <t>Портландцемент ЦЕМ II/А-Г 32,5H (предназначен для тарир в бумаж меш 50 кг) АО "Ахангаранцемент"</t>
  </si>
  <si>
    <t>02.02.2022</t>
  </si>
  <si>
    <t>ООО MEGA UNIVERSAL  BUSINESS OIL</t>
  </si>
  <si>
    <t>306913117</t>
  </si>
  <si>
    <t>Дизельное топливо ДТ Л К5 ООО "MEGA UNIVERSAL BUSINESS OIL"</t>
  </si>
  <si>
    <t>Песо</t>
  </si>
  <si>
    <t>Порт</t>
  </si>
  <si>
    <t>Щебе</t>
  </si>
  <si>
    <t>31.03.2022</t>
  </si>
  <si>
    <t>30.03.2022</t>
  </si>
  <si>
    <t>ЧП FLEXO GRAPHICS</t>
  </si>
  <si>
    <t>305018447</t>
  </si>
  <si>
    <t>«Шахрисабзфарм» МЧЖ</t>
  </si>
  <si>
    <t>200673352</t>
  </si>
  <si>
    <t>ООО UNIPLAST EXPORT</t>
  </si>
  <si>
    <t>305131284</t>
  </si>
  <si>
    <t>28.03.2022</t>
  </si>
  <si>
    <t>"SHIPOVNIK PLYUS" mas`uliyati cheklangan jamiyati</t>
  </si>
  <si>
    <t>303307491</t>
  </si>
  <si>
    <t>"SOGLOM YURAK" mas`uliyati cheklangan jamiyati</t>
  </si>
  <si>
    <t>203293429</t>
  </si>
  <si>
    <t>ООО MNTYB</t>
  </si>
  <si>
    <t>306919417</t>
  </si>
  <si>
    <t>ABROR RAYYONAXON MCHJ</t>
  </si>
  <si>
    <t>309137383</t>
  </si>
  <si>
    <t>24.03.2022</t>
  </si>
  <si>
    <t xml:space="preserve"> "OLTIN QO`LLAR AGRO" MChJ</t>
  </si>
  <si>
    <t>203569107</t>
  </si>
  <si>
    <t>MIRMAXMUD BARAKA-FAYZ MCHJ</t>
  </si>
  <si>
    <t>306076709</t>
  </si>
  <si>
    <t>"MAX PHARM SERVICE" mas`uliyati cheklangan jamiyati</t>
  </si>
  <si>
    <t>302990041</t>
  </si>
  <si>
    <t>NUTRIMED MCHJ</t>
  </si>
  <si>
    <t>304132703</t>
  </si>
  <si>
    <t>15.03.2022</t>
  </si>
  <si>
    <t>ООО AGRO MERGEN</t>
  </si>
  <si>
    <t>307519074</t>
  </si>
  <si>
    <t>11.03.2022</t>
  </si>
  <si>
    <t>Navoiy issiqlik elektr stansiyasi  АЖ</t>
  </si>
  <si>
    <t>200850647</t>
  </si>
  <si>
    <t>Спирт этиловый ректификованный пищевой Люкс (тип сделка Форвард) "Biokimyo" АЖ</t>
  </si>
  <si>
    <t>28.02.2022</t>
  </si>
  <si>
    <t>25.02.2022</t>
  </si>
  <si>
    <t>СOCA-COLA ICHIMLIGI UZBEKISTON, LTD  МЧЖ</t>
  </si>
  <si>
    <t>200798458</t>
  </si>
  <si>
    <t>23.02.2022</t>
  </si>
  <si>
    <t>22.02.2022</t>
  </si>
  <si>
    <t>ООО AFSAR-IDEAL</t>
  </si>
  <si>
    <t>307830838</t>
  </si>
  <si>
    <t>15.02.2022</t>
  </si>
  <si>
    <t>11.02.2022</t>
  </si>
  <si>
    <t>OOO CORALL PHARM</t>
  </si>
  <si>
    <t>304475996</t>
  </si>
  <si>
    <t>08.02.2022</t>
  </si>
  <si>
    <t>"NIGINA-GOLD" xususiy korxonasi</t>
  </si>
  <si>
    <t>205268701</t>
  </si>
  <si>
    <t>"ABINA COSMETIK" Xususiy korxonasi</t>
  </si>
  <si>
    <t>301178251</t>
  </si>
  <si>
    <t>04.02.2022</t>
  </si>
  <si>
    <t>ООО "LEKINTERKAPS"</t>
  </si>
  <si>
    <t>301672224</t>
  </si>
  <si>
    <t>LIFE SCIENCE AND TECHNOLOGY MCHJ</t>
  </si>
  <si>
    <t>306253488</t>
  </si>
  <si>
    <t>ООО POYTAXT DORI-DARMON</t>
  </si>
  <si>
    <t>308639867</t>
  </si>
  <si>
    <t>01.02.2022</t>
  </si>
  <si>
    <t>31.01.2022</t>
  </si>
  <si>
    <t>24.01.2022</t>
  </si>
  <si>
    <t>Бону Ширинликлари  МЧЖ</t>
  </si>
  <si>
    <t>301133957</t>
  </si>
  <si>
    <t>АО  Урганч  Шароб</t>
  </si>
  <si>
    <t>200408363</t>
  </si>
  <si>
    <t>19.01.2022</t>
  </si>
  <si>
    <t>MANAVIYAT NASHRIYOT  ДУК</t>
  </si>
  <si>
    <t>202204394</t>
  </si>
  <si>
    <t>TRANS-SNAB  MCHJ</t>
  </si>
  <si>
    <t>203802860</t>
  </si>
  <si>
    <t>MUBORAK ISSIQLIK ELEKTR MARKAZI АЖ</t>
  </si>
  <si>
    <t>200698044</t>
  </si>
  <si>
    <t>13.01.2022</t>
  </si>
  <si>
    <t>"PAXTAKOR GOLD TEXTILE"  МЧЖ</t>
  </si>
  <si>
    <t>304472938</t>
  </si>
  <si>
    <t>11.01.2022</t>
  </si>
  <si>
    <t>ГУП "O`ZB RES MAR-Y BANKINING DAVLAT BELGISI"</t>
  </si>
  <si>
    <t>306612737</t>
  </si>
  <si>
    <t>08.01.2022</t>
  </si>
  <si>
    <t>07.01.2022</t>
  </si>
  <si>
    <t>06.01.2022</t>
  </si>
  <si>
    <t>ООО Камалак-Принт</t>
  </si>
  <si>
    <t>203176343</t>
  </si>
  <si>
    <t>05.01.2022</t>
  </si>
  <si>
    <t xml:space="preserve">   Договор 0100079 от 21,01,21 Вода</t>
  </si>
  <si>
    <t xml:space="preserve">   Договор 31-1017 от 01.01.22 Электроэнергия</t>
  </si>
  <si>
    <t xml:space="preserve">   Договор 16-Т2 от 05.01.22 Тех. обслуга пож. тушения, пож.сигнализа</t>
  </si>
  <si>
    <t xml:space="preserve">   Договор 34079 от 14.01.22 Тех. обслуга  АИИСКУЭ  типа  Альфа</t>
  </si>
  <si>
    <t xml:space="preserve">   Договор 16-12 от 16.12.21 Контракт на покупку пшеницу</t>
  </si>
  <si>
    <t>ТОО "Les Group"</t>
  </si>
  <si>
    <t xml:space="preserve">   Договор 07-03 от 09.03.22 Пшеница</t>
  </si>
  <si>
    <t xml:space="preserve">   Договор 08/02 от 08.02.22 Пшеница</t>
  </si>
  <si>
    <t xml:space="preserve">   Договор 12-01 от 12.01.22 Пшеница</t>
  </si>
  <si>
    <t>ЧП "ЛЮБНЫМАШ"</t>
  </si>
  <si>
    <t xml:space="preserve">   Договор 9-429юрс от 30.07.21 Задаток для участия в конкурсе</t>
  </si>
  <si>
    <t xml:space="preserve">   Договор 120335 от 02.03.22г.Кефир 396 литр</t>
  </si>
  <si>
    <t xml:space="preserve">   Договор №32590 от 12.01.22г.Кефир 280 литр</t>
  </si>
  <si>
    <t xml:space="preserve">   Договор №68678 от 03.02.22г.Кефир 396 литр</t>
  </si>
  <si>
    <t xml:space="preserve">   Договор 10 от 31.01.22 Пшеница</t>
  </si>
  <si>
    <t xml:space="preserve">   Договор 17 от 28.03.22 Пшеница 3 кл 500тн</t>
  </si>
  <si>
    <t xml:space="preserve">   Договор 2 от 13.01.22 Пшеница 3-класса</t>
  </si>
  <si>
    <t>ALFA ELECTRONICS xususiy korxonasi</t>
  </si>
  <si>
    <t xml:space="preserve">   Договор 114971.1.1 от 13.02.22 компьютер комплект</t>
  </si>
  <si>
    <t xml:space="preserve">   Договор 114990.1.1 от 13.02.22 УПС</t>
  </si>
  <si>
    <t>AT SERVIS SAVDO mas`uliyati cheklangan jamiyati</t>
  </si>
  <si>
    <t xml:space="preserve">   Договор 143690.1.1 от 06.03.22 Канц товары</t>
  </si>
  <si>
    <t xml:space="preserve">   Договор 86960.1.1 от 21.01.22 рукава пожарные-4к-т</t>
  </si>
  <si>
    <t xml:space="preserve">   Договор 097362 от 15.01.22 Маска медицинская-11000шт</t>
  </si>
  <si>
    <t xml:space="preserve">   Договор 099686 от 10.02.21 Маска медицинская 12 000 шт</t>
  </si>
  <si>
    <t>NEW TEX ALLIANCE mas‘uliyati cheklangan jamiyati</t>
  </si>
  <si>
    <t xml:space="preserve">   Договор 116549.1.1 от 16.02.22 Радиостанция моторола Т92Н20-2к-т</t>
  </si>
  <si>
    <t xml:space="preserve">   Договор 157617.1.1 от 17.03.22 Датчик ИП-106</t>
  </si>
  <si>
    <t xml:space="preserve">   Договор 157621.1.1 от 17.03.22 Извещатель</t>
  </si>
  <si>
    <t>SHOXJAXON-QURILISH mas‘uliyati cheklangan jamiyati</t>
  </si>
  <si>
    <t xml:space="preserve">   Договор 5368900 от 01.03.22 Щебень-100куб.метр</t>
  </si>
  <si>
    <t xml:space="preserve">   Договор 5368908 от 01.03.22 Клинец-40куб.метр</t>
  </si>
  <si>
    <t>TOSHKENT RIZQ BARAKA mas‘uliyati cheklangan jamiyati</t>
  </si>
  <si>
    <t xml:space="preserve">   Договор 36 от 14.02.22 Пшеница 500 тн.</t>
  </si>
  <si>
    <t xml:space="preserve">   Договор 37 от 14.02.22 Пшеница 500 тн.</t>
  </si>
  <si>
    <t xml:space="preserve">   Договор 63 от 01.03.22 Пшеница 1000 тн.</t>
  </si>
  <si>
    <t xml:space="preserve">   Договор 79 от 17.03.22 Пшеница 1000тн</t>
  </si>
  <si>
    <t>VOHA-91 mas`uliyati cheklangan jamiyati</t>
  </si>
  <si>
    <t xml:space="preserve">   Договор 163106.1.1 от 19.03.22 Эл.двигатель-1шт</t>
  </si>
  <si>
    <t xml:space="preserve">   Договор 163109.1.1 от 19.03.22 Насосный агрегат-1шт</t>
  </si>
  <si>
    <t>ABDULLAYEV JALOLIDDIN YULDASHOVICH</t>
  </si>
  <si>
    <t xml:space="preserve">   Договор 156005 от 18.03.22 Аккамулятор АКБ ENERGY 12 v-4шт</t>
  </si>
  <si>
    <t xml:space="preserve">   Договор 5374724 от 04.03.22 карбамид 10 тн</t>
  </si>
  <si>
    <t xml:space="preserve">   Договор 5380312 от 10.03.22 карбамид 10 тн</t>
  </si>
  <si>
    <t xml:space="preserve">   Договор 5396902 от 25.03.22 карбамид 20 тн</t>
  </si>
  <si>
    <t xml:space="preserve">   Договор РКП 5345530 от 09.02.22 Цемент 20 тн</t>
  </si>
  <si>
    <t xml:space="preserve">   Договор 89-1207юр от 21.02.22 Серная кислота</t>
  </si>
  <si>
    <t xml:space="preserve">   Договор 5346556 от 10.02.22 Пшеница 3-кл 110 тн</t>
  </si>
  <si>
    <t xml:space="preserve">   Договор 7-03 ПШ от 07.03.22 Пшеница</t>
  </si>
  <si>
    <t>MChJ "MY OFFICE STATIONERY"</t>
  </si>
  <si>
    <t xml:space="preserve">   Договор 136005.1.1 от 03.03.22 Канц товары</t>
  </si>
  <si>
    <t xml:space="preserve">   Договор 136012.1.1 от 03.03.22 Канц товары</t>
  </si>
  <si>
    <t xml:space="preserve">   Договор 136047.1.1 от 03.03.22 Конверты</t>
  </si>
  <si>
    <t xml:space="preserve">   Договор 136056.1.1 от 03.03.22 Канц товары</t>
  </si>
  <si>
    <t xml:space="preserve">   Договор 136182.1.1 от 03.03.22 Канц товары</t>
  </si>
  <si>
    <t xml:space="preserve">   Договор 136188.1.1 от 03.03.22 Канц товары</t>
  </si>
  <si>
    <t xml:space="preserve">   Договор 136204.1.1 от 02.03.22 Канц товары</t>
  </si>
  <si>
    <t xml:space="preserve">   Договор 136207.1.1 от 03.03.22 Канц товары</t>
  </si>
  <si>
    <t xml:space="preserve">   Договор 136211.1.1 от 03.03.22 Канц товары</t>
  </si>
  <si>
    <t xml:space="preserve">   Договор 136215.1.1 от 03.03.22 Канц товары</t>
  </si>
  <si>
    <t xml:space="preserve">   Договор 136221.1.1 от 03.03.22 Канц товары</t>
  </si>
  <si>
    <t xml:space="preserve">   Договор 136228.1.1 от 03.03.22 Канц товары</t>
  </si>
  <si>
    <t xml:space="preserve">   Договор 136257.1.1 от 02.03.22 Канц товары</t>
  </si>
  <si>
    <t xml:space="preserve">   Договор 136263.1.1 от 02.03.22 Канц товары</t>
  </si>
  <si>
    <t xml:space="preserve">   Договор 136265.1.1 от 02.03.22 Канц товары</t>
  </si>
  <si>
    <t xml:space="preserve">   Договор 138822.1.1 от 04.03.22 Канц товары</t>
  </si>
  <si>
    <t xml:space="preserve">   Договор 140116.1.1 от 04.03.22 Канц товары</t>
  </si>
  <si>
    <t xml:space="preserve">   Договор 140119.1.1 от 04.03.22 Канц товары</t>
  </si>
  <si>
    <t xml:space="preserve">   Договор 140120.1.1 от 04.03.22 Канц товары</t>
  </si>
  <si>
    <t xml:space="preserve">   Договор 140121.1.1 от 04.03.22 Канц товары</t>
  </si>
  <si>
    <t xml:space="preserve">   Договор 140126.1.1 от 04.03.22 Канц товары</t>
  </si>
  <si>
    <t xml:space="preserve">   Договор 140127.1.1 от 04.03.22 Канц товары</t>
  </si>
  <si>
    <t xml:space="preserve">   Договор 142163.1.1 от 05.03.22 Канц товары</t>
  </si>
  <si>
    <t xml:space="preserve">   Договор 142166.1.1 от 05.03.22 Канц товары</t>
  </si>
  <si>
    <t xml:space="preserve">   Договор 142171.1.1 от 05.03.22 Канц товары</t>
  </si>
  <si>
    <t xml:space="preserve">   Договор 142182.1.1 от 05.03.22 Канц товары</t>
  </si>
  <si>
    <t xml:space="preserve">   Договор 142183.1.1 от 05.03.22 Канц товары</t>
  </si>
  <si>
    <t xml:space="preserve">   Договор 142185.1.1 от 05.03.22 Канц товары</t>
  </si>
  <si>
    <t xml:space="preserve">   Договор 142189.1.1 от 05.03.22 Канц товары</t>
  </si>
  <si>
    <t xml:space="preserve">   Договор 142264.1.1 от 07.03.22 Канц товары</t>
  </si>
  <si>
    <t xml:space="preserve">   Договор 142291.1.1 от 07.03.22 Канц товары</t>
  </si>
  <si>
    <t xml:space="preserve">   Договор 142296.1.1 от 07.03.22 Канц товары</t>
  </si>
  <si>
    <t xml:space="preserve">   Договор 143672.1.1 от 07.03.22 Канц товары</t>
  </si>
  <si>
    <t xml:space="preserve">   Договор 143678.1.1 от 06.03.22 Канц товары</t>
  </si>
  <si>
    <t xml:space="preserve">   Договор 143686.1.1 от 06.03.22 Канц товары</t>
  </si>
  <si>
    <t xml:space="preserve">   Договор 161522.1.1 от 18.03.22 Канц товары</t>
  </si>
  <si>
    <t xml:space="preserve">   Договор 161526.1.1 от 18.03.22 Канц товары</t>
  </si>
  <si>
    <t xml:space="preserve">   Договор 91805.1.1 от 27.01.22 книги Акт о выработки спирта-20шт</t>
  </si>
  <si>
    <t xml:space="preserve">   Договор 91807.1.1 от 27.01.22 книги Производство-15шт</t>
  </si>
  <si>
    <t xml:space="preserve">   Договор 91808.1.1 от 27.01.22 книги Брожения-20шт</t>
  </si>
  <si>
    <t xml:space="preserve">   Договор 3057-2022/IJRO-ЕМЭСИД от 25.01.22 услуги по E-Kalit ежемесячное</t>
  </si>
  <si>
    <t>MCHJ ABDUFAZO TRADE</t>
  </si>
  <si>
    <t xml:space="preserve">   Договор 147056 от 14.03.22 Очки сварочные ЗН11 PANORAMA-10ШТ</t>
  </si>
  <si>
    <t xml:space="preserve">   Договор 78574.1.1. от 12.01.22 карбамид-2тн</t>
  </si>
  <si>
    <t xml:space="preserve">   Договор 92547.1.1. от 02.02.22 карбамид-5тн</t>
  </si>
  <si>
    <t>MCHJ ASIA PHARM LYUKS</t>
  </si>
  <si>
    <t xml:space="preserve">   Договор 59948 от 26.01.22 Медикаменты</t>
  </si>
  <si>
    <t xml:space="preserve">   Договор 59965 от 26.01.22 Медикаменты</t>
  </si>
  <si>
    <t>MCHJ AUCTION WINNERS</t>
  </si>
  <si>
    <t xml:space="preserve">   Договор 115707.1.1 от 14.02.22 Болгарка 230мм-1шт</t>
  </si>
  <si>
    <t xml:space="preserve">   Договор 115708.1.1 от 14.02.22 Болгарка 180мм-1шт</t>
  </si>
  <si>
    <t xml:space="preserve">   Договор 96011.1.1 от 29.01.22 Кабель АВВГ3х120+1х70-161м</t>
  </si>
  <si>
    <t xml:space="preserve">   Договор 0103094 от 18.03.22 Насосная станция</t>
  </si>
  <si>
    <t xml:space="preserve">   Договор 0101095 от 24.02.22 Вода питьевая для куллера</t>
  </si>
  <si>
    <t xml:space="preserve">   Договор 0103983 от 17.03.22 Вода питьевая для куллера 250шт</t>
  </si>
  <si>
    <t xml:space="preserve">   Договор 096719 от 08.01.22 Вода питьевая для куллера в капсулах 18.9л.-200шт</t>
  </si>
  <si>
    <t xml:space="preserve">   Договор 098824 от 02.02.22 Вода питьевая для куллера-200шт</t>
  </si>
  <si>
    <t>MCHJ BIOCOSMIC</t>
  </si>
  <si>
    <t xml:space="preserve">   Договор 111506 от 26.02.22  Медикаменты</t>
  </si>
  <si>
    <t xml:space="preserve">   Договор 112426 от 26.02.22  Медикаменты</t>
  </si>
  <si>
    <t xml:space="preserve">   Договор 112818 от 30.01.22  Медикаменты</t>
  </si>
  <si>
    <t xml:space="preserve">   Договор 58998 от 26.01.22  Медикаменты</t>
  </si>
  <si>
    <t xml:space="preserve">   Договор 59021 от 26.01.22  Медикаменты</t>
  </si>
  <si>
    <t xml:space="preserve">   Договор 59061 от 26.01.22  Медикаменты</t>
  </si>
  <si>
    <t xml:space="preserve">   Договор 59077 от 26.01.22  Медикаменты</t>
  </si>
  <si>
    <t xml:space="preserve">   Договор 59123 от 26.01.22  Медикаменты</t>
  </si>
  <si>
    <t xml:space="preserve">   Договор 59164 от 26.01.22  Медикаменты</t>
  </si>
  <si>
    <t xml:space="preserve">   Договор 59513 от 26.01.22  Медикаменты</t>
  </si>
  <si>
    <t xml:space="preserve">   Договор 59550 от 26.01.22  Медикаменты</t>
  </si>
  <si>
    <t xml:space="preserve">   Договор 59560 от 26.01.22  Медикаменты</t>
  </si>
  <si>
    <t xml:space="preserve">   Договор 59562от 26.01.22  Медикаменты</t>
  </si>
  <si>
    <t xml:space="preserve">   Договор 59565 от 26.01.22  Медикаменты</t>
  </si>
  <si>
    <t xml:space="preserve">   Договор 59574 от 26.01.22  Медикаменты</t>
  </si>
  <si>
    <t xml:space="preserve">   Договор 59609 от 26.01.22  Медикаменты</t>
  </si>
  <si>
    <t xml:space="preserve">   Договор 59921 от 26.01.22  Медикаменты</t>
  </si>
  <si>
    <t xml:space="preserve">   Договор 64737 от 30.01.22  Медикаменты</t>
  </si>
  <si>
    <t xml:space="preserve">   Договор 64764 от 30.01.22  Медикаменты</t>
  </si>
  <si>
    <t xml:space="preserve">   Договор 64789 от 30.01.22  Медикаменты</t>
  </si>
  <si>
    <t xml:space="preserve">   Договор 64791 от 30.01.22  Медикаменты</t>
  </si>
  <si>
    <t xml:space="preserve">   Договор 67753 от 02.02.22  Медикаменты</t>
  </si>
  <si>
    <t xml:space="preserve">   Договор 76821 от 08.02.22 Мыло жидкое 500 мл-20уп</t>
  </si>
  <si>
    <t xml:space="preserve">   Договор 32 от 13.01.22 Сжиженный газ 3 тн</t>
  </si>
  <si>
    <t xml:space="preserve">   Договор 145102 от 14.03.22 Водоэмульсия фосадний</t>
  </si>
  <si>
    <t>MCHJ CONTROL INTELIGENTE WORLD</t>
  </si>
  <si>
    <t xml:space="preserve">   Договор 86129.1.1 от 20.01.22 электронный регулятор-5шт</t>
  </si>
  <si>
    <t>MCHJ DM AGZAMOVS</t>
  </si>
  <si>
    <t xml:space="preserve">   Договор 116348.1.1 от 16.02.22 раковина</t>
  </si>
  <si>
    <t xml:space="preserve">   Договор 91771.1.1 от 26.01.22 Стул круглого по размеру Д-25мм-10шт</t>
  </si>
  <si>
    <t xml:space="preserve">   Договор 91776.1.1 от 26.01.22 Стол на металлическом каркасе мет.труб</t>
  </si>
  <si>
    <t xml:space="preserve">   Договор 91781.1.1 от 26.01.22 Стул круглого по размеру Д-25мм-50</t>
  </si>
  <si>
    <t>MCHJ GRAND TEXNO SYSTEM</t>
  </si>
  <si>
    <t xml:space="preserve">   Договор 114981.1.1 от 13.02.22 Принтер</t>
  </si>
  <si>
    <t>MCHJ GROWTH SMART</t>
  </si>
  <si>
    <t xml:space="preserve">   Договор 42018 от 20.01.22 Акумуляторная батарея-2шт</t>
  </si>
  <si>
    <t>MChJ INSOF</t>
  </si>
  <si>
    <t xml:space="preserve">   Договор 117976.1.1 от 17.02.22 Бетон М-250-80м3</t>
  </si>
  <si>
    <t xml:space="preserve">   Договор 142747от 12.03.2022 кислород 396 кв.м</t>
  </si>
  <si>
    <t xml:space="preserve">   Договор 31988 от 10.01.2022 кислород 600 кв.м</t>
  </si>
  <si>
    <t xml:space="preserve">   Договор 88444 от 14.02.2022 кислород 396 кв.м</t>
  </si>
  <si>
    <t>MCHJ JS DORI DARMON SERVICE</t>
  </si>
  <si>
    <t xml:space="preserve">   Договор 58997от 26.01.22 Медикаменты</t>
  </si>
  <si>
    <t xml:space="preserve">   Договор 58999 от 26.01.22 Медикаменты</t>
  </si>
  <si>
    <t xml:space="preserve">   Договор 59000от 26.01.22 Медикаменты</t>
  </si>
  <si>
    <t xml:space="preserve">   Договор 59078 от 26.01.22 Медикаменты</t>
  </si>
  <si>
    <t xml:space="preserve">   Договор 59217 от 26.01.22 Медикаменты</t>
  </si>
  <si>
    <t xml:space="preserve">   Договор 59241 от 26.01.22 Медикаменты</t>
  </si>
  <si>
    <t xml:space="preserve">   Договор 0100499 от 18.02.22 Прокладка для теплооб</t>
  </si>
  <si>
    <t>MCHJ LION BLINDS</t>
  </si>
  <si>
    <t xml:space="preserve">   Договор 89704.1.1 от 23.01.22 жалюзи-94кв.метр</t>
  </si>
  <si>
    <t>MCHJ MEGA UNIVERSAL BUSINESS OIL</t>
  </si>
  <si>
    <t xml:space="preserve">   Договор 5336401 от 02.02.22 диз топливо-3394кг</t>
  </si>
  <si>
    <t xml:space="preserve">   Договор 104509.1.1 от 15.12.21 Гипохлорит натрий-4тн</t>
  </si>
  <si>
    <t xml:space="preserve">   Договор 119242.1.1 от 18.02.22 формалин-10тн</t>
  </si>
  <si>
    <t>MCHJ NDIKAS</t>
  </si>
  <si>
    <t xml:space="preserve">   Договор 101844.1.1 от 05.02.22 Смеситель</t>
  </si>
  <si>
    <t xml:space="preserve">   Договор 101849.1.1 от 05.02.22 Унитаз</t>
  </si>
  <si>
    <t xml:space="preserve">   Договор 76263.1.1 от 10.01.22 известь-1000кг</t>
  </si>
  <si>
    <t xml:space="preserve">   Договор 77085.1.1 от 10.01.22 Коллеры для краска 12гр-20шт</t>
  </si>
  <si>
    <t xml:space="preserve">   Договор 77088.1.1 от 10.01.22 наконечник для пластик-55м</t>
  </si>
  <si>
    <t xml:space="preserve">   Договор 77090.1.1 от 10.01.22 Уголок для кафел-65метр</t>
  </si>
  <si>
    <t xml:space="preserve">   Договор 77094.1.1 от 10.01.22 Фуга-5кг</t>
  </si>
  <si>
    <t xml:space="preserve">   Договор 77096.1.1 от 10.01.22 Насадка плюс для дрел-20шт</t>
  </si>
  <si>
    <t xml:space="preserve">   Договор 77273.1.1 от 10.01.22 пластик потолок-20кв.м</t>
  </si>
  <si>
    <t xml:space="preserve">   Договор 77561.1.1 от 10.01.22 Клей эластичный кафельный-450 кг</t>
  </si>
  <si>
    <t xml:space="preserve">   Договор 80825.1.1 от 14.01.22 Водоэмульсия фосадний-10шт</t>
  </si>
  <si>
    <t xml:space="preserve">   Договор 85757.1.1 от 20.01.22 Вытяжка металически</t>
  </si>
  <si>
    <t xml:space="preserve">   Договор 76713.1.1 от 10.01.22 Керамическая плитка глазурованная 400*400-200кв.метр</t>
  </si>
  <si>
    <t xml:space="preserve">   Договор 147004 от 14.03.22 Очки сварочные ЗН18-Г-2 DRIVER RIKO21833-15шт</t>
  </si>
  <si>
    <t xml:space="preserve">   Договор 64727 от 30.01.22 перчатки резиновые технические-27пар</t>
  </si>
  <si>
    <t xml:space="preserve">   Договор 64758 от 30.01.22 диэлектрические  перчатки 12 пара</t>
  </si>
  <si>
    <t xml:space="preserve">   Доп.соглашение №7- от 17.02.22 Санаторные путевки</t>
  </si>
  <si>
    <t>MChJ OSIYO SANOAT INVEST</t>
  </si>
  <si>
    <t xml:space="preserve">   Договор 108124.1.1 от 10.02.22 подшипники 6311-2шт</t>
  </si>
  <si>
    <t xml:space="preserve">   Договор 108127.1.1 от 10.02.22 подшипники 7322ВМ-1шт</t>
  </si>
  <si>
    <t xml:space="preserve">   Договор 108129.1.1 от 10.02.22 подшипники NU1024M-3шт</t>
  </si>
  <si>
    <t xml:space="preserve">   Договор 108140.1.1 от 10.02.22 подшипники 6318-2RS-8шт</t>
  </si>
  <si>
    <t>MCHJ PHARMOL</t>
  </si>
  <si>
    <t xml:space="preserve">   Договор 59262 от 26.01.22 Медикаменты</t>
  </si>
  <si>
    <t xml:space="preserve">   Договор 70406 от 04.02.22 Медикаменты</t>
  </si>
  <si>
    <t xml:space="preserve">   Договор 098759 от 31.01.22 Рукавицы комбинирован х/б-2000пар</t>
  </si>
  <si>
    <t>MCHJ QIBRAY TRADE BUILD GROUP</t>
  </si>
  <si>
    <t xml:space="preserve">   Договор 147019.1.1 от 09.03.22 Саморез по дереву для профнастиль 5см-15кг</t>
  </si>
  <si>
    <t xml:space="preserve">   Договор 147022.1.1 от 09.03.22 Саморез по металлу 5см гаечный-50кг</t>
  </si>
  <si>
    <t xml:space="preserve">   Договор 154328.1.1 от 14.03.22 Круг шлифовочный -30шт</t>
  </si>
  <si>
    <t xml:space="preserve">   Договор 154330.1.1 от 14.03.22 Круг абразивный-50шт</t>
  </si>
  <si>
    <t xml:space="preserve">   Договор 157096.1.1 от 17.03.22 Круг абразивный 230х2,5-25шт</t>
  </si>
  <si>
    <t xml:space="preserve">   Договор 157101.1.1 от 17.03.22 Шлифовочный камень 230х6-10шт</t>
  </si>
  <si>
    <t xml:space="preserve">   Договор 157635.1.1 от 17.03.22 клей кафельный-800кг</t>
  </si>
  <si>
    <t xml:space="preserve">   Договор 157644.1.1 от 17.03.22 Алебастр-1100кг</t>
  </si>
  <si>
    <t xml:space="preserve">   Договор 157653.1.1 от 17.03.22 известь-1100кг</t>
  </si>
  <si>
    <t xml:space="preserve">   Договор 160532.1.1 от 18.03.22 Кафель половой бежевого цв.(400мм*400мм)-125м2</t>
  </si>
  <si>
    <t xml:space="preserve">   Договор 160535.1.1 от 18.03.22 Кафель плита глянцевой белого цв.для стен(300ммх500мм)-30квм</t>
  </si>
  <si>
    <t xml:space="preserve">   Договор 160827.1.1 от 18.03.22 Бур по бетону d5*110-5шт</t>
  </si>
  <si>
    <t xml:space="preserve">   Договор 160829.1.1 от 22.03.22 Бур по бетону d16*500-1шт</t>
  </si>
  <si>
    <t xml:space="preserve">   Договор 160830.1.1 от 22.03.22 Бур по бетону d22*800-1шт</t>
  </si>
  <si>
    <t xml:space="preserve">   Договор 160834.1.1 от 22.03.22 Бур по бетону d16*350-5шт</t>
  </si>
  <si>
    <t xml:space="preserve">   Договор 160835.1.1 от 22.03.22 Бур по бетону d8*350-20шт</t>
  </si>
  <si>
    <t xml:space="preserve">   Договор 160836.1.1 от 22.03.22 Бур по бетону d6*210-20шт</t>
  </si>
  <si>
    <t xml:space="preserve">   Договор 160841.1.1 от 22.03.22 Бур по бетону d20*500-1шт</t>
  </si>
  <si>
    <t xml:space="preserve">   Договор 160845.1.1 от 22.03.22 Бур по бетону d22*500-1шт</t>
  </si>
  <si>
    <t xml:space="preserve">   Договор 160850.1.1 от 22.03.22 Бур по бетону d18*500-1шт</t>
  </si>
  <si>
    <t xml:space="preserve">   Договор 160853.1.1 от 22.03.22 Бур по бетону d16*500-1шт</t>
  </si>
  <si>
    <t xml:space="preserve">   Договор 5388813 от 16.03.22 Соль техническая 600 тн</t>
  </si>
  <si>
    <t>MCHJ SELECT VANN TRADE</t>
  </si>
  <si>
    <t xml:space="preserve">   Договор 59886 от 26.01.22 Маршрутизатор АС1200Wi-Fi роутер-2шт</t>
  </si>
  <si>
    <t xml:space="preserve">   Договор 41047 от 20.01.22 Извещатель охранные и охраннопажарные ИПР</t>
  </si>
  <si>
    <t xml:space="preserve">   Договор 41064 от 20.01.22 Датчик ИП 212-141-8шт</t>
  </si>
  <si>
    <t xml:space="preserve">   Договор 41086 от 20.01.22 Извещатель пожарный-10шт</t>
  </si>
  <si>
    <t xml:space="preserve">   Договор 41220 от 20.01.22 пульт управление Altay-1шт</t>
  </si>
  <si>
    <t xml:space="preserve">   Договор 113494.1.1 от 17.02.22 химикаты</t>
  </si>
  <si>
    <t xml:space="preserve">   Договор 78425.1.1 от 18.01.22 химикаты</t>
  </si>
  <si>
    <t xml:space="preserve">   Договор 1 от 13.01.22 Пшеница 4-класс 500тн</t>
  </si>
  <si>
    <t xml:space="preserve">   Договор 111543 от 26.02.22 Медикаменты</t>
  </si>
  <si>
    <t xml:space="preserve">   Договор 111555 от 26.02.22 Медикаменты</t>
  </si>
  <si>
    <t xml:space="preserve">   Договор 111562 от 26.02.22 Медикаменты</t>
  </si>
  <si>
    <t xml:space="preserve">   Договор 59003 от 26.01.22 Медикаменты</t>
  </si>
  <si>
    <t xml:space="preserve">   Договор 59540 от 26.01.22 Медикаменты</t>
  </si>
  <si>
    <t xml:space="preserve">   Договор 59555 от 26.01.22 Медикаменты</t>
  </si>
  <si>
    <t xml:space="preserve">   Договор 59605 от 26.01.22 Медикаменты</t>
  </si>
  <si>
    <t xml:space="preserve">   Договор 0103608 от 16.03.22 перекись водорода60%-3кг</t>
  </si>
  <si>
    <t>OK SILVER PROF INDUSTRIES</t>
  </si>
  <si>
    <t xml:space="preserve">   Договор 77119.1.1 от 10.01.22 Туникабонд-330м2</t>
  </si>
  <si>
    <t>XK Doniyor-metall invest</t>
  </si>
  <si>
    <t xml:space="preserve">   Договор 0101808 от 03.03.22 Профнастил</t>
  </si>
  <si>
    <t xml:space="preserve">   Договор 0102089 от 04.03.22 Профнастил.слив.конек.желоб.</t>
  </si>
  <si>
    <t>XK GRAFIMEX</t>
  </si>
  <si>
    <t xml:space="preserve">   Договор 098163 от 23.01.22 Диаграмная бумага-3000шт</t>
  </si>
  <si>
    <t xml:space="preserve">   Договор 127472.1.1 от 24.02.22 Пластины резиновые</t>
  </si>
  <si>
    <t xml:space="preserve">   Договор 127483.1.1 от 24.02.22 паронит ПОН Б-47,2кг</t>
  </si>
  <si>
    <t xml:space="preserve">   Договор 098245 от 27.01.22 Ткань бязь-750п/м</t>
  </si>
  <si>
    <t>XK SHAMS</t>
  </si>
  <si>
    <t xml:space="preserve">   Договор 098703 от 30.01.22 Ткань х/б фланеловая-50п/м</t>
  </si>
  <si>
    <t>СП Ташкентский трубный завод</t>
  </si>
  <si>
    <t xml:space="preserve">   Договор 5346901 от 10.02.22 Трубы 50*25*2,0 ГОСТ8645-68-3580п/м</t>
  </si>
  <si>
    <t>Узбекистон почтаси Янгийул ПАБ</t>
  </si>
  <si>
    <t xml:space="preserve">   Договор 9 от 04.03.22 Конверты , марки</t>
  </si>
  <si>
    <t xml:space="preserve">   Договор 5356333 от 18.02.22 Поставка спирт пищевой Альфа-1000дал</t>
  </si>
  <si>
    <t xml:space="preserve">   Договор 385930 от 15.03.22 Поставка технического спирта 40 дал</t>
  </si>
  <si>
    <t xml:space="preserve">   Договор 5319415 от 18.01.22 Поставка технического спирта 40 ДАЛ</t>
  </si>
  <si>
    <t xml:space="preserve">   Договор 5311895 от 12.01.22 Поставка спирт пищевой ЛЮКС 1000 ДАЛ</t>
  </si>
  <si>
    <t xml:space="preserve">   Договор 5329819 от 27.01.22 Поставка спирт пищевой Альфа 1200 дал</t>
  </si>
  <si>
    <t xml:space="preserve">   Договор 5342817 от 08.02.22 Поставка спирт пищевой  АЛЬФА  1200 дал</t>
  </si>
  <si>
    <t xml:space="preserve">   Договор 5369028 от 01.03.22 Поставка спирт пищевой ЛЮКС 1200 ДАЛ</t>
  </si>
  <si>
    <t xml:space="preserve">   Договор 5393845 от 24.03.22 Поставка спирт пищевой Альфа 500 дал</t>
  </si>
  <si>
    <t xml:space="preserve">   Договор 5295097 от 27.12.21 Поставка Жидкой барды 100 тн</t>
  </si>
  <si>
    <t xml:space="preserve">   Договор 5332735 от 28.01.22 Поставка Жидкой барды 100 тн</t>
  </si>
  <si>
    <t xml:space="preserve">   Договор 5305716 от 07.01.22 Поставка Жидкой барды</t>
  </si>
  <si>
    <t xml:space="preserve">   Договор 5335558 от 01.02.22 Поставка Жидкой барды 100</t>
  </si>
  <si>
    <t xml:space="preserve">   Договор 5360329 от 22.02.22 Поставка Жидкой барды 100 тн</t>
  </si>
  <si>
    <t xml:space="preserve">   Договор 5364525 от 24.02.22 Поставка технического спирта 200 дал</t>
  </si>
  <si>
    <t xml:space="preserve">   Договор5335557 от 01.02.22 Поставка Жидкой барды  44.4 тн</t>
  </si>
  <si>
    <t xml:space="preserve">   Договор 5300376 от 30.12.21 Поставка спирт пищевой 3000 дал</t>
  </si>
  <si>
    <t xml:space="preserve">   Договор 5302820 от 05.01.22 Поставка спирт пищевой ЛЮКС 3000 ДАЛ</t>
  </si>
  <si>
    <t xml:space="preserve">   Договор 5310150 от 11.01.22 Поставка спирт пищевой люкс 3000 дал</t>
  </si>
  <si>
    <t xml:space="preserve">   Договор 5336464 от 02.02.22 Поставка спирт пищевой 3000 дал</t>
  </si>
  <si>
    <t xml:space="preserve">   Договор 5344427 от 09.02.22 Поставка спирт пищевой Альфа 3000 дал</t>
  </si>
  <si>
    <t xml:space="preserve">   Договор 5354632 от 17.02.22 Поставка спирт пищевой Альфа 320 дал</t>
  </si>
  <si>
    <t xml:space="preserve">   Договор 5356334 от 18.02.22 Поставка спирт пищевой Альфа 800 дал</t>
  </si>
  <si>
    <t xml:space="preserve">   Договор 5358107 от 21.02.22 Поставка спирт пищевой АЛЬФА 320 дал</t>
  </si>
  <si>
    <t xml:space="preserve">   Договор 5359882 от 22.02.22 Поставка спирт пищевой альфа 1560 дал</t>
  </si>
  <si>
    <t xml:space="preserve">   Договор 5385978 от 15.03.22 Поставка спирт пищевой Альфа 3000 дал</t>
  </si>
  <si>
    <t xml:space="preserve">   Договор 5399623 от 28.03.22 Поставка спирт пищевой АЛЬФА 20</t>
  </si>
  <si>
    <t xml:space="preserve">   Договор 5304050 от 06.01.22 Поставка Жидкой барды 200 тн</t>
  </si>
  <si>
    <t xml:space="preserve">   Договор 5305718 от 07.01.22 Поставка Жидкой барды 100 тн</t>
  </si>
  <si>
    <t xml:space="preserve">   Договор 5307389 от 08.01.20 Поставка Жидкой барды 100 тн</t>
  </si>
  <si>
    <t xml:space="preserve">   Договор 5320670 от 19.01.20 Поставка Жидкой барды 100 тн</t>
  </si>
  <si>
    <t xml:space="preserve">   Договор 5335559 от 01.02.22 Поставка Жидкой барды 200 тн</t>
  </si>
  <si>
    <t xml:space="preserve">   Договор 5341611 от 07.02.2022 Поставка Жидкой барды  200 тн</t>
  </si>
  <si>
    <t xml:space="preserve">   Договор 5348242 от 11.02.2022 Поставка Жидкой барды 200 тн</t>
  </si>
  <si>
    <t xml:space="preserve">   Договор 5358546 от 21.02.22 Поставка Жидкой барды 200 тн</t>
  </si>
  <si>
    <t xml:space="preserve">   Договор 5365828 от 25.02.22 Поставка Жидкой барды 200 тн</t>
  </si>
  <si>
    <t xml:space="preserve">   Договор 5376259 от 07.03.22 Поставка Жидкой барды 200 тн</t>
  </si>
  <si>
    <t xml:space="preserve">   Договор 5386439 от 15.03.22 Поставка Жидкой барды 200 тн</t>
  </si>
  <si>
    <t xml:space="preserve">   Договор 5388352 от 16.03.22 Поставка Жидкой барды 200 тн</t>
  </si>
  <si>
    <t xml:space="preserve">   Договор 5394290 от 24.03.22 Поставка Жидкой барды 200 тн</t>
  </si>
  <si>
    <t xml:space="preserve">   Договор 5401705 от 29.03.22 Поставка технического спирта 10 дал</t>
  </si>
  <si>
    <t xml:space="preserve">   Договор 5311891 от 12.01.22 Поставка спирт пищевой ЛЮКС 50 ДАЛ</t>
  </si>
  <si>
    <t xml:space="preserve">   Договор 5321187 от 19.01.22 Поставка спирт пищевой АЛЬФА 50 ДАЛ</t>
  </si>
  <si>
    <t xml:space="preserve">   Договор 5334381 от 31.01.22 Поставка спирт пищевой Альфа 50 дал</t>
  </si>
  <si>
    <t xml:space="preserve">   Договор 5344432 от 09.02.22 Поставка спирт пищевой Альфа 50 дал</t>
  </si>
  <si>
    <t xml:space="preserve">   Договор 5354626 от 17.02.22 Поставка спирт пищевой Альфа 50 дал</t>
  </si>
  <si>
    <t xml:space="preserve">   Договор 5367157 от 28.02.22 Поставка Спирт пищевой ЛЮКС 50  дал</t>
  </si>
  <si>
    <t xml:space="preserve">   Договор 5385975 от 15.03.22 Поставка спирт пищевой Альфа 50 дал</t>
  </si>
  <si>
    <t xml:space="preserve">   Договор 5393841 от 24.03.22 Поставка спирт пищевой Альфа 50 дал</t>
  </si>
  <si>
    <t xml:space="preserve">   Договор 5399622 от 28.03.22 Поставка спирт пищевой Альфа 50 дал</t>
  </si>
  <si>
    <t xml:space="preserve">   Договор 5300378 от 30.12.21 Поставка спирт пищевой ЛЮКС 550 ДАЛ</t>
  </si>
  <si>
    <t xml:space="preserve">   Договор 5302822 от 05.01.22 Поставка спирт пищевой люкс-2850дал</t>
  </si>
  <si>
    <t xml:space="preserve">   Договор 5302141 от 05.01.20 Поставка технического спирта 50 дал</t>
  </si>
  <si>
    <t xml:space="preserve">   Договор 5347092 от 10.02.22 Поставка технического спирта 50 дал</t>
  </si>
  <si>
    <t xml:space="preserve">   Договор 5382757 от 11.03.22 Поставка технического спирта 50 дал</t>
  </si>
  <si>
    <t xml:space="preserve">   Договор 5367158 от 28.02.22 Поставка спирт пищевой люкс 3200 дал</t>
  </si>
  <si>
    <t xml:space="preserve">   Договор 5372516 от 03.03.22 Поставка спирт пищевой Люкс 1670 дал</t>
  </si>
  <si>
    <t xml:space="preserve">   Договор 5376824 от 07.03.22 Поставка спирт пищевой Люкс 1530 дал</t>
  </si>
  <si>
    <t xml:space="preserve">   Договор 5387784 от 16.03.22 Поставка технического спирта 100 дал</t>
  </si>
  <si>
    <t>AJ Muborak IEM</t>
  </si>
  <si>
    <t xml:space="preserve">   Договор 5316793 от 17.01.22 Поставка технического спирта 30 дал</t>
  </si>
  <si>
    <t xml:space="preserve">   Договор 5375070 от 04.03.22 Поставка технического спирта 40 дал</t>
  </si>
  <si>
    <t xml:space="preserve">   Договор 5292849 от 24.12.21 Поставка спирт пищевой люкс 40 дал</t>
  </si>
  <si>
    <t xml:space="preserve">   Договор 5298532 от 29.12.21 Поставка спирт пищевой люкс 2310 дал</t>
  </si>
  <si>
    <t xml:space="preserve">   Договор 5300377 от 30.12.21 Поставка спирт пищевой люкс 2030 дал</t>
  </si>
  <si>
    <t xml:space="preserve">   Договор 5313476 от 13.01.22 Поставка спирт пищевой ЛЮКС 4380 ДАЛ</t>
  </si>
  <si>
    <t xml:space="preserve">   Договор 5315187 от 14.01.22 Поставка спирт пищевой ЛЮКС 2020 ДАЛ</t>
  </si>
  <si>
    <t xml:space="preserve">   Договор 5316806 от 17.01.22 Поставка спирт пищевой люкс 2360 дал</t>
  </si>
  <si>
    <t xml:space="preserve">   Договор 5324286 от 21.01.22 Поставка спирт пищевой ЛЮКС 30000 ДАЛ</t>
  </si>
  <si>
    <t xml:space="preserve">   Договор 5346130 от 10.02.22 Поставка спирт пищевой Альфа 100 дал</t>
  </si>
  <si>
    <t xml:space="preserve">   Договор 5347794 от 11.02.22 Поставка спирт пищевой Люкс 300 дал</t>
  </si>
  <si>
    <t xml:space="preserve">   Договор 5370551 от 02.03.22 Поставка спирт пищевой Люкс 30000 дал</t>
  </si>
  <si>
    <t xml:space="preserve">   Договор 5393839 от 24.03.22 Поставка спирт пищевой Люкс 100 дал</t>
  </si>
  <si>
    <t xml:space="preserve">   Договор 5395135 от 24.03.22 Поставка спирт пищевой Люкс 40 дал</t>
  </si>
  <si>
    <t xml:space="preserve">   Договор 5332585 от 28.01.22 Поставка технического спирта 300 ДАЛ</t>
  </si>
  <si>
    <t xml:space="preserve">   Договор 5308444 от 10.01.22 Поставка спирт пищевой ЛЮКС 3300 ДАЛ</t>
  </si>
  <si>
    <t xml:space="preserve">   Договор 5315185 от 14.01.22 Поставка спирт пищевой ЛЮКС 3300 ДАЛ</t>
  </si>
  <si>
    <t xml:space="preserve">   Договор 5321876 от 20.01.22 Поставка спирт пищевой 3300 ДАЛ альфа</t>
  </si>
  <si>
    <t xml:space="preserve">   Договор 5331634 от 28.01.22 Поставка спирт пищевой АЛЬФА 3300 ДАЛ</t>
  </si>
  <si>
    <t xml:space="preserve">   Договор 5365389 от 25.02.22 Поставка спирт пищевой Альфа 3300 дал</t>
  </si>
  <si>
    <t xml:space="preserve">   Договор 5375789 от 07.03.22 Поставка спирт пищевой Альфа 3300 дал</t>
  </si>
  <si>
    <t xml:space="preserve">   Договор 5377680 от 09.03.22 Поставка спирт пищевой Альфа 2930 дал</t>
  </si>
  <si>
    <t xml:space="preserve">   Договор 5379688 от 10.03.22 Поставка спирт пищевой Альфа  370 дал</t>
  </si>
  <si>
    <t xml:space="preserve">   Договор 5391862 от 18.03.22 Поставка спирт пищевой Альфа 3300 дал</t>
  </si>
  <si>
    <t xml:space="preserve">   Договор 5306938 от 08.01.22 Поставка спирт пищевой ЛЮКС 400 ДАЛ</t>
  </si>
  <si>
    <t xml:space="preserve">   Договор 5336467 от 02.02.22 Поставка спирт пищевой люкс 200 дал</t>
  </si>
  <si>
    <t xml:space="preserve">   Договор 5372513 от 03.03.22 Поставка спирт пищевой  люкс 500 дал</t>
  </si>
  <si>
    <t xml:space="preserve">   Договор 5324536 от 21.01.22 Поставка спирт пищевой люкс 3000 дал</t>
  </si>
  <si>
    <t xml:space="preserve">   Договор 5325184 от 24.01.22 Поставка спирт пищевой люкс 200 дал</t>
  </si>
  <si>
    <t xml:space="preserve">   Договор 5336470 от 02.02.22 Поставка спирт пищевой люкс 150 дал</t>
  </si>
  <si>
    <t>AJ Urganch  Sharob</t>
  </si>
  <si>
    <t xml:space="preserve">   Договор 5323589 от 21.01.22 Поставка спирт пищевой ЛЮКС 2000 ДАЛ</t>
  </si>
  <si>
    <t xml:space="preserve">   Договор 5375788 от 07.03.22 Поставка спирт пищевой Альфа 20 дал</t>
  </si>
  <si>
    <t xml:space="preserve">   Договор 5310137 от 11.01.22 Поставка технического спирта</t>
  </si>
  <si>
    <t xml:space="preserve">   Договор 5319426 от 18.01.22 Поставка спирт пищевой</t>
  </si>
  <si>
    <t xml:space="preserve">   Договор 5319416 от 18.01.22 Поставка технического спирта 50 ДАЛ</t>
  </si>
  <si>
    <t xml:space="preserve">   Договор 5305717 от 07.01.22 Поставка Жидкой барды 100 тн</t>
  </si>
  <si>
    <t xml:space="preserve">   Договор 5320669 от 19.01.22 Поставка Жидкой барды 100 тн</t>
  </si>
  <si>
    <t xml:space="preserve">   Договор 5330308 Барда 100</t>
  </si>
  <si>
    <t xml:space="preserve">   Договор 5336882 Барда 100</t>
  </si>
  <si>
    <t xml:space="preserve">   Договор 5343242 от 08.02.22 Поставка Жидкой барды 100 тн</t>
  </si>
  <si>
    <t xml:space="preserve">   Договор 5353451 от 16.02.2022 Поставка Жидкой барды  100 тн</t>
  </si>
  <si>
    <t xml:space="preserve">   Договор 5358545 от 21.02.22 Поставка Жидкой барды 100 тн</t>
  </si>
  <si>
    <t xml:space="preserve">   Договор 5367615 от 28.02.20 Поставка Жидкой барды 100 тн</t>
  </si>
  <si>
    <t xml:space="preserve">   Договор 5376258 от 07.03.22 Поставка Жидкой барды 100 тн</t>
  </si>
  <si>
    <t xml:space="preserve">   Договор 5388351 от 16.03.22 Поставка Жидкой барды 100 тн</t>
  </si>
  <si>
    <t xml:space="preserve">   Договор 5293293 от 24.12.21 Поставка Жидкой барды 100 тн</t>
  </si>
  <si>
    <t xml:space="preserve">   Договор 5308928 от 10.01.22 Поставка Жидкой барды 100 тн</t>
  </si>
  <si>
    <t xml:space="preserve">   Договор 5322366 от 20.01.22 Поставка Жидкой барды 100 тн</t>
  </si>
  <si>
    <t xml:space="preserve">   Договор 5339967 от 04.02.22 Поставка Жидкой барды 100 тн</t>
  </si>
  <si>
    <t xml:space="preserve">   Договор 5353452 от 16.02.22 Поставка Жидкой барды 100 тн</t>
  </si>
  <si>
    <t xml:space="preserve">   Договор 5365829 от 25.02.22 Поставка Жидкой барды 100 тн</t>
  </si>
  <si>
    <t xml:space="preserve">   Договор 5382035 от 11.03.22 Поставка Жидкой барды 100 тн</t>
  </si>
  <si>
    <t xml:space="preserve">   Договор 5319413 от 18.01.22 Поставка технического спирта 100 ДАЛ</t>
  </si>
  <si>
    <t xml:space="preserve">   Договор 5391031 от 17.03.22 Поставка технического спирта 100 ДАЛ</t>
  </si>
  <si>
    <t xml:space="preserve">   Договор 349-юрс от 30.12.21 Поставка Пар товарный 10 Гкалл</t>
  </si>
  <si>
    <t xml:space="preserve">   Договор 5319417 от 18.01.22 Поставка технического спирта 100 ДАЛ</t>
  </si>
  <si>
    <t xml:space="preserve">   Договор 5320174 от 19.01.22 Поставка технического спирта 100 ДАЛ</t>
  </si>
  <si>
    <t xml:space="preserve">   Договор 5368206 от 28.02.22 Поставка технического спирта 200 ДАЛ</t>
  </si>
  <si>
    <t xml:space="preserve">   Договор 5341159 от 07.02.22 Поставка спирт пищевой люкс 200 дал</t>
  </si>
  <si>
    <t xml:space="preserve">   Договор 5356336 от 18.02.22 Поставка спирт пищевой Альфа 100 дал</t>
  </si>
  <si>
    <t>MCHJ ABROR RAYYONAXON</t>
  </si>
  <si>
    <t xml:space="preserve">   Договор 5374100 от 04.03.22 Поставка технического спирта-50дал</t>
  </si>
  <si>
    <t xml:space="preserve">   Договор 5396056 от 25.03.22 Поставка технического спирта 50 дал</t>
  </si>
  <si>
    <t xml:space="preserve">   Договор 5322852 от 20.01.22 Поставка технического спирта</t>
  </si>
  <si>
    <t xml:space="preserve">   Договор 5306922 от 08.01.22 Поставка технического спирта 100 ДАЛ</t>
  </si>
  <si>
    <t xml:space="preserve">   Договор 5321864 от 20.01.22 Поставка технического спирта 100 ДАЛ</t>
  </si>
  <si>
    <t xml:space="preserve">   Договор 5352984 от 16.02.22 Поставка технического спирта 100 дал</t>
  </si>
  <si>
    <t xml:space="preserve">   Договор 12-юрс от 05.01.22 Поставка Хим.очищенная вода 3310 куб.м</t>
  </si>
  <si>
    <t xml:space="preserve">   Договор 360-юрс от 30.12.21 Поставка  угл.газа 4000 тн</t>
  </si>
  <si>
    <t xml:space="preserve">   Договор 5304490 от 06.01.22 Поставка технического спирта 100 ДАЛ</t>
  </si>
  <si>
    <t xml:space="preserve">   Договор 5317721 от 17.01.22 Поставка спирт пищевой Альфа-1600дал</t>
  </si>
  <si>
    <t xml:space="preserve">   Договор 21 от 07.01.22 Поставка эфир вторичного</t>
  </si>
  <si>
    <t xml:space="preserve">   Договор 22 от 07.01.22 Поставка Сивушное масло</t>
  </si>
  <si>
    <t xml:space="preserve">   Договор 5318516 от 18.01.22 Поставка спирт пищевой АЛЬФА 100 ДАЛ</t>
  </si>
  <si>
    <t xml:space="preserve">   Договор 5358074 от 21.02.22 Поставка технического спирта 100 дал</t>
  </si>
  <si>
    <t xml:space="preserve">   Договор 5353929 от 16.02.22  Поставка спирт технический</t>
  </si>
  <si>
    <t xml:space="preserve">   Договор 5393844 от 24.03.22 Поставка спирт пищевой Альфа 1180 дал</t>
  </si>
  <si>
    <t xml:space="preserve">   Договор 5323590 от 21.01.22 Поставка спирт пищевой АЛЬФА 50 ДАЛ</t>
  </si>
  <si>
    <t xml:space="preserve">   Договор 5337292 от 02.02.22 Поставка технического спирта 400 дал</t>
  </si>
  <si>
    <t xml:space="preserve">   Договор 5393847 от 24.03.22 Поставка спирт пищевой Альфа 1230 дал</t>
  </si>
  <si>
    <t xml:space="preserve">   Договор 5336466 от 02.02.22 Поставка спирт пищевой люкс 1400 дал</t>
  </si>
  <si>
    <t xml:space="preserve">   Договор 5312833 от 12.01.22 Поставка спирт пищевой ЛЮКС 200 ДАЛ</t>
  </si>
  <si>
    <t xml:space="preserve">   Договор 5346129 от 10.02.22 Поставка спирт пищевой Альфа 200 дал</t>
  </si>
  <si>
    <t xml:space="preserve">   Договор 5381616 от 11.03.22 Поставка спирт пищевой Альфа 200 дал</t>
  </si>
  <si>
    <t xml:space="preserve">   Договор 5376812 от 07.03.22 Поставка технического спирта 100 дал</t>
  </si>
  <si>
    <t>MCHJ Corall Pharm</t>
  </si>
  <si>
    <t xml:space="preserve">   Договор 5347795 от 11.02.22 Поставка спирт пищевой Альфа-300дал</t>
  </si>
  <si>
    <t xml:space="preserve">   Договор 5361681 от 23.02.22 Поставка технического спирта   100 дал</t>
  </si>
  <si>
    <t xml:space="preserve">   Договор 5308442 от 10.01.22 Поставка спирт пищевой ЛЮКС 500 ДАЛ</t>
  </si>
  <si>
    <t xml:space="preserve">   Договор 5316807 от 17.01.22 Поставка спирт пищевой люкс 500 дал</t>
  </si>
  <si>
    <t xml:space="preserve">   Договор 5344429 от 09.02.22 Поставка спирт пищевой Альфа 500 дал</t>
  </si>
  <si>
    <t xml:space="preserve">   Договор 5363507 от 24.02.22 Поставка спирт пищевой Альфа 500 дал</t>
  </si>
  <si>
    <t xml:space="preserve">   Договор 5385979 от 15.03.22 Поставка спирт пищевой Альфа 500 дал</t>
  </si>
  <si>
    <t xml:space="preserve">   Договор 5337980 от 03.02.22 Поставка спирт пищевой Люкс 820 дал</t>
  </si>
  <si>
    <t xml:space="preserve">   Договор 5339490 от 04.02.22 Поставка спирт пищевой ЛЮКС 380 ДАЛ</t>
  </si>
  <si>
    <t xml:space="preserve">   Договор 5342818 от 08.02.22 Поставка спирт пищевой АЛЬФА 1193,08 ДАЛ</t>
  </si>
  <si>
    <t xml:space="preserve">   Договор 5354628 от 17.02.22 Поставка спирт пищевой Альфа 1200 дал</t>
  </si>
  <si>
    <t xml:space="preserve">   Договор 5354631 от 17.02.22 Поставка спирт пищевой Альфа 1200 дал</t>
  </si>
  <si>
    <t xml:space="preserve">   Договор 5356337 от 18.02.22 Поставка спирт пищевой Альфа 1040 дал</t>
  </si>
  <si>
    <t xml:space="preserve">   Договор 5358104 от 21.02.22 Поставка спирт пищевой алфа  160 дал</t>
  </si>
  <si>
    <t xml:space="preserve">   Договор 5361705 от 23.02.22 Поставка спирт пищевой Альфа 1200 дал</t>
  </si>
  <si>
    <t xml:space="preserve">   Договор 5372515 от 03.03.22 Поставка спирт пищевой Люкс 1200 дал</t>
  </si>
  <si>
    <t xml:space="preserve">   Договор 5377678 от 09.03.22 Поставка спирт пищевой Альфа 1200 дал</t>
  </si>
  <si>
    <t xml:space="preserve">   Договор 5385980 от 15.03.22 Поставка спирт пищевой Альфа 1170 дал</t>
  </si>
  <si>
    <t xml:space="preserve">   Договор 5389828 от 17.03.22 Поставка спирт пищевой Альфа 710 дал</t>
  </si>
  <si>
    <t xml:space="preserve">   Договор 5391863 от 18.03.22 Поставка спирт пищевой Альфа 490 дал</t>
  </si>
  <si>
    <t xml:space="preserve">   Договор 5399627 от 28.03.22 Поставка спирт пищевой Альфа 890 дал</t>
  </si>
  <si>
    <t xml:space="preserve">   Договор 5400550 от 29.03.22 Поставка спирт пищевой Альфа 310 дал</t>
  </si>
  <si>
    <t xml:space="preserve">   Договор 5400552 от 29.03.22 Поставка спирт пищевой Альфа 1200 дал</t>
  </si>
  <si>
    <t xml:space="preserve">   Договор 355-юрс от 30.12.21 Поставка Пар товарный</t>
  </si>
  <si>
    <t xml:space="preserve">   Договор 5310152 от 11.01.22 Поставка спирт пищевой люкс 1200 дал</t>
  </si>
  <si>
    <t xml:space="preserve">   Договор 5316808 от 17.01.22 Поставка спирт пищевой люкс 2400 дал</t>
  </si>
  <si>
    <t xml:space="preserve">   Договор 5342816 от 08.02.22 Поставка спирт пищевой альфа 1200 дал</t>
  </si>
  <si>
    <t xml:space="preserve">   Договор 5358106 от 21.02.22 Поставка спирт пищевой альфа 1200 дал</t>
  </si>
  <si>
    <t xml:space="preserve">   Договор 5370782 от 02.03.22 Поставка спирт пищевой Люкс 1200 дал</t>
  </si>
  <si>
    <t xml:space="preserve">   Договор 5396119 от 25.03.22 Поставка спирт пищевой Альфа 1150 дал</t>
  </si>
  <si>
    <t xml:space="preserve">   Договор 5399619 от 28.03.22 Поставка спирт пищевой Альфа 20 дал</t>
  </si>
  <si>
    <t xml:space="preserve">   Договор 5351275 от 15,02,2022 Поставка технического спирта 30 дал</t>
  </si>
  <si>
    <t xml:space="preserve">   Договор 5315171 от 14.01.22 Поставка технического спирта 100 ДАЛ</t>
  </si>
  <si>
    <t xml:space="preserve">   Договор 5369009 от 01.03.22 Поставка технического спирта 100 ДАЛ</t>
  </si>
  <si>
    <t xml:space="preserve">   Договор 5302823 от 05.01.22 Поставка спирт пищевой люкс 140 дал</t>
  </si>
  <si>
    <t xml:space="preserve">   Договор 5303602 от 06.01.22 Поставка спирт пищевой ЛЮКС 1030 ДАЛ</t>
  </si>
  <si>
    <t xml:space="preserve">   Договор 5306940 от 08.01.22 Поставка спирт пищевой ЛЮКС 1500 ДАЛ</t>
  </si>
  <si>
    <t xml:space="preserve">   Договор 5308443 от 10.01.22 Поставка спирт пищевой ЛЮКС 100 ДАЛ</t>
  </si>
  <si>
    <t xml:space="preserve">   Договор 5317720 от 17.01.22 Поставка спирт пищевой люкс-1560дал</t>
  </si>
  <si>
    <t xml:space="preserve">   Договор 5332590 от 28.01.22 Поставка спирт пищевой ЛЮКС 400 ДАЛ</t>
  </si>
  <si>
    <t xml:space="preserve">   Договор 5335101 от 01.02.22 Поставка спирт пищевой Люкс 1550 дал</t>
  </si>
  <si>
    <t xml:space="preserve">   Договор 5346133 от 10.02.22 Поставка спирт пищевой Альфа 1560 дал</t>
  </si>
  <si>
    <t xml:space="preserve">   Договор 5356332 от 18.02.22 Поставка спирт пищевой Альфа 1560 дал</t>
  </si>
  <si>
    <t xml:space="preserve">   Договор 5361706 от 23.02.22 Поставка спирт пищевой Альфа 1550  дал</t>
  </si>
  <si>
    <t xml:space="preserve">   Договор 5367159 от 28.02.22 Поставка спирт пищевой люкс 1550 дал</t>
  </si>
  <si>
    <t xml:space="preserve">   Договор 5377679 от 09.03.22 Поставка спирт пищевой Альфа 400 дал</t>
  </si>
  <si>
    <t xml:space="preserve">   Договор 5382770 от 11.03.22 Поставка спирт пищевой АЛЬФА 1550 ДАЛ</t>
  </si>
  <si>
    <t xml:space="preserve">   Договор 5391861 от 18.03.22 Поставка спирт пищевой Альфа 200 дал</t>
  </si>
  <si>
    <t xml:space="preserve">   Договор 5391864 от 18.03.22 Поставка спирт пищевой альфа 1200 дал</t>
  </si>
  <si>
    <t xml:space="preserve">   Договор 5393843 от 24.03.22 Поставка спирт пищевой Альфа 140 дал</t>
  </si>
  <si>
    <t xml:space="preserve">   Договор 5342807 от 08.02.22 Поставка технического спирта 100 ДАЛ</t>
  </si>
  <si>
    <t xml:space="preserve">   Договор 5304506 от 06.01.22 Поставка спирт пищевой ЛЮКС 100 ДАЛ</t>
  </si>
  <si>
    <t xml:space="preserve">   Договор 5311889 от 12.01.22 Поставка спирт пищевой ЛЮКС 100 ДАЛ</t>
  </si>
  <si>
    <t xml:space="preserve">   Договор 5383756 от 14.03.22 Поставка спирт пищевой Альфа 100 дал</t>
  </si>
  <si>
    <t xml:space="preserve">   Договор 5327762 от 26.01.22 Поставка спирт пищевой Альфа 40 дал</t>
  </si>
  <si>
    <t xml:space="preserve">   Договор 5399618 от 28.03.22 Поставка спирт пищевой Альфа 200 дал</t>
  </si>
  <si>
    <t xml:space="preserve">   Договор 5305237 от 07.01.22 Поставка спирт пищевой АЛЬФА 3200 ДАЛ</t>
  </si>
  <si>
    <t xml:space="preserve">   Договор 5332595 от 28.01.22 Поставка спирт пищевой АЛЬФА 1630 ДАЛ</t>
  </si>
  <si>
    <t xml:space="preserve">   Договор 5353003 от 16.02.22 Поставка спирт пищевой Альфа 2450 дал</t>
  </si>
  <si>
    <t xml:space="preserve">   Договор 5354630 от 17.02.22 Поставка спирт пищевой Альфа 750 дал</t>
  </si>
  <si>
    <t xml:space="preserve">   Договор 5375790 от 07.03.22 Поставка спирт пищевой Альфа 1470 дал</t>
  </si>
  <si>
    <t xml:space="preserve">   Договор 5376826 от 07.03.22 Поставка спирт пищевой Альфа 160 дал</t>
  </si>
  <si>
    <t xml:space="preserve">   Договор 5383757 от 14.03.22 Поставка спирт пищевой Альфа 1630 дал</t>
  </si>
  <si>
    <t xml:space="preserve">   Договор 5398389 от 28.03.22 Поставка спирт пищевой Альфа 1622.09 дал</t>
  </si>
  <si>
    <t xml:space="preserve">   Договор 5402649 от 30.03.22 Поставка спирт пищевой Альфа 1630 дал</t>
  </si>
  <si>
    <t xml:space="preserve">   Договор 5306939 от 08.01.22 Поставка спирт пищевой ЛЮКС 450 ДАЛ</t>
  </si>
  <si>
    <t xml:space="preserve">   Договор 5341161 от 07.02.22 Поставка спирт пищевой люкс 500 дал</t>
  </si>
  <si>
    <t xml:space="preserve">   Договор 5381619 от 11.03.22 Поставка спирт пищевой Альфа 500 дал</t>
  </si>
  <si>
    <t xml:space="preserve">   Договор 5316795 от 17.01.22 Поставка технического спирта 170 дал</t>
  </si>
  <si>
    <t xml:space="preserve">   Договор 5317708 от 17.01.22 Поставка технического спирта 30 дал</t>
  </si>
  <si>
    <t xml:space="preserve">   Договор 5300368 от 30.12.21 Поставка технического спирта 100 дал</t>
  </si>
  <si>
    <t xml:space="preserve">   Договор 5333321 от 31.01.22 Поставка спирт пищевой АЛЬФА 800 ДАЛ</t>
  </si>
  <si>
    <t xml:space="preserve">   Договор 5372514 от 03.03.22 Поставка спирт пищевой Люкс 500 дал</t>
  </si>
  <si>
    <t xml:space="preserve">   Договор 5321178 от 19.01.22 Поставка технического спирта 100 дал</t>
  </si>
  <si>
    <t xml:space="preserve">   Договор 5377634 от 09.03.22 Поставка технического спирта 60 дал</t>
  </si>
  <si>
    <t xml:space="preserve">   Договор 5378726 от 09.03.22 Поставка технического спирта 40 дал</t>
  </si>
  <si>
    <t xml:space="preserve">   Договор 5336469 от 02.02.22 Поставка спирт пищевой люкс 20 дал</t>
  </si>
  <si>
    <t xml:space="preserve">   Договор 5310153 от 11.01.22 Поставка спирт пищевой люкс 500 дал</t>
  </si>
  <si>
    <t xml:space="preserve">   Договор 5395113 от 24.03.22 Поставка технического спирта 100 дал</t>
  </si>
  <si>
    <t xml:space="preserve">   Договор 5304491 от 06.01.22 Поставка технического спирта 80 ДАЛ</t>
  </si>
  <si>
    <t xml:space="preserve">   Договор 5379640 от 10.03.22 Поставка технического спирта 20 дал</t>
  </si>
  <si>
    <t xml:space="preserve">   Договор 5368205 от 28.02.22 Поставка технического спирта 30 дал</t>
  </si>
  <si>
    <t xml:space="preserve">   Договор 5281650 от 16.12.21 Поставка спирт пищевой люкс 1490 дал</t>
  </si>
  <si>
    <t xml:space="preserve">   Договор 5311893 от 12.01.22 Поставка спирт пищевой ЛЮКС 500 ДАЛ</t>
  </si>
  <si>
    <t>MChJ LEKINTERKAPS</t>
  </si>
  <si>
    <t xml:space="preserve">   Договор 5339491 от 04.02.22 Поставка спирт пищевой ЛЮКС 500 ДАЛ</t>
  </si>
  <si>
    <t>MCHJ LIFE SCIENCE AND TECHNOLOGY</t>
  </si>
  <si>
    <t xml:space="preserve">   Договор 5337966 от 03.02.22 Поставка технического спирта-150дал</t>
  </si>
  <si>
    <t xml:space="preserve">   Договор 5339483 от 04.02.22 Поставка технического спирта 50 ДАЛ</t>
  </si>
  <si>
    <t xml:space="preserve">   Договор 5315186 от 14.01.22 Поставка спирт пищевой люкс 500 дал</t>
  </si>
  <si>
    <t xml:space="preserve">   Договор 5322853 от 20.01.22 Поставка спирт пищевой люкс 1000 дал</t>
  </si>
  <si>
    <t xml:space="preserve">   Договор 5327760 от 26.01.22 Поставка спирт пищевой Люкс 100 дал</t>
  </si>
  <si>
    <t xml:space="preserve">   Договор 5339495 от 04.02.22 Поставка спирт пищевой ЛЮКС 920 ДАЛ</t>
  </si>
  <si>
    <t xml:space="preserve">   Договор 5344425 от 09.02.2022 Поставка спирт пищевой ЛЬФА 80  ДАЛ</t>
  </si>
  <si>
    <t xml:space="preserve">   Договор 5344428 от 09.02.22 Поставка спирт пищевой Альфа 200 дал</t>
  </si>
  <si>
    <t xml:space="preserve">   Договор 5369027 от 01.03.22 Поставка спирт пищевой ЛЮКС 400 ДАЛ</t>
  </si>
  <si>
    <t xml:space="preserve">   Договор 5374133 от 04.03.22 Поставка спирт пищевой Альфа 330 дал</t>
  </si>
  <si>
    <t xml:space="preserve">   Договор 5377677 от 09.03.22 Поставка спирт пищевой Альфа 470 дал</t>
  </si>
  <si>
    <t xml:space="preserve">   Договор 5381617 от 11.03.22 Поставка спирт пищевой Альфа 900 дал</t>
  </si>
  <si>
    <t xml:space="preserve">   Договор 5393842 от 24.03.22 Поставка спирт пищевой Альфа 150 дал</t>
  </si>
  <si>
    <t xml:space="preserve">   Договор 5400551 от 29.03.22 Поставка спирт пищевой Альфа 200 дал</t>
  </si>
  <si>
    <t xml:space="preserve">   Договор 5389827 от 17.03.22 Поставка спирт пищевой Альфа 150 дал</t>
  </si>
  <si>
    <t xml:space="preserve">   Договор 5292851 от 24.12.21 Поставка спирт пищевой альфа 480 дал</t>
  </si>
  <si>
    <t xml:space="preserve">   Договор 5292853 от 24.12.21 Поставка спирт пищевой альфа 280 дал</t>
  </si>
  <si>
    <t xml:space="preserve">   Договор 5294615 от 27.12.21 Поставка спирт пищевой алфа 480 дал</t>
  </si>
  <si>
    <t xml:space="preserve">   Договор 5294616 от 27.12.21 Поставка спирт пищевой альфа 480 дал</t>
  </si>
  <si>
    <t xml:space="preserve">   Договор 5298533 от 29.12.21 Поставка спирт пищевой альфа 480 дал</t>
  </si>
  <si>
    <t xml:space="preserve">   Договор 5298534 от 29.12.21 Поставка спирт пищевой альфа 480 дал</t>
  </si>
  <si>
    <t xml:space="preserve">   Договор 5300379 от 30.12.21 Поставка спирт пищевой альфа 480 дал</t>
  </si>
  <si>
    <t xml:space="preserve">   Договор 5300380 от 30.12.21 Поставка спирт пищевой альфа 480 дал</t>
  </si>
  <si>
    <t xml:space="preserve">   Договор 5300381 от 30.12.21 Поставка спирт пищевой альфа 480 дал</t>
  </si>
  <si>
    <t xml:space="preserve">   Договор 5300382 от 30.12.21 Поставка спирт пищевой альфа 480 дал</t>
  </si>
  <si>
    <t xml:space="preserve">   Договор 5325189 от 24.01.22 Поставка спирт пищевой люкс 480 дал</t>
  </si>
  <si>
    <t xml:space="preserve">   Договор 5325190 от 24.01.22 Поставка спирт пищевой люкс 480 дал</t>
  </si>
  <si>
    <t xml:space="preserve">   Договор 5325192 от 24.01.22 Поставка спирт пищевой Альфа 480 дал</t>
  </si>
  <si>
    <t xml:space="preserve">   Договор 5325193 от 24.01.22 Поставка спирт пищевой Альфа 480 дал</t>
  </si>
  <si>
    <t xml:space="preserve">   Договор 5326251 от 24.01.22 Поставка спирт пищевой Альфа 200 дал</t>
  </si>
  <si>
    <t xml:space="preserve">   Договор 5329820 от 27.01.22 Поставка спирт пищевой Альфа 480 дал</t>
  </si>
  <si>
    <t xml:space="preserve">   Договор 5329821 от 27.01.22 Поставка спирт пищевой Альфа</t>
  </si>
  <si>
    <t xml:space="preserve">   Договор 5331632 от 28.01.22 Поставка спирт пищевой ЛЮКС 480 ДАЛ</t>
  </si>
  <si>
    <t xml:space="preserve">   Договор 5331633 от 28.01.22 Поставка спирт пищевой ЛЮКС 480 ДАЛ</t>
  </si>
  <si>
    <t xml:space="preserve">   Договор 5331635 от 28.01.22 Поставка спирт пищевой АЛЬФА 480 ДАЛ</t>
  </si>
  <si>
    <t xml:space="preserve">   Договор 5331636 от 28.01.22 Поставка спирт пищевой АЛЬФА</t>
  </si>
  <si>
    <t xml:space="preserve">   Договор 5332592 от 28.01.22 Поставка спирт пищевой ЛЮКС 480 ДАЛ</t>
  </si>
  <si>
    <t xml:space="preserve">   Договор 5332593 от 28.01.22 Поставка спирт пищевой ЛЮКС 480 ДАЛ</t>
  </si>
  <si>
    <t xml:space="preserve">   Договор 5332594 от 28.01.22 Поставка спирт пищевой ЛЮКС 480 ДАЛ</t>
  </si>
  <si>
    <t xml:space="preserve">   Договор 5333317 от 31.01.22 Поставка спирт пищевой ЛЮКС 960 ДАЛ</t>
  </si>
  <si>
    <t xml:space="preserve">   Договор 5333318 от 31.01.22 Поставка спирт пищевой ДЮКС 960 ДАЛ</t>
  </si>
  <si>
    <t xml:space="preserve">   Договор 5333319 от 31.01.22 Поставка спирт пищевой ЛЮКС 960 ДАЛ</t>
  </si>
  <si>
    <t xml:space="preserve">   Договор 5333320 от 31.01.22 Поставка спирт пищевой ЛЮКС 960 ДАЛ</t>
  </si>
  <si>
    <t xml:space="preserve">   Договор 5333322 от 31.01.22 Поставка спирт пищевой АЛЬФА 480 ДАЛ</t>
  </si>
  <si>
    <t xml:space="preserve">   Договор 5333323 от 31.01.22 Поставка спирт пищевой АЛЬФА 480 ДАЛ</t>
  </si>
  <si>
    <t xml:space="preserve">   Договор 5333324 от 31.01.22 Поставка спирт пищевой АЛЬФА 480 ДАЛ</t>
  </si>
  <si>
    <t xml:space="preserve">   Договор 5333325 от 31.01.22 Поставка спирт пищевой АЛЬФА 480</t>
  </si>
  <si>
    <t xml:space="preserve">   Договор 5369029 от 01.03.22 Поставка спирт пищевой ЛЮКС 480 ДАЛ</t>
  </si>
  <si>
    <t xml:space="preserve">   Договор 5370784 от 02.03.22 Поставка спирт пищевой Люкс 480 дал</t>
  </si>
  <si>
    <t xml:space="preserve">   Договор 5382771 от 11.03.22 Поставка спирт пищевой АЛЬФА 480 ДАЛ</t>
  </si>
  <si>
    <t xml:space="preserve">   Договор 5383759 от 14.03.22 Поставка спирт пищевой Альфа 960 дал</t>
  </si>
  <si>
    <t xml:space="preserve">   Договор 5387839 от 16.03.22 Поставка спирт пищевой Люкс 480 дал</t>
  </si>
  <si>
    <t xml:space="preserve">   Договор 5393846 от 24.03.22 Поставка спирт пищевой Альфа 480 дал</t>
  </si>
  <si>
    <t xml:space="preserve">   Договор 5393848 от 24.03.22 Поставка спирт пищевой Альфа 480 дал</t>
  </si>
  <si>
    <t xml:space="preserve">   Договор 5393849 от 24.03.22 Поставка спирт пищевой Альфа 480 дал</t>
  </si>
  <si>
    <t xml:space="preserve">   Договор 55332591 от 28.01.22 Поставка спирт пищевой ЛЮКС 480 ДАЛ</t>
  </si>
  <si>
    <t xml:space="preserve">   Договор 5342819 от 08.02.22 Поставка спирт пищевой альфа 1370 дал</t>
  </si>
  <si>
    <t xml:space="preserve">   Договор 5344426 от 09.02.22 Поставка спирт пищевой Альфа 230 дал</t>
  </si>
  <si>
    <t xml:space="preserve">   Договор 344-юрс от 30.12.21 Поставка Пар товарный 10 Гкалл</t>
  </si>
  <si>
    <t>MCHJ MNTYB</t>
  </si>
  <si>
    <t xml:space="preserve">   Договор 5339492 от 04.02.22 Поставка спирт пищевой-100дал</t>
  </si>
  <si>
    <t xml:space="preserve">   Договор 5359883 от 22.02.22 Поставка спирт пищевой альфа 200 дал</t>
  </si>
  <si>
    <t xml:space="preserve">   Договор 5379687 от 10.03.22 Поставка спирт пищевой альфа 200 дал</t>
  </si>
  <si>
    <t xml:space="preserve">   Договор 5396117 от 25.03.22 Поставка спирт пищевой 200 дал Альфа</t>
  </si>
  <si>
    <t xml:space="preserve">   Договор 5328828 от 26.01.22 Поставка технического спирта 100 дал</t>
  </si>
  <si>
    <t xml:space="preserve">   Договор 5347099 от 10.02.22 Поставка спирт пищевой Альфа 200 дал</t>
  </si>
  <si>
    <t xml:space="preserve">   Договор 5310136 от 11.01.22 Поставка технического спирта</t>
  </si>
  <si>
    <t>MChJ NUTRIMED</t>
  </si>
  <si>
    <t xml:space="preserve">   Договор 5389826 от 17.03.22 Поставка спирт пищевой Альфа 40 дал</t>
  </si>
  <si>
    <t xml:space="preserve">   Договор 5289663 от 22.12.22 Поставка Жидкой барды 100 тн</t>
  </si>
  <si>
    <t xml:space="preserve">   Договор 5300832 от 30.12.21 Поставка Жидкой барды 100 тн</t>
  </si>
  <si>
    <t xml:space="preserve">   Договор 5324060 от 21.01.2022  Поставка Жидкой барды 100 тн</t>
  </si>
  <si>
    <t xml:space="preserve">   Договор 5358547 от 21.02.22 Поставка Жидкой барды 100</t>
  </si>
  <si>
    <t xml:space="preserve">   Договор 5371214 от 24.03.22 Поставка Жидкой барды 100</t>
  </si>
  <si>
    <t xml:space="preserve">   Договор 5393203 от 18.03.22 Поставка Жидкой барды 100</t>
  </si>
  <si>
    <t xml:space="preserve">   Договор 5353002 от 16.02.22 Поставка спирт пищевой Альфа 1000 дал</t>
  </si>
  <si>
    <t xml:space="preserve">   Договор 5342815 от 08.02.22 Поставка спирт пищевой  альфа 30 дал</t>
  </si>
  <si>
    <t xml:space="preserve">   Договор 5298982 от 29.12.21 Поставка Жидкой барды 100 тн</t>
  </si>
  <si>
    <t xml:space="preserve">   Договор 5315618 от 14.01.21 Поставка Жидкой барды 100 тн</t>
  </si>
  <si>
    <t xml:space="preserve">   Договор 5325695 от 24.01.22 Поставка Жидкой барды 100 тн</t>
  </si>
  <si>
    <t xml:space="preserve">   Договор 5343243 от 08.02.22 Поставка Жидкой барды 100 тн</t>
  </si>
  <si>
    <t xml:space="preserve">   Договор 5317717 от 17.01.22 Поставка спирт пищевой люкс 500 дал</t>
  </si>
  <si>
    <t xml:space="preserve">   Договор 5397366 от 25.03.22 Поставка спирт пищевой Альфа 400 дал</t>
  </si>
  <si>
    <t xml:space="preserve">   Договор 95334382 от 31.01.22 Поставка спирт пищевой Альфа 450 дал</t>
  </si>
  <si>
    <t xml:space="preserve">   Договор 5321863 от 20.01.22 Поставка технического спирта 200 ДАЛ</t>
  </si>
  <si>
    <t>MCHJ PAXTAKOR GOLD TEXTILE</t>
  </si>
  <si>
    <t xml:space="preserve">   Договор 5311880 от 12.01.22 Поставка технического спирта-50дал</t>
  </si>
  <si>
    <t xml:space="preserve">   Договор 5335089 от 01.02.22 Поставка технического спирта 100 дал</t>
  </si>
  <si>
    <t>MCHJ POYTAXT DORI-DARMON</t>
  </si>
  <si>
    <t xml:space="preserve">   Договор 5336468 от 02.02.22 Поставка спирт пищевой люкс-100дал</t>
  </si>
  <si>
    <t xml:space="preserve">   Договор 5304508 от 06.01.22 Поставка спирт пищевой ЛЮКС 3030 ДАЛ</t>
  </si>
  <si>
    <t xml:space="preserve">   Договор 5305235 от 07.01.22 Поставка спирт пищевой ЛЮКС 90 ДАЛ</t>
  </si>
  <si>
    <t xml:space="preserve">   Договор 5341162 от 07.02.22 Поставка спирт пищевой люкс 3120 дал</t>
  </si>
  <si>
    <t xml:space="preserve">   Договор 5374131 от 04.03.22 Поставка спирт пищевой Альфа 3120 дал</t>
  </si>
  <si>
    <t xml:space="preserve">   Договор 5347779 от 11.02.22 Поставка технического спирта  120 дал</t>
  </si>
  <si>
    <t xml:space="preserve">   Договор 5398340 от 28.03.22 Поставка технического спирта 120 ДАЛ</t>
  </si>
  <si>
    <t xml:space="preserve">   Договор 5362620 от 23.02.22 Поставка технического спирта 140 дал</t>
  </si>
  <si>
    <t xml:space="preserve">   Договор 5350488 от 14.02.22 Поставка технического спирта 100</t>
  </si>
  <si>
    <t xml:space="preserve">   Договор 5308445 от 10.01.22 Поставка спирт пищевой ЛЮКС 2100 ДАЛ</t>
  </si>
  <si>
    <t xml:space="preserve">   Договор 5311896 от 12.01.22 Поставка спирт пищевой ЛЮКС 1120 ДАЛ</t>
  </si>
  <si>
    <t xml:space="preserve">   Договор 5333316 от 31.01.22 Поставка спирт пищевой ЛЮКС 3220 ДАЛ</t>
  </si>
  <si>
    <t xml:space="preserve">   Договор 5344434 от 09.02.22 Поставка спирт пищевой альфа 460 дал</t>
  </si>
  <si>
    <t xml:space="preserve">   Договор 5346132 от 10.02.22 Поставка спирт пищевой Альфа 2760 дал</t>
  </si>
  <si>
    <t xml:space="preserve">   Договор 5347798 от 11.02.22 Поставка спирт пищевой Альфа 2070 дал</t>
  </si>
  <si>
    <t xml:space="preserve">   Договор 5354629 от 17.02.22 Поставка спирт пищевой Альфа 1150 дал</t>
  </si>
  <si>
    <t xml:space="preserve">   Договор 5358105 от 21.02.22 Поставка спирт пищевой альфа 3220 дал</t>
  </si>
  <si>
    <t xml:space="preserve">   Договор 5359886 от 22.02.22 Поставка спирт пищевой альфа 140 дал</t>
  </si>
  <si>
    <t xml:space="preserve">   Договор 5361707 от 23.02.22 Поставка спирт пищевой Альфа 1750 дал</t>
  </si>
  <si>
    <t xml:space="preserve">   Договор 5363508 от 24.02.22 Поставка спирт пищевой Альфа 850 дал</t>
  </si>
  <si>
    <t xml:space="preserve">   Договор 5365388 от 25.02.22 Поставка спирт пищевой Альфа 460 дал</t>
  </si>
  <si>
    <t xml:space="preserve">   Договор 5367160 от 28.02.22 Поставка спирт пищевой люкс 200 дал</t>
  </si>
  <si>
    <t xml:space="preserve">   Договор 5369030 от 01.03.22 Поставка спирт пищевой ЛЮКС 720 ДАЛ</t>
  </si>
  <si>
    <t xml:space="preserve">   Договор 5369608 от 01.03.22 Поставка спирт пищевой Люкс 130 дал</t>
  </si>
  <si>
    <t xml:space="preserve">   Договор 5370785 от 02.03.22 Поставка спирт пищевой Люкс 2020 дал</t>
  </si>
  <si>
    <t xml:space="preserve">   Договор 5372512 от 03.03.22 Поставка спирт пищевой Люкс 130 дал</t>
  </si>
  <si>
    <t xml:space="preserve">   Договор 5379686 от 10.03.22 Поставка спирт пищевой Альфа 3200 дал</t>
  </si>
  <si>
    <t xml:space="preserve">   Договор 5387837 от 16.03.22 Поставка спирт пищевой люкс 3200 дал</t>
  </si>
  <si>
    <t xml:space="preserve">   Договор 5389824 от 17.03.22 Поставка спирт пищевой Альфа 3200 дал</t>
  </si>
  <si>
    <t xml:space="preserve">   Договор 5397365 от 25.03.22 Поставка спирт пищевой Альфа 3200 дал</t>
  </si>
  <si>
    <t xml:space="preserve">   Договор 5397367 от 25.03.22 Поставка спирт пищевой Альфа 1400 дал</t>
  </si>
  <si>
    <t xml:space="preserve">   Договор 5399621 от 28.03.22 Поставка спирт пищевой Альфа 1800 дал</t>
  </si>
  <si>
    <t xml:space="preserve">   Договор 5400554 от 29.03.22 Поставка спирт пищевой Альфа 1750 дал</t>
  </si>
  <si>
    <t xml:space="preserve">   Договор 5401713 от 29.03.22 Поставка спирт пищевой Альфа 1450 дал</t>
  </si>
  <si>
    <t xml:space="preserve">   Договор 5310151 от 11.01.22 Поставка спирт пищевой Люкс 250дал</t>
  </si>
  <si>
    <t xml:space="preserve">   Договор 5370781 от 02.03.22 Поставка спирт пищевой Люкс 100 дал</t>
  </si>
  <si>
    <t xml:space="preserve">   Договор 5354627 от 17.02.22 Поставка спирт пищевой Альфа  300 дал</t>
  </si>
  <si>
    <t xml:space="preserve">   Договор 5306179 от 07.01.22 Поставка спирт пищевой ЛЮКС 3120 ДАЛ</t>
  </si>
  <si>
    <t xml:space="preserve">   Договор 5334380 от 31.01.22 Поставка спирт пищевой Альфа 3140 дал</t>
  </si>
  <si>
    <t xml:space="preserve">   Договор 5373445 от 03.03.22 Поставка спирт пищевой Люкс 3120 дал</t>
  </si>
  <si>
    <t xml:space="preserve">   Договор 5341158 от 07.02.22 Поставка спирт пищевой люкс 200 дал</t>
  </si>
  <si>
    <t xml:space="preserve">   Договор 5369609 от 01.03.22 Поставка спирт пищевой Альфа 200 дал</t>
  </si>
  <si>
    <t xml:space="preserve">   Договор 5387841 от 16.03.22 Поставка спирт пищевой Альфа</t>
  </si>
  <si>
    <t xml:space="preserve">   Договор 5340405 от 04.02.22 Поставка технического спирта 60 ДАЛ</t>
  </si>
  <si>
    <t xml:space="preserve">   Договор 5318515 от 18.01.22 Поставка спирт пищевой АЛФА 250 ДАЛ</t>
  </si>
  <si>
    <t xml:space="preserve">   Договор 5344431 от 09.02.22 Поставка спирт пищевой Альфа 30 дал</t>
  </si>
  <si>
    <t xml:space="preserve">   Договор 5375787 от 07.03.22 Поставка спирт пищевой Альфа 30 дал</t>
  </si>
  <si>
    <t xml:space="preserve">   Договор 5399625 от 28.03.22 Поставка спирт пищевой Альфа 30 дал</t>
  </si>
  <si>
    <t xml:space="preserve">   Договор 5381615 от 11.03.22 Поставка спирт пищевой Альфа 200 дал</t>
  </si>
  <si>
    <t xml:space="preserve">   Договор 5342808 от 08.02.22 Поставка спирт пищевой  альфа 30 дал</t>
  </si>
  <si>
    <t xml:space="preserve">   Договор 5312835 от 12.01.22 Поставка спирт пищевой ЛЮКС 70 ДАЛ</t>
  </si>
  <si>
    <t xml:space="preserve">   Договор 5312836 от 12.01.22 Поставка спирт пищевой ЛЮКС 70 ДАЛ</t>
  </si>
  <si>
    <t xml:space="preserve">   Договор 5339482 от 04.02.22 Поставка технического спирта 30 ДАЛ</t>
  </si>
  <si>
    <t xml:space="preserve">   Договор 5303601 от 06.01.22 Поставка спирт пищевой ЛЮКС 200 ДАЛ</t>
  </si>
  <si>
    <t xml:space="preserve">   Договор 5316805 от 17.01.22 Поставка спирт пищевой люкс 200 дал</t>
  </si>
  <si>
    <t xml:space="preserve">   Договор 5321875 от 20.01.22 Поставка спирт пищевой люкс 200 дал</t>
  </si>
  <si>
    <t xml:space="preserve">   Договор 5325186 от 24.01.22 Поставка спирт пищевой люкс 200 дал</t>
  </si>
  <si>
    <t xml:space="preserve">   Договор 5335096 от 01.02.22 Поставка спирт пищевой люкс 500 дал</t>
  </si>
  <si>
    <t xml:space="preserve">   Договор 5346128 от 10.02.22 Поставка спирт пищевой Альфа 200 дал</t>
  </si>
  <si>
    <t xml:space="preserve">   Договор 5363505 от 24.02.22 Поставка спирт пищевой Альфа 100 дал</t>
  </si>
  <si>
    <t xml:space="preserve">   Договор 5369026 от 01.03.22 Поставка спирт пищевой ЛЮКС 200 ДАЛ</t>
  </si>
  <si>
    <t xml:space="preserve">   Договор 5375786 от 07.03.22 Поставка спирт пищевой Альфа 180 дал</t>
  </si>
  <si>
    <t xml:space="preserve">   Договор 5385977 от 15.03.22 Поставка спирт пищевой Алшьфа 200 дал</t>
  </si>
  <si>
    <t xml:space="preserve">   Договор 5396116 от 25.03.22 Поставка спирт пищевой Алшьфа 100 дал</t>
  </si>
  <si>
    <t xml:space="preserve">   Договор 5401712 от 29.03.22 Поставка спирт пищевой Альфа 200 дал</t>
  </si>
  <si>
    <t xml:space="preserve">   Договор 5403971 от 30.03.22 Поставка технического спирта 200 дал</t>
  </si>
  <si>
    <t xml:space="preserve">   Договор 5331621 от 28.01.22 Поставка технического спирта 200 ДАЛ</t>
  </si>
  <si>
    <t xml:space="preserve">   Договор 5396057 от 25.03.22 Поставка технического спирта 200 дал</t>
  </si>
  <si>
    <t xml:space="preserve">   Договор 5312832 от 12.01.22 Поставка спирт пищевой ЛЮКС 60 ДАЛ</t>
  </si>
  <si>
    <t xml:space="preserve">   Договор 5319425 от 18.01.22 Поставка спирт пищевой ЛЮКС 110 ДАЛ</t>
  </si>
  <si>
    <t xml:space="preserve">   Договор 5306936 от 08.01.22 Поставка спирт пищевой ЛЮКС 3550 ДАЛ</t>
  </si>
  <si>
    <t xml:space="preserve">   Договор 5321186 от 19.01.22 Поставка спирт пищевой ЛЮКС 3550 ДАЛ</t>
  </si>
  <si>
    <t xml:space="preserve">   Договор 5326250 от 24.01.22 Поставка спирт пищевой ЛЮКС 2000 дал</t>
  </si>
  <si>
    <t xml:space="preserve">   Договор 5327761 от 26.01.22 Поставка спирт пищевой ЛЮКС 1550  дал</t>
  </si>
  <si>
    <t xml:space="preserve">   Договор 5337978 от 03.02.22 Поставка спирт пищевой Люкс 3550 дал</t>
  </si>
  <si>
    <t xml:space="preserve">   Договор 5363506 от 24.02.22 Поставка спирт пищевой Альфа 3550 дал</t>
  </si>
  <si>
    <t xml:space="preserve">   Договор 5396118 от 25.03.22 Поставка спирт пищевой Альфа 3550 дал</t>
  </si>
  <si>
    <t xml:space="preserve">   Договор 5316794 от 17.01.22 Поставка технического спирта 50 дал</t>
  </si>
  <si>
    <t xml:space="preserve">   Договор 5309378 от 10.01.22 Поставка технического спирта 1400 дал</t>
  </si>
  <si>
    <t xml:space="preserve">   Договор 5362621 от 23.02.22 Поставка технического спирта 10 дал</t>
  </si>
  <si>
    <t xml:space="preserve">   Договор 5363480 от 24.02.22 Поставка технического спирта 30 дал</t>
  </si>
  <si>
    <t xml:space="preserve">   Договор 5343241 от 08.02.22 Поставка Жидкой барды 100 тн</t>
  </si>
  <si>
    <t xml:space="preserve">   Договор 5372906 от 03.03.22 Поставка Жидкой барды 100 тн</t>
  </si>
  <si>
    <t xml:space="preserve">   Договор 5335097 от 01.02.22 Поставка спирт пищевой люкс 100 дал</t>
  </si>
  <si>
    <t xml:space="preserve">   Договор 5336465 от 02.02.22 Поставка спирт пищевой люкс 100 дал</t>
  </si>
  <si>
    <t>MCHJ TRANS-SNAB</t>
  </si>
  <si>
    <t xml:space="preserve">   Договор 5319414 от 18.01.22 Поставка технического спирта-10дал</t>
  </si>
  <si>
    <t xml:space="preserve">   Договор 351-юрс от 30.12.21 Поставка Пар товарный 1730 Гкалл</t>
  </si>
  <si>
    <t xml:space="preserve">   Договор 5321877 от 20.01.22 Поставка спирт пищевой 200 ДАЛ АЛЬФА</t>
  </si>
  <si>
    <t>MChJ VEGA SIRIUS TORG</t>
  </si>
  <si>
    <t xml:space="preserve">   Договор 688-юрс от 08.11.21 Поставка Пар товарный</t>
  </si>
  <si>
    <t xml:space="preserve">   Договор 5314362 от 13.01.22 Поставка технического спирта 200 ДАЛ</t>
  </si>
  <si>
    <t xml:space="preserve">   Договор 5318510 от 18.01.22 Поставка технического спирта 200 ДАЛ</t>
  </si>
  <si>
    <t xml:space="preserve">   Договор 5324537 от 21.01.22 Поставка спирт пищевой альфа 600 дал</t>
  </si>
  <si>
    <t xml:space="preserve">   Договор 5336456 от 02.02.22 Поставка технического спирта 150 дал</t>
  </si>
  <si>
    <t xml:space="preserve">   Договор 5370783 от 02.03.22 Поставка спирт пищевой Люкс 200 дал</t>
  </si>
  <si>
    <t xml:space="preserve">   Договор 5295098 от 27.12.21 Поставка Жидкой барды 500 тн</t>
  </si>
  <si>
    <t xml:space="preserve">   Договор 5318890 от 18.01.22 Поставка Жидкой барды 500 тн</t>
  </si>
  <si>
    <t xml:space="preserve">   Договор 5332130 от 28.01.22 Поставка Жидкой барды 600 тн</t>
  </si>
  <si>
    <t xml:space="preserve">   Договор 5351704 от 15.02.22 Поставка Жидкой барды 400 тн</t>
  </si>
  <si>
    <t xml:space="preserve">   Договор 5360330 от 22.02.22 Поставка Жидкой барды 600 тн</t>
  </si>
  <si>
    <t xml:space="preserve">   Договор 5378100 от 09.03.22 Поставка Жидкой барды 600 тн</t>
  </si>
  <si>
    <t xml:space="preserve">   Договор 5345415 от 09.02.22 Поставка технического спирта 40 дал</t>
  </si>
  <si>
    <t xml:space="preserve">   Договор 5341164 от 07.02.22 Поставка спирт пищевой люкс 300 дал</t>
  </si>
  <si>
    <t xml:space="preserve">   Договор 5327748 от 26.01.22 Поставка технического спирта 80 дал</t>
  </si>
  <si>
    <t xml:space="preserve">   Договор 5305236 от 07.01.22 Поставка спирт пищевой ЛЮКС 1160 ДАЛ</t>
  </si>
  <si>
    <t xml:space="preserve">   Договор 5346134 от 10.02.22 Поставка спирт пищевой Альфа 380 дал</t>
  </si>
  <si>
    <t xml:space="preserve">   Договор 5347796 от 11.02.22 Поставка спирт пищевой Альфа 780 дал</t>
  </si>
  <si>
    <t xml:space="preserve">   Договор 5377633 от 09.03.22 Поставка технического спирта 200 дал</t>
  </si>
  <si>
    <t xml:space="preserve">   Договор 5316809 от 17.01.22 Поставка спирт пищевой люкс 540 дал</t>
  </si>
  <si>
    <t xml:space="preserve">   Договор 5317718 от 17.01.22 Поставка спирт пищевой люкс-760дал</t>
  </si>
  <si>
    <t xml:space="preserve">   Договор 5325188 от 24.01.22 Поставка спирт пищевой люкс 1150 дал</t>
  </si>
  <si>
    <t xml:space="preserve">   Договор 5335099 от 01.02.22 Поставка спирт пищевой Люкс 1200 дал</t>
  </si>
  <si>
    <t xml:space="preserve">   Договор 5336471 от 02.02.22 Поставка спирт пищевой люкс 30 дал</t>
  </si>
  <si>
    <t xml:space="preserve">   Договор 5337979 от 03.02.22 Поставка спирт пищевой люкс 630 дал</t>
  </si>
  <si>
    <t xml:space="preserve">   Договор 5346131 от 10.02.22 Поставка спирт пищевой Альфа 300 дал</t>
  </si>
  <si>
    <t xml:space="preserve">   Договор 5341160 от 07.02.22 Поставка спирт пищевой люкс 50 дал</t>
  </si>
  <si>
    <t xml:space="preserve">   Договор 5325187 от 24.01.22 Поставка спирт пищевой люкс 500 дал</t>
  </si>
  <si>
    <t xml:space="preserve">   Договор 5361704 от 23.02.22 Поставка спирт пищевой Альфа 500 дал</t>
  </si>
  <si>
    <t xml:space="preserve">   Договор 5387840 от 16.03.22 Поставка спирт пищевой Люкс 210 дал</t>
  </si>
  <si>
    <t xml:space="preserve">   Договор 5389823 от 17.03.22 Поставка спирт пищевой Люкс 290 дал</t>
  </si>
  <si>
    <t xml:space="preserve">   Договор 24 от 01.01.22 ЭАФ(вторичное)</t>
  </si>
  <si>
    <t xml:space="preserve">   Договор 25 от 19.01.22 Сивушная царга 200 декалитр</t>
  </si>
  <si>
    <t xml:space="preserve">   Договор 5303603 от 06.01.22 Поставка спирт пищевой ЛЮКС 100 ДАЛ</t>
  </si>
  <si>
    <t xml:space="preserve">   Договор 5325191 от 24.01.12 Поставка спирт пищевой Альфа 100 дал</t>
  </si>
  <si>
    <t xml:space="preserve">   Договор 5335100 от 01.02.22 Поставка спирт пищевой Люкс 100 дал</t>
  </si>
  <si>
    <t xml:space="preserve">   Договор 5341163 от 07.02.22 Поставка спирт пищевой люкс 100 дал</t>
  </si>
  <si>
    <t xml:space="preserve">   Договор 5358103 от 21.02.22 Поставка спирт пищевой альфа 100 дал</t>
  </si>
  <si>
    <t xml:space="preserve">   Договор 5383754 от 14.03.22 Поставка спирт пищевой Альфа 100 дал</t>
  </si>
  <si>
    <t xml:space="preserve">   Договор 5300833 от 30.12.21 Поставка Жидкой барды 1200 дал</t>
  </si>
  <si>
    <t xml:space="preserve">   Договор 5302981 от 05.01.21 Поставка Жидкой барды 300 тн</t>
  </si>
  <si>
    <t xml:space="preserve">   Договор 5304051 от 06.01.21 Поставка Жидкой барды 100 тн</t>
  </si>
  <si>
    <t xml:space="preserve">   Договор 5308929 от 10.01.22 Поставка Жидкой барды 800 тн</t>
  </si>
  <si>
    <t xml:space="preserve">   Договор 5309518 от 10.01.21 Поставка Жидкой барды 300 тн</t>
  </si>
  <si>
    <t xml:space="preserve">   Договор 5310643 от 11.01.22 Поставка Жидкой барды 500 тн</t>
  </si>
  <si>
    <t xml:space="preserve">   Договор 5312336 от 12.01.22 Поставка Жидкой барды 500 тн</t>
  </si>
  <si>
    <t xml:space="preserve">   Договор 5313900 от 13.01.22 Поставка Жидкой барды 500 тн</t>
  </si>
  <si>
    <t xml:space="preserve">   Договор 5315619 от 14.01.21 Поставка Жидкой барды 700 тн</t>
  </si>
  <si>
    <t xml:space="preserve">   Договор 5317224 от 17.01.21 Поставка Жидкой барды 500 тн</t>
  </si>
  <si>
    <t xml:space="preserve">   Договор 5320671 от 19.01.21 Поставка Жидкой барды 300 тн</t>
  </si>
  <si>
    <t xml:space="preserve">   Договор 5322367 от 20.01.22 Поставка Жидкой барды 500 тн</t>
  </si>
  <si>
    <t xml:space="preserve">   Договор 5324061 от 21.01.22 Поставка Жидкой барды  600 тн</t>
  </si>
  <si>
    <t xml:space="preserve">   Договор 5324642 от 21.01.22 Поставка Жидкой барды  600 тн</t>
  </si>
  <si>
    <t xml:space="preserve">   Договор 5326419 от 24.01.20 Поставка Жидкой барды 500 тн</t>
  </si>
  <si>
    <t xml:space="preserve">   Договор 5330309 от 27.01.22 Поставка Жидкой барды 500 тн</t>
  </si>
  <si>
    <t xml:space="preserve">   Договор 5332131 от 28.01.22 Поставка Жидкой барды 400 тн</t>
  </si>
  <si>
    <t xml:space="preserve">   Договор 5332736 от 28.01.22 Поставка Жидкой барды 900 тн</t>
  </si>
  <si>
    <t xml:space="preserve">   Договор 5333875 от 31.01.22 Поставка Жидкой барды 2000 тн</t>
  </si>
  <si>
    <t xml:space="preserve">   Договор 5334507 от 31.01.22 Поставка Жидкой барды 300 тн</t>
  </si>
  <si>
    <t xml:space="preserve">   Договор 5335560 от 01.02.22 Поставка Жидкой барды 100 тн</t>
  </si>
  <si>
    <t xml:space="preserve">   Договор 5336883 от 02.02.22 Поставка Жидкой барды 400 тн</t>
  </si>
  <si>
    <t xml:space="preserve">   Договор 5338428 от 03.02.22 Поставка Жидкой барды 500 тн</t>
  </si>
  <si>
    <t xml:space="preserve">   Договор 5339968 от 04.02.22 Поставка Жидкой барды 400 тн</t>
  </si>
  <si>
    <t xml:space="preserve">   Договор 5341612 от 07.02.22 Поставка Жидкой барды 400 тн</t>
  </si>
  <si>
    <t xml:space="preserve">   Договор 5344856 от 09.02.22 Поставка Жидкой барды 300 тн</t>
  </si>
  <si>
    <t xml:space="preserve">   Договор 5346568 от 10.02.22 Поставка Жидкой барды 300 тн</t>
  </si>
  <si>
    <t xml:space="preserve">   Договор 5348243 от 11.02.22 Поставка Жидкой барды 300 тн</t>
  </si>
  <si>
    <t xml:space="preserve">   Договор 5349938 от 14.02.22 Поставка Жидкой барды 400 тн</t>
  </si>
  <si>
    <t xml:space="preserve">   Договор 5353453 от 16.02.22 Поставка Жидкой барды 200 тн</t>
  </si>
  <si>
    <t xml:space="preserve">   Договор 5355052 от 17.02.22 Поставка Жидкой барды 500 тн</t>
  </si>
  <si>
    <t xml:space="preserve">   Договор 5355657 от 17.02.22 Поставка Жидкой барды 400 тн</t>
  </si>
  <si>
    <t xml:space="preserve">   Договор 5356790 от 18.02.22 Поставка Жидкой барды 500 тн</t>
  </si>
  <si>
    <t xml:space="preserve">   Договор 5357435 от 18.02.22 Поставка Жидкой барды 500 тн</t>
  </si>
  <si>
    <t xml:space="preserve">   Договор 5358548 от 21.02.2022 Поставка Жидкой барды 100 тн</t>
  </si>
  <si>
    <t xml:space="preserve">   Договор 5360331 от 22.02.2022 Поставка Жидкой барды 100 тн</t>
  </si>
  <si>
    <t xml:space="preserve">   Договор 5362093 от 23.02.2022 Поставка Жидкой барды 600 тн</t>
  </si>
  <si>
    <t xml:space="preserve">   Договор 5363977 от 24.02.20 Поставка Жидкой барды 600 тн</t>
  </si>
  <si>
    <t xml:space="preserve">   Договор 5364661 от 24.02.22 Поставка Жидкой барды 600 тн</t>
  </si>
  <si>
    <t xml:space="preserve">   Договор 5365830 от 25.02.22 Поставка Жидкой барды 300 тн</t>
  </si>
  <si>
    <t xml:space="preserve">   Договор 5366444 от 25.02.22 Поставка Жидкой барды 800 тн</t>
  </si>
  <si>
    <t xml:space="preserve">   Договор 5367616 от 28.02.22 Поставка Жидкой барды 600 тн</t>
  </si>
  <si>
    <t xml:space="preserve">   Договор 5369170 от 01.03.22 Поставка Жидкой барды 400 тн</t>
  </si>
  <si>
    <t xml:space="preserve">   Договор 5371215 от 02.03.22 Поставка Жидкой барды 300 тн</t>
  </si>
  <si>
    <t xml:space="preserve">   Договор 5372907 от 03.03.21 Поставка Жидкой барды 300 тн</t>
  </si>
  <si>
    <t xml:space="preserve">   Договор 5374555 от 04.03.21 Поставка Жидкой барды 400 тн</t>
  </si>
  <si>
    <t xml:space="preserve">   Договор 5376260 от 07.03.21 Поставка Жидкой барды 100  тн</t>
  </si>
  <si>
    <t xml:space="preserve">   Договор 5378869 от 09.03.21 Поставка Жидкой барды 400  тн</t>
  </si>
  <si>
    <t xml:space="preserve">   Договор 5382036 от 11.03.21 Поставка Жидкой барды 500  тн</t>
  </si>
  <si>
    <t xml:space="preserve">   Договор 5384285 от 14.03.22 Поставка Жидкой барды 800  тн</t>
  </si>
  <si>
    <t xml:space="preserve">   Договор 5386440 от 15.03.22 Поставка Жидкой барды 300  тн</t>
  </si>
  <si>
    <t xml:space="preserve">   Договор 5388353 от 16.03.22 Поставка Жидкой барды 300  тн</t>
  </si>
  <si>
    <t xml:space="preserve">   Договор 5390374 от 17.03.22 Поставка Жидкой барды 900  тн</t>
  </si>
  <si>
    <t xml:space="preserve">   Договор 5391142 от 17.03.22 Поставка Жидкой барды 500 тн</t>
  </si>
  <si>
    <t xml:space="preserve">   Договор 5392365 от 18.03.22 Поставка Жидкой барды 1000 тн</t>
  </si>
  <si>
    <t xml:space="preserve">   Договор 5393204 от 18.03.22 Поставка Жидкой барды 400 тн</t>
  </si>
  <si>
    <t xml:space="preserve">   Договор 5394291 от 24.03.22 Поставка Жидкой барды 200 тн</t>
  </si>
  <si>
    <t xml:space="preserve">   Договор 5396623 от 25.03.22 Поставка Жидкой барды 1000 тн</t>
  </si>
  <si>
    <t xml:space="preserve">   Договор 5397482 от 25.03.22 Поставка Жидкой барды 500 тн</t>
  </si>
  <si>
    <t xml:space="preserve">   Договор 5401066 от 29.03.22 Поставка Жидкой барды 500 тн</t>
  </si>
  <si>
    <t xml:space="preserve">   Договор 5403181 от 30.03.22 Поставка Жидкой барды 400 тн</t>
  </si>
  <si>
    <t xml:space="preserve">   Договор 5404129 от 30.03.22 Поставка Жидкой барды 1000 тн</t>
  </si>
  <si>
    <t xml:space="preserve">   Договор 5341166 от 07.02.22 Поставка спирт пищевой люкс 300 дал</t>
  </si>
  <si>
    <t xml:space="preserve">   Договор 5317719 от 17.01.22 Поставка спирт пищевой люкс-370дал</t>
  </si>
  <si>
    <t xml:space="preserve">   Договор 5302821 от 05.01.22 Поставка спирт пищевой 10 дал</t>
  </si>
  <si>
    <t xml:space="preserve">   Договор 5311890 от 12.01.22 Поставка спирт пищевой ЛЮКС 20 ДАЛ</t>
  </si>
  <si>
    <t xml:space="preserve">   Договор 5318518 от 18.01.22 Поставка спирт пищевой АЛЬФА 20 ДАЛ</t>
  </si>
  <si>
    <t xml:space="preserve">   Договор 5325185 от 24.01.22 Поставка спирт пищевой люкс 130 дал</t>
  </si>
  <si>
    <t xml:space="preserve">   Договор 5354625 от 17.02.22 Поставка спирт пищевой Альфа 30 дал</t>
  </si>
  <si>
    <t xml:space="preserve">   Договор 5383755 от 14.03.22 Поставка спирт пищевой Альфа 20 дал</t>
  </si>
  <si>
    <t xml:space="preserve">   Договор 5344430 от 09.02.22 Поставка спирт пищевой Альфа 200 дал</t>
  </si>
  <si>
    <t xml:space="preserve">   Договор 5306937 от 08.01.22 Поставка спирт пищевой 100 ДАЛ</t>
  </si>
  <si>
    <t xml:space="preserve">   Договор 5385976 от 15.03.22 Поставка спирт пищевой Альфа 80 дал</t>
  </si>
  <si>
    <t xml:space="preserve">   Договор 5360901 от 22.02.22 Поставка технического спирта 500 дал</t>
  </si>
  <si>
    <t xml:space="preserve">   Договор 20 от 05.01.22 Поставка Сивушное масло 345.4</t>
  </si>
  <si>
    <t xml:space="preserve">   Договор 5320183 от 19.01.22 Поставка спирт пищевой АЛЬФА 150 ДАЛ</t>
  </si>
  <si>
    <t xml:space="preserve">   Договор 5356335 от 18.02.22 Поставка спирт пищевой Альфа 500 дал</t>
  </si>
  <si>
    <t>XK Nigina Gold</t>
  </si>
  <si>
    <t xml:space="preserve">   Договор 5341165 от 07.02.22 Поставка спирт пищевой люкс 100 дал</t>
  </si>
  <si>
    <t xml:space="preserve">   Договор 5292848 от 24.12.21 Поставка спирт пищевой люкс 1000 дал</t>
  </si>
  <si>
    <t xml:space="preserve">   Договор 5322854 от 20.01.22 Поставка спирт пищевой люкс 1000 дал</t>
  </si>
  <si>
    <t xml:space="preserve">   Договор 5332596 от 28.01.22 Поставка спирт пищевой АЛЬФА 1000 ДАЛ</t>
  </si>
  <si>
    <t xml:space="preserve">   Договор 5365390 от 25.02.22 Поставка спирт пищевой Альфа 1000 дал</t>
  </si>
  <si>
    <t xml:space="preserve">   Договор 5311894 от 12.01.22 Поставка спирт пищевой ЛЮКС 250 ДАЛ</t>
  </si>
  <si>
    <t xml:space="preserve">   Договор 5312834 от 12.01.22 Поставка спирт пищевой ЛЮКС 250 ДАЛ</t>
  </si>
  <si>
    <t xml:space="preserve">   Договор 5313477 от 13.01.22 Поставка спирт пищевой ЛЮКС 250 ДАЛ</t>
  </si>
  <si>
    <t xml:space="preserve">   Договор 5318517 от 18.01.22 Поставка спирт пищевой Альфа 500 дал</t>
  </si>
  <si>
    <t xml:space="preserve">   Договор 5381620 от 11.03.22 Поставка спирт пищевой альфа 500 дал</t>
  </si>
  <si>
    <t xml:space="preserve">   Договор 5387838 от 16.03.22 Поставка спирт пищевой Люкс 500 дал</t>
  </si>
  <si>
    <t xml:space="preserve">   Договор 95344433 от 09.02.22 Поставка спирт пищевой Альфа 250 дал</t>
  </si>
  <si>
    <t xml:space="preserve">   Договор 350-юрс от 30.12.21 Поставка Пар товарный 2355 Гкал</t>
  </si>
  <si>
    <t xml:space="preserve">   Договор 5304507 от 06.01.22 Поставка спирт пищевой ЛЮКС 1540 ДАЛ</t>
  </si>
  <si>
    <t xml:space="preserve">   Договор 5310154 от 11.01.22 Поставка спирт пищевой люкс 1050 дал</t>
  </si>
  <si>
    <t xml:space="preserve">   Договор 5311892 от 12.01.22 Поставка спирт пищевой ЛЮКС 490 ДАЛ</t>
  </si>
  <si>
    <t xml:space="preserve">   Договор 5313478 от 13.01.22 Поставка спирт пищевой ЛЮКС 1370 ДАЛ</t>
  </si>
  <si>
    <t xml:space="preserve">   Договор 5315184 от 14.01.22 Поставка спирт пищевой ЛЮКС 180 ДАЛ</t>
  </si>
  <si>
    <t xml:space="preserve">   Договор 5326252 от 24.01.22 Поставка спирт пищевой Альфа 1550 дал</t>
  </si>
  <si>
    <t xml:space="preserve">   Договор 5326253 от 24.01.22 Поставка спирт пищевой Альфа</t>
  </si>
  <si>
    <t xml:space="preserve">   Договор 5335098 от 01.02.22 Поставка спирт пищевой люкс 1550 дал</t>
  </si>
  <si>
    <t xml:space="preserve">   Договор 5339493 от 04.02.22 Поставка спирт пищевой ЛЮКС 1550 ДАЛ</t>
  </si>
  <si>
    <t xml:space="preserve">   Договор 5339494 от 04.02.22 Поставка спирт пищевой ЛЮКС 1550 ДАЛ</t>
  </si>
  <si>
    <t xml:space="preserve">   Договор 5347797 от 11.02.22 Поставка спирт пищевой Альфа 1550 дал</t>
  </si>
  <si>
    <t xml:space="preserve">   Договор 5353001 от 16.02.22 Поставка спирт пищевой Альфа 1550 дал</t>
  </si>
  <si>
    <t xml:space="preserve">   Договор 5359884 от 22.02.22 Поставка спирт пищевой альфа 1550 дал</t>
  </si>
  <si>
    <t xml:space="preserve">   Договор 5359885 от 22.02.22 Поставка спирт пищевой альфа 1550 дал</t>
  </si>
  <si>
    <t xml:space="preserve">   Договор 5374132 от 04.03.22 Поставка спирт пищевой Альфа 1550 дал</t>
  </si>
  <si>
    <t xml:space="preserve">   Договор 5379689 от 10.03.22 Поставка спирт пищевой Альфа 1230 дал</t>
  </si>
  <si>
    <t xml:space="preserve">   Договор 5381618 от 11.03.22 Поставка спирт пищевой Альфа 320 дал</t>
  </si>
  <si>
    <t xml:space="preserve">   Договор 5383760 от 14.03.22 Поставка спирт пищевой Альфа 940 дал</t>
  </si>
  <si>
    <t xml:space="preserve">   Договор 5389825 от 17.03.22 Поставка спирт пищевой Альфа 610 дал</t>
  </si>
  <si>
    <t xml:space="preserve">   Договор 5400553 от 29.03.22 Поставка спирт пищевой Альфа 1540 дал</t>
  </si>
  <si>
    <t xml:space="preserve">   Договор 5401714 от 29.03.22 Поставка спирт пищевой Альфа 2860 дал</t>
  </si>
  <si>
    <t xml:space="preserve">   Договор 5308927 от 10.01.22 Поставка Жидкой барды 100 тн</t>
  </si>
  <si>
    <t>EDUCATIONAL LABOUR CENTER mas‘uliyati cheklangan jamiyati</t>
  </si>
  <si>
    <t xml:space="preserve">   Договор 83311 от 11.02.22 обучение</t>
  </si>
  <si>
    <t>GREEN ECO ENGINEERING mas`uliyati cheklangan jamiyati</t>
  </si>
  <si>
    <t xml:space="preserve">   Договор 29 от 21.10.21 Проект ЗВОС и ЗЭП разработка</t>
  </si>
  <si>
    <t>SATO HOTEL mas'uliyati cheklangan jamiyati</t>
  </si>
  <si>
    <t xml:space="preserve">   Договор 11-153юрс от 19.02.22 Услуги  прочие</t>
  </si>
  <si>
    <t>Узагросугурта Государственная акционерная страховая компания дирекция Ташкентс</t>
  </si>
  <si>
    <t xml:space="preserve">   Договор 09-14-005800015 от 17.01.22 Страхование гражданской ответственности работодателя</t>
  </si>
  <si>
    <t xml:space="preserve">   Государственные закупки по ЗРУ-684 (053)</t>
  </si>
  <si>
    <t xml:space="preserve">   Договор РКП5345530 от 09.02.22 Услуги по тарирование</t>
  </si>
  <si>
    <t xml:space="preserve">   Договор 3155009 от 17.02.22 услуги связи</t>
  </si>
  <si>
    <t xml:space="preserve">   Договор КБМ-24 от 04.03.22 обучение по Корп.управл</t>
  </si>
  <si>
    <t xml:space="preserve">   Договор  22-103-55280 от 01,02,2022 Поверка СИ</t>
  </si>
  <si>
    <t xml:space="preserve">   Договор 22-001-62420 от 18.03.22 Поверка СИ</t>
  </si>
  <si>
    <t xml:space="preserve">   Договор 2022-1 ТС от 05.01.22 лабораторные исследования</t>
  </si>
  <si>
    <t xml:space="preserve">   Договор 9 от 17.01.22 Хим и бак.анализ воды</t>
  </si>
  <si>
    <t xml:space="preserve">   Договор 10097-2022-2 от 11.01.22 Организация торгов E-auksion.uz</t>
  </si>
  <si>
    <t xml:space="preserve">   Договор 2 от 04.01.22 Анализ пшеницы</t>
  </si>
  <si>
    <t xml:space="preserve">   Договор 26-176 от 15.03.22 Инспекционный контроль на спирт.</t>
  </si>
  <si>
    <t xml:space="preserve">   Договор 26-177 от 15.03.22 Инспекционный контроль на спирт.</t>
  </si>
  <si>
    <t xml:space="preserve">   Договор 26-178 от 15.03.22 Инспекционный контроль на спирт.</t>
  </si>
  <si>
    <t xml:space="preserve">   Договор 34--0080 от 08.02.22 Экспертиза код ТН ВЭД</t>
  </si>
  <si>
    <t>DUK O'ZGASHKLITI Ташкентский обл.филиал</t>
  </si>
  <si>
    <t xml:space="preserve">   Договор 13/2-1894 от  15,11,21 Опл на усл. Геодиз.работы</t>
  </si>
  <si>
    <t xml:space="preserve">   Договор 59-12-21 от 09.12.21 Услуги по разраб.нормат.актов</t>
  </si>
  <si>
    <t xml:space="preserve">   Договор 60/12-21 от 09.12.21 Экспертиза сметной документации</t>
  </si>
  <si>
    <t xml:space="preserve">   Договор 2165122-89-юрс от 27.01.22 Экологическая экспертиза ЗВОС</t>
  </si>
  <si>
    <t xml:space="preserve">   Договор 10-8 от 05.01.22 Обработка мусора 360 кв.м</t>
  </si>
  <si>
    <t>DUK"O'ZBEKISTON RESPUBLIKASI MARKAZIY BANKINING RESPUBLIKA INKASSATSIYA XIZMATI"</t>
  </si>
  <si>
    <t xml:space="preserve">   Договор 99/22-122юрс от 01.02.22 Услуги инкассации</t>
  </si>
  <si>
    <t>MChJ "ASR-XXI"</t>
  </si>
  <si>
    <t xml:space="preserve">   Договор 7-2022 от 04.03.22 Деклорирование товара</t>
  </si>
  <si>
    <t xml:space="preserve">   Договор 3053-2022-IJRO от 25.01.22 услуги по E-Kalit ежемесячное</t>
  </si>
  <si>
    <t xml:space="preserve">   Договор 100282.1.1 от 03.02.22  техобслуживание компрессорных установок</t>
  </si>
  <si>
    <t xml:space="preserve">   Договор 721511 от 17.02.22 Автоуслуги</t>
  </si>
  <si>
    <t>MCHJ ELITE ENGINEERING BUSINESS</t>
  </si>
  <si>
    <t xml:space="preserve">   Договор 326 от 01.12.21 Разработка проекта. электроэнабжения</t>
  </si>
  <si>
    <t xml:space="preserve">   Oferta от 06.01.20 Публичная оферта</t>
  </si>
  <si>
    <t xml:space="preserve">   Договор FS-22-77 от 12.01.22 Технолог.сопровожд.прогрммного продукта</t>
  </si>
  <si>
    <t>MChJ GAROV-TARAQQIYOT NKM</t>
  </si>
  <si>
    <t xml:space="preserve">   Договор GY1-1571 от 23.02.22 услуги по ККМ SIMURG 001</t>
  </si>
  <si>
    <t xml:space="preserve">   Договор 2021-11-01-ТО от 21.02.22 Услуги для расходомера</t>
  </si>
  <si>
    <t>MCHJ IDEAL SERVICE STAFF</t>
  </si>
  <si>
    <t xml:space="preserve">   Договор 23-S от 27.01.22 Ремонт и замена запч.автотранспорта</t>
  </si>
  <si>
    <t xml:space="preserve">   Договор 106409.1.1 от 07.02.22 Оценка имущества</t>
  </si>
  <si>
    <t xml:space="preserve">   Договор 104500.1.1 от 07.02.22 Техническое обслуживание Лифтов</t>
  </si>
  <si>
    <t>MCHJ LOK TEX SERVIS</t>
  </si>
  <si>
    <t xml:space="preserve">   Договор 86071 от 13.02.22 Текуший ремонт тепловоза  ТГМ-23</t>
  </si>
  <si>
    <t>MCHJ NEFTEGAZ GLOBAL NORM</t>
  </si>
  <si>
    <t xml:space="preserve">   Договор 3300333 от 18.12.21 Обследование.диагностика топ.расход</t>
  </si>
  <si>
    <t xml:space="preserve">   Договор ОП-001169 от 13.12.21 Подписка газету Налоговые и таможенные вести</t>
  </si>
  <si>
    <t>MCHJ SILVER AZIA GROUP</t>
  </si>
  <si>
    <t xml:space="preserve">   Договор 099140 от 04.02.22 Тех.обслуживания теплавоза</t>
  </si>
  <si>
    <t xml:space="preserve">   Договор 34 от 06.01.22 Услуги СЭС</t>
  </si>
  <si>
    <t xml:space="preserve">   Договор 40-123юрс от 01.02.22 Пожарная безопасность</t>
  </si>
  <si>
    <t xml:space="preserve">   Договор 38 от 20.01.22 Услуги статистики</t>
  </si>
  <si>
    <t xml:space="preserve">   Договор 114692.1.1 от 14.02.21 Трансформация фин.отчетов</t>
  </si>
  <si>
    <t xml:space="preserve">   Договор 102733.1.1 от 05.02.22 Тех.обслуга счетчика воды</t>
  </si>
  <si>
    <t xml:space="preserve">   Договор  154629 от 17.03.21 поверка весов</t>
  </si>
  <si>
    <t xml:space="preserve">   Договор 154553 от 17.03.21 поверка весов</t>
  </si>
  <si>
    <t xml:space="preserve">   Договор 155157от 18.03.21 поверка весов</t>
  </si>
  <si>
    <t xml:space="preserve">   Договор 155164 от 18.03.21 поверка весов</t>
  </si>
  <si>
    <t xml:space="preserve">   Договор 2-20 от 03.01.22 Дезинфекция</t>
  </si>
  <si>
    <t>БК №788 MChJ FINANCE BROKER</t>
  </si>
  <si>
    <t xml:space="preserve">   Договор 14-46 от 14.01.22 брокерское вознаграждение</t>
  </si>
  <si>
    <t xml:space="preserve">   Договор 21110200097 от 05.01.22 Инспекционный контроль пшеницы</t>
  </si>
  <si>
    <t>ООО TEXNOPROMEKSPERTIZA</t>
  </si>
  <si>
    <t xml:space="preserve">   Договор 081-ИПБ от 24.11.21 Экспертиза по идентификация опасных произ.объектов</t>
  </si>
  <si>
    <t>№ договора</t>
  </si>
  <si>
    <t>Категория</t>
  </si>
  <si>
    <t>Исполнитель</t>
  </si>
  <si>
    <t>Дата договора</t>
  </si>
  <si>
    <t>Тип прямых закупок</t>
  </si>
  <si>
    <t>22-001-63952</t>
  </si>
  <si>
    <t>Услуги в области архитектуры и инженерно-технического проектирования, технических испытаний, исследований и анализа</t>
  </si>
  <si>
    <t>Ўзбекистон миллий метрология институти давлат корхонаси</t>
  </si>
  <si>
    <t>Единый поставщик</t>
  </si>
  <si>
    <t>№91</t>
  </si>
  <si>
    <t>Продукция и услуги сельского хозяйства и охоты</t>
  </si>
  <si>
    <t>ОБЩЕСТВО С ОГРАНИЧЕННОЙ ОТВЕТСТВЕННОСТЬЮ "TOSHKENT RIZQ BARAKA"</t>
  </si>
  <si>
    <t>Прямые закупки</t>
  </si>
  <si>
    <t>№17</t>
  </si>
  <si>
    <t>"AGRO SAVDO XOLDING" MAS`ULIYATI CHEKLANGAN JAMIYAT</t>
  </si>
  <si>
    <t>№ 22-001-62420</t>
  </si>
  <si>
    <t>№ 31-1017</t>
  </si>
  <si>
    <t>Электроэнергия, газ, пар и кондиционирование воздуха</t>
  </si>
  <si>
    <t>Тошкент ХЭТК АЖ</t>
  </si>
  <si>
    <t>№ 78</t>
  </si>
  <si>
    <t>№26/178</t>
  </si>
  <si>
    <t>ГОСУДАРСТВЕННОЕ УНИТАРНОЕ ПРЕДПРИЯТИЕ "O’ZBEKISTON ILMIY-SINOV VA SIFAT NAZORATI MARKAZI "</t>
  </si>
  <si>
    <t>№26/177</t>
  </si>
  <si>
    <t>№26/176</t>
  </si>
  <si>
    <t>№7/03 ПШ</t>
  </si>
  <si>
    <t>ОБЩЕСТВО С ОГРАНИЧЕННОЙ ОТВЕТСТВЕННОСТЬЮ "ASIA METALL BUSINESS"</t>
  </si>
  <si>
    <t>№07/2022</t>
  </si>
  <si>
    <t>Услуги вспомогательные, связанные с услугами финансового посредничества и страхования</t>
  </si>
  <si>
    <t>"ASR-XXI" MAS`ULIYATI CHEKLANGAN JAMIYAT</t>
  </si>
  <si>
    <t>ЗРУ-684, 61-статья</t>
  </si>
  <si>
    <t>№ 9</t>
  </si>
  <si>
    <t>Услуги издательские</t>
  </si>
  <si>
    <t>"O`ZBEKISTON POCHTASI" AKSIYADORLIK JAMIYATI</t>
  </si>
  <si>
    <t>№ 24</t>
  </si>
  <si>
    <t>Услуги в области образования</t>
  </si>
  <si>
    <t>Иктисодий тараккиёт ва камбагалликни кискартириш вазирлиги хузуридаги Бизнес ва тадбиркорлик олий мактаби</t>
  </si>
  <si>
    <t>№ FY1-1571</t>
  </si>
  <si>
    <t>Машины и оборудование, не включенные в другие группировки</t>
  </si>
  <si>
    <t>"GAROV-TARAQQIYOT NKM" MAS‘ULIYATI CHEKLANGAN JAMIYATI</t>
  </si>
  <si>
    <t>№3155009</t>
  </si>
  <si>
    <t>Услуги телекоммуникационные</t>
  </si>
  <si>
    <t>"O`ZBEKTELEKOM " AKSIYADORLIK JAMIYATI</t>
  </si>
  <si>
    <t>Услуги по предоставлению мест для временного проживания</t>
  </si>
  <si>
    <t>"SATO HOTEL" MAS‘ULIYATI CHEKLANGAN JAMIYATI</t>
  </si>
  <si>
    <t>№89-1207</t>
  </si>
  <si>
    <t>Вещества химические и продукты химические</t>
  </si>
  <si>
    <t>"OLMALIQ KON-METALLURGIYA KOMBINATI" AKSIYADORLIK JAMIYATI</t>
  </si>
  <si>
    <t>№3/233-2022</t>
  </si>
  <si>
    <t>SANOAT XAVFSIZLIGI</t>
  </si>
  <si>
    <t>Т- 193</t>
  </si>
  <si>
    <t>Услуги в области административного, хозяйственного и прочего вспомогательного обслуживания</t>
  </si>
  <si>
    <t>№34/0080</t>
  </si>
  <si>
    <t>Услуги профессиональные, научные и технические, прочие</t>
  </si>
  <si>
    <t>№ 23/S</t>
  </si>
  <si>
    <t>Услуги по оптовой и розничной торговле и услуги по ремонту автотранспортных средств и мотоциклов</t>
  </si>
  <si>
    <t>ОБЩЕСТВО С ОГРАНИЧЕННОЙ ОТВЕТСТВЕННОСТЬЮ "IDEAL SERVICE STAFF"</t>
  </si>
  <si>
    <t>№ 22-103-55280</t>
  </si>
  <si>
    <t>№ 34</t>
  </si>
  <si>
    <t>Услуги в области здравоохранения</t>
  </si>
  <si>
    <t>Ўзбекистон Республикаси Президенти Администрацияси &amp;#1203;узуридаги Тиббиёт бош бошкармаси Санитария-эпидемиология назорати бошкармаси</t>
  </si>
  <si>
    <t>№ 10</t>
  </si>
  <si>
    <t>№ 1</t>
  </si>
  <si>
    <t>WHEAT EXPORTS-INVEST</t>
  </si>
  <si>
    <t>№ 12/01</t>
  </si>
  <si>
    <t>ТОО LES Group</t>
  </si>
  <si>
    <t>№ 2</t>
  </si>
  <si>
    <t>№ 5</t>
  </si>
  <si>
    <t>Услуги библиотек, архивов, музеев и прочие услуги в области культуры</t>
  </si>
  <si>
    <t>Янгийўл туман шахсий таркиб &amp;#1203;ужжатлари давлат архиви</t>
  </si>
  <si>
    <t>№ 3053-2022/IJRO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</si>
  <si>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</si>
  <si>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ООО UNICON-SOFT</t>
  </si>
  <si>
    <t>УЧРЕЖДЕНИЕ "TOSHKENT VILOYATI YANGIYO`L SHAHAR SANITARIYA-EPIDEMIOLOGIK OSOYISHTALIK VA JAMOAT SALOMATLIGI BO`LIMI"</t>
  </si>
  <si>
    <t>№ 09-14/005800015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</si>
  <si>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</si>
  <si>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ЎЗАГРОСУГУРТА АКСИЯДОРЛИК ЖАМИЯТИ ТОШКЕНТ ВИЛОЯТИ ФИЛИАЛИ</t>
  </si>
  <si>
    <t>№ Ю-8</t>
  </si>
  <si>
    <t>Услуги по сбору, обработке и удалению отходов; услуги по утилизации отходов</t>
  </si>
  <si>
    <t>Тошкент вилояти "Тоза худуд" Янгийул филиали</t>
  </si>
  <si>
    <t>№32</t>
  </si>
  <si>
    <t>Кокс и нефтепродукты</t>
  </si>
  <si>
    <t>OOO Chirciq GTS</t>
  </si>
  <si>
    <t>Услуги по обслуживанию зданий и территорий</t>
  </si>
  <si>
    <t>ХЖАЛИК ХИСОБИДАГИ ДЕЗИНФЕКЦИЯ СТАНЦИЯСИ</t>
  </si>
  <si>
    <t>№ 2022-1ТС</t>
  </si>
  <si>
    <t>VETERINARIYA DORI VOSITALARI OZUQABOP QO'SHIMCHALAR SIFATI VA MUOMALASI NAZORATI BO'YICHA DAVLAT ILMIY MARKAZI</t>
  </si>
  <si>
    <t>183900.1.1</t>
  </si>
  <si>
    <t>01.04.2022</t>
  </si>
  <si>
    <t>185106.1.1</t>
  </si>
  <si>
    <t>ОБЩЕСТВО С ОГРАНИЧЕННОЙ ОТВЕТСТВЕННОСТЬЮ "VERITAS"</t>
  </si>
  <si>
    <t>191427.1.1</t>
  </si>
  <si>
    <t>06.04.2022</t>
  </si>
  <si>
    <t>191586.1.1</t>
  </si>
  <si>
    <t>ООО "The Real Business Alliance"</t>
  </si>
  <si>
    <t>191588.1.1</t>
  </si>
  <si>
    <t>191713.1.1</t>
  </si>
  <si>
    <t>193519.1.1</t>
  </si>
  <si>
    <t>07.04.2022</t>
  </si>
  <si>
    <t>194024.1.1</t>
  </si>
  <si>
    <t>ОБЩЕСТВО С ОГРАНИЧЕННОЙ ОТВЕТСТВЕННОСТЬЮ "NEFT-GAZ TRADE ENGINEERING"</t>
  </si>
  <si>
    <t>195888.1.1</t>
  </si>
  <si>
    <t>08.04.2022</t>
  </si>
  <si>
    <t>196479.1.1</t>
  </si>
  <si>
    <t>200635.1.1</t>
  </si>
  <si>
    <t>11.04.2022</t>
  </si>
  <si>
    <t>200794.1.1</t>
  </si>
  <si>
    <t>200797.1.1</t>
  </si>
  <si>
    <t>203350.1.1</t>
  </si>
  <si>
    <t>13.04.2022</t>
  </si>
  <si>
    <t>204048.1.1</t>
  </si>
  <si>
    <t>206422.1.1</t>
  </si>
  <si>
    <t>14.04.2022</t>
  </si>
  <si>
    <t>206429.1.1</t>
  </si>
  <si>
    <t>207784.1.1</t>
  </si>
  <si>
    <t>15.04.2022</t>
  </si>
  <si>
    <t>СП "SVETNOY BULVAR"</t>
  </si>
  <si>
    <t>207788.1.1</t>
  </si>
  <si>
    <t>207793.1.1</t>
  </si>
  <si>
    <t>207796.1.1</t>
  </si>
  <si>
    <t>207800.1.1</t>
  </si>
  <si>
    <t>207802.1.1</t>
  </si>
  <si>
    <t>207927.1.1</t>
  </si>
  <si>
    <t>207930.1.1</t>
  </si>
  <si>
    <t>207988.1.1</t>
  </si>
  <si>
    <t>208602.1.1</t>
  </si>
  <si>
    <t>209201.1.1</t>
  </si>
  <si>
    <t>209510.1.1</t>
  </si>
  <si>
    <t>209505.1.1</t>
  </si>
  <si>
    <t>Фермент</t>
  </si>
  <si>
    <t>214944.1.1</t>
  </si>
  <si>
    <t>20.04.2022</t>
  </si>
  <si>
    <t>ООО SHARQ AVTO TAMIR</t>
  </si>
  <si>
    <t>223383.1.1</t>
  </si>
  <si>
    <t>227918.1.1</t>
  </si>
  <si>
    <t>28.04.2022</t>
  </si>
  <si>
    <t>227917.1.1</t>
  </si>
  <si>
    <t>227916.1.1</t>
  </si>
  <si>
    <t>227915.1.1</t>
  </si>
  <si>
    <t>227914.1.1</t>
  </si>
  <si>
    <t>234333.1.1</t>
  </si>
  <si>
    <t>234336.1.1</t>
  </si>
  <si>
    <t>236494.1.1</t>
  </si>
  <si>
    <t>236490.1.1</t>
  </si>
  <si>
    <t>252779.1.1</t>
  </si>
  <si>
    <t>13.05.2022</t>
  </si>
  <si>
    <t>256647.1.1</t>
  </si>
  <si>
    <t>ООО "Spektr Trade"</t>
  </si>
  <si>
    <t>256652.1.1</t>
  </si>
  <si>
    <t>263512.1.1</t>
  </si>
  <si>
    <t>19.05.2022</t>
  </si>
  <si>
    <t>263574.1.1</t>
  </si>
  <si>
    <t>263529.1.1</t>
  </si>
  <si>
    <t>263538.1.1</t>
  </si>
  <si>
    <t>20.05.2022</t>
  </si>
  <si>
    <t>270149.1.1</t>
  </si>
  <si>
    <t>23.05.2022</t>
  </si>
  <si>
    <t>273116.1.1</t>
  </si>
  <si>
    <t>25.05.2022</t>
  </si>
  <si>
    <t>274143.1.1</t>
  </si>
  <si>
    <t>26.05.2022</t>
  </si>
  <si>
    <t>273841.1.1</t>
  </si>
  <si>
    <t>275991.1.1</t>
  </si>
  <si>
    <t>27.05.2022</t>
  </si>
  <si>
    <t>275994.1.1</t>
  </si>
  <si>
    <t>281866.1.1</t>
  </si>
  <si>
    <t>30.05.2022</t>
  </si>
  <si>
    <t>Нить шпагат</t>
  </si>
  <si>
    <t>292649.1.1</t>
  </si>
  <si>
    <t>FORTE MERCATO MCHJ</t>
  </si>
  <si>
    <t>292658.1.1</t>
  </si>
  <si>
    <t>06.06.2022</t>
  </si>
  <si>
    <t>292639.1.1</t>
  </si>
  <si>
    <t>292619.1.1</t>
  </si>
  <si>
    <t>292609.1.1</t>
  </si>
  <si>
    <t>292582.1.1</t>
  </si>
  <si>
    <t>292682.1.1</t>
  </si>
  <si>
    <t>301999.1.1</t>
  </si>
  <si>
    <t>10.06.2022</t>
  </si>
  <si>
    <t>НОУ PROFACADEMY</t>
  </si>
  <si>
    <t>303911.1.1</t>
  </si>
  <si>
    <t>ЧП "HIGH POWER TRADE"</t>
  </si>
  <si>
    <t>303916.1.1</t>
  </si>
  <si>
    <t>305917.1.1</t>
  </si>
  <si>
    <t>«FAST MOVEMENT GROUP» mas’uliyati cheklangan jamiyati</t>
  </si>
  <si>
    <t>305923.1.1</t>
  </si>
  <si>
    <t>305929.1.1</t>
  </si>
  <si>
    <t>306053.1.1</t>
  </si>
  <si>
    <t>306921.1.1</t>
  </si>
  <si>
    <t>13.06.2022</t>
  </si>
  <si>
    <t>303864.1.1</t>
  </si>
  <si>
    <t>303861.1.1</t>
  </si>
  <si>
    <t>303851.1.1</t>
  </si>
  <si>
    <t>303850.1.1</t>
  </si>
  <si>
    <t>303846.1.1</t>
  </si>
  <si>
    <t>306376.1.1</t>
  </si>
  <si>
    <t>14.06.2022</t>
  </si>
  <si>
    <t>306380.1.1</t>
  </si>
  <si>
    <t>303922.1.1</t>
  </si>
  <si>
    <t>310094.1.1</t>
  </si>
  <si>
    <t>15.06.2022</t>
  </si>
  <si>
    <t>310110.1.1</t>
  </si>
  <si>
    <t>310064.1.1</t>
  </si>
  <si>
    <t>ASIAN TRUST MCHJ</t>
  </si>
  <si>
    <t>310067.1.1</t>
  </si>
  <si>
    <t>310069.1.1</t>
  </si>
  <si>
    <t>310116.1.1</t>
  </si>
  <si>
    <t>310052.1.1</t>
  </si>
  <si>
    <t>310442.1.1</t>
  </si>
  <si>
    <t>16.06.2022</t>
  </si>
  <si>
    <t>312411.1.1</t>
  </si>
  <si>
    <t>310534.1.1</t>
  </si>
  <si>
    <t>313763.1.1</t>
  </si>
  <si>
    <t>17.06.2022</t>
  </si>
  <si>
    <t>314042.1.1</t>
  </si>
  <si>
    <t>313764.1.1</t>
  </si>
  <si>
    <t>315089.1.1</t>
  </si>
  <si>
    <t>315104.1.1</t>
  </si>
  <si>
    <t>317477.1.1</t>
  </si>
  <si>
    <t>PARVIZ AND PARVINA TRADE XK</t>
  </si>
  <si>
    <t>317484.1.1</t>
  </si>
  <si>
    <t>319429.1.1</t>
  </si>
  <si>
    <t>GLOBAL TEXNO TREYD MCHJ</t>
  </si>
  <si>
    <t>319433.1.1</t>
  </si>
  <si>
    <t>20.06.2022</t>
  </si>
  <si>
    <t>319434.1.1</t>
  </si>
  <si>
    <t>319437.1.1</t>
  </si>
  <si>
    <t>316166.1.1</t>
  </si>
  <si>
    <t>316167.1.1</t>
  </si>
  <si>
    <t>316172.1.1</t>
  </si>
  <si>
    <t>322327.1.1</t>
  </si>
  <si>
    <t>22.06.2022</t>
  </si>
  <si>
    <t>322039.1.1</t>
  </si>
  <si>
    <t>323755.1.1</t>
  </si>
  <si>
    <t>23.06.2022</t>
  </si>
  <si>
    <t>324871.1.1</t>
  </si>
  <si>
    <t>ЧП "Vertex Develop Group"</t>
  </si>
  <si>
    <t>324874.1.1</t>
  </si>
  <si>
    <t>324880.1.1</t>
  </si>
  <si>
    <t>324888.1.1</t>
  </si>
  <si>
    <t>324893.1.1</t>
  </si>
  <si>
    <t>325594.1.1</t>
  </si>
  <si>
    <t>24.06.2022</t>
  </si>
  <si>
    <t>333297.1.1</t>
  </si>
  <si>
    <t>29.06.2022</t>
  </si>
  <si>
    <t>усл. ед</t>
  </si>
  <si>
    <t>87431.1.1</t>
  </si>
  <si>
    <t>ЧП "ZAYNABEGIM TREND"</t>
  </si>
  <si>
    <t>88334.1.1</t>
  </si>
  <si>
    <t>88333.1.1</t>
  </si>
  <si>
    <t>88335.1.1</t>
  </si>
  <si>
    <t>114985.1.1</t>
  </si>
  <si>
    <t>136200.1.1</t>
  </si>
  <si>
    <t>NODIR NEW LINE MCHJ</t>
  </si>
  <si>
    <t>138819.1.1</t>
  </si>
  <si>
    <t>ООО PSS GOOD TRADE</t>
  </si>
  <si>
    <t>204519.1.1</t>
  </si>
  <si>
    <t>MCHJ ORIENT AUDIT GROUP AK</t>
  </si>
  <si>
    <t>204679239</t>
  </si>
  <si>
    <t>№ 101</t>
  </si>
  <si>
    <t>№ 48/04-22</t>
  </si>
  <si>
    <t>Узбекистон Республикаси Курилиш вазирлиги хузуридаги Шахарсозлик хужжатлари экспертизаси ДУК</t>
  </si>
  <si>
    <t>№ 09-М11/0581100000016</t>
  </si>
  <si>
    <t>АКЦИОНЕРНОЕ ОБЩЕСТВО "O`ZAGROSUG`URTA"</t>
  </si>
  <si>
    <t>№ 27 к</t>
  </si>
  <si>
    <t>Ўзбекистон Республикаси Курилиш вазирлиги хузуридаги Тошкент вилоят Курилиш худудий назорат инспекцияси</t>
  </si>
  <si>
    <t>№18/04</t>
  </si>
  <si>
    <t>№ 26к</t>
  </si>
  <si>
    <t>№678</t>
  </si>
  <si>
    <t>Служба санитарно-эпидемиологического благополучия и общественного здоровья Республики Узбекистан</t>
  </si>
  <si>
    <t>№ 678</t>
  </si>
  <si>
    <t>№юрс-325</t>
  </si>
  <si>
    <t>ОБЩЕСТВО С ОГРАНИЧЕННОЙ ОТВЕТСТВЕННОСТЬЮ "BIZNES-DAILY MEDIA"</t>
  </si>
  <si>
    <t>№5</t>
  </si>
  <si>
    <t>Услуги юридические и бухгалтерские</t>
  </si>
  <si>
    <t>"VAKIF" АДВОКАТЛИК ФИРМАСИ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</si>
  <si>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</si>
  <si>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Управление по чрезвычайным ситуациям Ташкентской области</t>
  </si>
  <si>
    <t>№33к</t>
  </si>
  <si>
    <t>№535</t>
  </si>
  <si>
    <t>"SBS-INFOSOFT" MAS`ULIYATI CHEKLANGAN JAMIYAT</t>
  </si>
  <si>
    <t>47/05-22</t>
  </si>
  <si>
    <t>№7</t>
  </si>
  <si>
    <t>"BEKOBODSEMENT" AKSIYADORLIK JAMIYATI</t>
  </si>
  <si>
    <t>№3/06ПШ</t>
  </si>
  <si>
    <t>10977-2022/ЕХАТ</t>
  </si>
  <si>
    <t>Оборудование компьютерное, электронное и оптическое</t>
  </si>
  <si>
    <t>№20-Т</t>
  </si>
  <si>
    <t>Услуги по обеспечению безопасности и проведению расследований</t>
  </si>
  <si>
    <t>"KORNELIYA" MAS`ULIYATI CHEKLANGAN JAMIYATI</t>
  </si>
  <si>
    <t>18.04.2022</t>
  </si>
  <si>
    <t>31.05.2022</t>
  </si>
  <si>
    <t>Общество с ограниченной ответственностью "Standard Sales and Services"</t>
  </si>
  <si>
    <t>308162251</t>
  </si>
  <si>
    <t>01.06.2022</t>
  </si>
  <si>
    <t>18.05.2022</t>
  </si>
  <si>
    <t>Портландцемент с мин.добавками ПЦ 400 Д 20, (предназначен для тарир в полипропиленовые меш по 50 кг) АО "Бекабадцемент"</t>
  </si>
  <si>
    <t>"STM COLOR" M.Ch.J.</t>
  </si>
  <si>
    <t>301474715</t>
  </si>
  <si>
    <t>Эмаль ПФ 115 ООО STM Color</t>
  </si>
  <si>
    <t>24.05.2022</t>
  </si>
  <si>
    <t>"ASR KIMYO INVEST" mas uliyati cheklangan jamiyati</t>
  </si>
  <si>
    <t>301723412</t>
  </si>
  <si>
    <t>Каустическая сода чешуйчатая 98% ООО "ASR KIMYO INVEST"</t>
  </si>
  <si>
    <t>26.04.2022</t>
  </si>
  <si>
    <t>ООО ORIENT OIL</t>
  </si>
  <si>
    <t>305665442</t>
  </si>
  <si>
    <t>Дизельное топливо 3,III AK-315 ООО "ORIENT OIL"</t>
  </si>
  <si>
    <t>эмал</t>
  </si>
  <si>
    <t>каус</t>
  </si>
  <si>
    <t>"NUKUS MED TEX" MChJ QK</t>
  </si>
  <si>
    <t>303487658</t>
  </si>
  <si>
    <t>04.04.2022</t>
  </si>
  <si>
    <t>05.04.2022</t>
  </si>
  <si>
    <t>"KOLORPAK" MCHJ</t>
  </si>
  <si>
    <t>205353003</t>
  </si>
  <si>
    <t>SHOXRUD  OAJ</t>
  </si>
  <si>
    <t>200851914</t>
  </si>
  <si>
    <t>ООО SAXOVAT BROYLER</t>
  </si>
  <si>
    <t>303174865</t>
  </si>
  <si>
    <t>12.04.2022</t>
  </si>
  <si>
    <t>SAYYORA PARI fermer xo`jaligi</t>
  </si>
  <si>
    <t>302612534</t>
  </si>
  <si>
    <t>ХК "CLEAN CHEMICALS"</t>
  </si>
  <si>
    <t>303088386</t>
  </si>
  <si>
    <t>АЖ SHARQ</t>
  </si>
  <si>
    <t>201051699</t>
  </si>
  <si>
    <t>19.04.2022</t>
  </si>
  <si>
    <t>ООО PHARMACOM MEDICINE</t>
  </si>
  <si>
    <t>304443008</t>
  </si>
  <si>
    <t>UZKABEL AJ QK</t>
  </si>
  <si>
    <t>200542182</t>
  </si>
  <si>
    <t>Талимаржон иссиклик электр станцияси АЖ</t>
  </si>
  <si>
    <t>201284979</t>
  </si>
  <si>
    <t>FARM FORMAT MCHJ</t>
  </si>
  <si>
    <t>305006446</t>
  </si>
  <si>
    <t>21.04.2022</t>
  </si>
  <si>
    <t>"OZBEKISTON" NASHRIYOT MATBAA IJODIY UYI" MCHJ</t>
  </si>
  <si>
    <t>205188294</t>
  </si>
  <si>
    <t>ООО MED INVEST</t>
  </si>
  <si>
    <t>303401147</t>
  </si>
  <si>
    <t>22.04.2022</t>
  </si>
  <si>
    <t>ООО LEADER MILK PRODUCTION</t>
  </si>
  <si>
    <t>303774110</t>
  </si>
  <si>
    <t>"UZBEKISTAN GTL" mas`uliyati cheklangan jamiyati</t>
  </si>
  <si>
    <t>207041936</t>
  </si>
  <si>
    <t>"TEZKOR-MATBAA" MCHJ</t>
  </si>
  <si>
    <t>300889966</t>
  </si>
  <si>
    <t>25.04.2022</t>
  </si>
  <si>
    <t>27.04.2022</t>
  </si>
  <si>
    <t xml:space="preserve">YANGIYUL POLIGRAPH SERVICE  MCHJ </t>
  </si>
  <si>
    <t>200470305</t>
  </si>
  <si>
    <t>"GULNIGOR SHIFOMED" xususiy korxonasi</t>
  </si>
  <si>
    <t>302573948</t>
  </si>
  <si>
    <t>29.04.2022</t>
  </si>
  <si>
    <t>Masuliyati cheklangan jamiyat shaklidagi "ELSUN-SHAROB" qoshma korxonasi</t>
  </si>
  <si>
    <t>203025862</t>
  </si>
  <si>
    <t>ФХ "MUXTORXO`JA NABIRALARI"</t>
  </si>
  <si>
    <t>304867943</t>
  </si>
  <si>
    <t>05.05.2022</t>
  </si>
  <si>
    <t>06.05.2022</t>
  </si>
  <si>
    <t>MChJ "FARRUKH CLEAN TECHNOLOGYS"</t>
  </si>
  <si>
    <t>304175150</t>
  </si>
  <si>
    <t>DENDROBIUM COSMETICS МЧЖ</t>
  </si>
  <si>
    <t>303847952</t>
  </si>
  <si>
    <t>ООО MACRO WHOLESALE TRADING</t>
  </si>
  <si>
    <t>306645244</t>
  </si>
  <si>
    <t>OOO"AMEDOFF"</t>
  </si>
  <si>
    <t>305105971</t>
  </si>
  <si>
    <t>07.05.2022</t>
  </si>
  <si>
    <t>ООО MEDFLORA</t>
  </si>
  <si>
    <t>305099252</t>
  </si>
  <si>
    <t>10.05.2022</t>
  </si>
  <si>
    <t>Akademik M.Mirzayev nomidagi bog'dorchilik uzum va vin ilmiy-tadqiqot instituti Qibray Sharob ilmiy-eksperemental kor. MChJ</t>
  </si>
  <si>
    <t>200605435</t>
  </si>
  <si>
    <t>11.05.2022</t>
  </si>
  <si>
    <t>"AL-AZIZ AVITSENNA" mas`uliyati cheklangan jamiyati</t>
  </si>
  <si>
    <t>303058558</t>
  </si>
  <si>
    <t>НПО Картография</t>
  </si>
  <si>
    <t>200523364</t>
  </si>
  <si>
    <t>12.05.2022</t>
  </si>
  <si>
    <t>YUMA BIO MCHJ</t>
  </si>
  <si>
    <t>305409807</t>
  </si>
  <si>
    <t>16.05.2022</t>
  </si>
  <si>
    <t>MChJ  "LOTOS  GOLD" QK</t>
  </si>
  <si>
    <t>207134241</t>
  </si>
  <si>
    <t>ООО DIL GIYO BARAKA</t>
  </si>
  <si>
    <t>307518994</t>
  </si>
  <si>
    <t>"AVISENNA" mas`uliyati cheklangan jamiyati</t>
  </si>
  <si>
    <t>203682885</t>
  </si>
  <si>
    <t>17.05.2022</t>
  </si>
  <si>
    <t>"BADEX LIFE" Mas'uliyati cheklangan jamiyat</t>
  </si>
  <si>
    <t>302431094</t>
  </si>
  <si>
    <t>ALFA PRINT СП ООО</t>
  </si>
  <si>
    <t>203314487</t>
  </si>
  <si>
    <t>Масъулияти чекланган жамият шаклидаги "DOZ TUR LTD" кушма корхонаси</t>
  </si>
  <si>
    <t>202159862</t>
  </si>
  <si>
    <t>"MERRYMED FARM" MChJ</t>
  </si>
  <si>
    <t>207057504</t>
  </si>
  <si>
    <t>Маъсулияти чекланган жамият шаклидаги "KARVON" кушма корхонаси</t>
  </si>
  <si>
    <t>202567735</t>
  </si>
  <si>
    <t>ООО LILIES PARFUME</t>
  </si>
  <si>
    <t>305385016</t>
  </si>
  <si>
    <t>АО "Кувасайцемент"</t>
  </si>
  <si>
    <t>200124805</t>
  </si>
  <si>
    <t>TANDEM PHARM MCHJ</t>
  </si>
  <si>
    <t>304762465</t>
  </si>
  <si>
    <t>ОАЖ FOTON</t>
  </si>
  <si>
    <t>201051785</t>
  </si>
  <si>
    <t>02.06.2022</t>
  </si>
  <si>
    <t>ООО UZCARLSBERG</t>
  </si>
  <si>
    <t>205768087</t>
  </si>
  <si>
    <t>ООО EURO-ASIA DIZAYN</t>
  </si>
  <si>
    <t>306040064</t>
  </si>
  <si>
    <t>03.06.2022</t>
  </si>
  <si>
    <t>07.06.2022</t>
  </si>
  <si>
    <t>LOMAN STAR   MCHJ  X/K</t>
  </si>
  <si>
    <t>300377069</t>
  </si>
  <si>
    <t>08.06.2022</t>
  </si>
  <si>
    <t>JIZZAX DORI - DARMON MCHJ</t>
  </si>
  <si>
    <t>200344484</t>
  </si>
  <si>
    <t>09.06.2022</t>
  </si>
  <si>
    <t>Центральная база горючего МОРУ</t>
  </si>
  <si>
    <t>202328153</t>
  </si>
  <si>
    <t>PLUS LUX OIL MCHJ</t>
  </si>
  <si>
    <t>207135984</t>
  </si>
  <si>
    <t xml:space="preserve">ООО RADIKS  </t>
  </si>
  <si>
    <t>203714417</t>
  </si>
  <si>
    <t>ЧП SKY PRINT</t>
  </si>
  <si>
    <t>305521258</t>
  </si>
  <si>
    <t>TOSHKENT ISSIQLIK  ELEKTR STANSIYASI  УК</t>
  </si>
  <si>
    <t>200605388</t>
  </si>
  <si>
    <t>MCHJ shaklidagi "NEOGALENPHARM" xorijiy korxonasi</t>
  </si>
  <si>
    <t>204270091</t>
  </si>
  <si>
    <t>21.06.2022</t>
  </si>
  <si>
    <t>"KANTEKS INVEST" mas`uliyati cheklangan jamiyati</t>
  </si>
  <si>
    <t>304575982</t>
  </si>
  <si>
    <t>MChJ PLASTEKS QK</t>
  </si>
  <si>
    <t>203227928</t>
  </si>
  <si>
    <t>"PRINTXPRESS" mas`uliyati cheklangan jamiyati</t>
  </si>
  <si>
    <t>204070959</t>
  </si>
  <si>
    <t>Спирт этиловый ректификованный технический АО Biokimyo аннул.объем</t>
  </si>
  <si>
    <t>27.06.2022</t>
  </si>
  <si>
    <t>ООО HUSHBUY GRAND</t>
  </si>
  <si>
    <t>308286801</t>
  </si>
  <si>
    <t>"ODIL PARER" masuliyati cheklangan jamiyati</t>
  </si>
  <si>
    <t>302686363</t>
  </si>
  <si>
    <t>МЧЖ шаклидаги GULISTON MED TEXNIKA КК</t>
  </si>
  <si>
    <t>207079279</t>
  </si>
  <si>
    <t>"PROMXIM IMPEX" masuliyati cheklangan jamiyati</t>
  </si>
  <si>
    <t>205010216</t>
  </si>
  <si>
    <t>28.06.2022</t>
  </si>
  <si>
    <t>СП NURJAXON FAMILY</t>
  </si>
  <si>
    <t>308102071</t>
  </si>
  <si>
    <t>Ozbekiston Respublikasi Iqtisodiyot vazirligi mamuriy binosidan foydalanish boshqarmasi</t>
  </si>
  <si>
    <t>201836883</t>
  </si>
  <si>
    <t>"TANAMOS PRODUCTIONS" mas`uliyati cheklangan jamiyati</t>
  </si>
  <si>
    <t>302605462</t>
  </si>
  <si>
    <t>30.06.2022</t>
  </si>
  <si>
    <t>Войсковая часть 10002</t>
  </si>
  <si>
    <t>306358245</t>
  </si>
  <si>
    <t>ООО VIVA UNIVERSAL LINE</t>
  </si>
  <si>
    <t>Кондиционер 18</t>
  </si>
  <si>
    <t>СП ООО SREDAZPODSHIPNIK</t>
  </si>
  <si>
    <t>Подшипник 180212</t>
  </si>
  <si>
    <t>Подшипник 180312</t>
  </si>
  <si>
    <t>Подшипник 180310</t>
  </si>
  <si>
    <t>Подшипник 180610</t>
  </si>
  <si>
    <t>Кондиционер 12</t>
  </si>
  <si>
    <t>Подшипник 180305</t>
  </si>
  <si>
    <t>Подшипник 180607</t>
  </si>
  <si>
    <t>Подшипник 180306</t>
  </si>
  <si>
    <t>Подшипник 180304</t>
  </si>
  <si>
    <t>Подшипник 180308</t>
  </si>
  <si>
    <t>Подшипник 180309</t>
  </si>
  <si>
    <t>Подшипник 180311</t>
  </si>
  <si>
    <t>Подшипник 180313</t>
  </si>
  <si>
    <t>Подшипник 180314</t>
  </si>
  <si>
    <t>Подшипник 60304</t>
  </si>
  <si>
    <t>Подшипник 307</t>
  </si>
  <si>
    <t>Подшипник 407А</t>
  </si>
  <si>
    <t>Подшипник 409А</t>
  </si>
  <si>
    <t>Подшипник 180205</t>
  </si>
  <si>
    <t>Подшипник 180206</t>
  </si>
  <si>
    <t>Подшипник 180207</t>
  </si>
  <si>
    <t>Подшипник 180208</t>
  </si>
  <si>
    <t>Подшипник 180605</t>
  </si>
  <si>
    <t>Подшипник 180609</t>
  </si>
  <si>
    <t>Подшипник 180606</t>
  </si>
  <si>
    <t>Подшипник 180317</t>
  </si>
  <si>
    <t>Услуги по оценке системы корпоративного управления</t>
  </si>
  <si>
    <t>QIMMATLI QOGOZ.MARKAZ. DEPOZIT</t>
  </si>
  <si>
    <t>Респиратор</t>
  </si>
  <si>
    <t>Программный продукт</t>
  </si>
  <si>
    <t>ООО "NORMA"</t>
  </si>
  <si>
    <t>Diphenhydramine</t>
  </si>
  <si>
    <t>"JURABEK LABORATORIES" СП ООО</t>
  </si>
  <si>
    <t>Metamizole sodium</t>
  </si>
  <si>
    <t>Dexamethasone</t>
  </si>
  <si>
    <t>Comb.drug (Natrii lactas, natrii chloridum, kalii chloridum, calcii chloridum, sorbitolum, magnesium chloridum)</t>
  </si>
  <si>
    <t>Лечебные лейкопластыри</t>
  </si>
  <si>
    <t>Бинты медицинские марлевые стерильные</t>
  </si>
  <si>
    <t>ООО MEDICARE</t>
  </si>
  <si>
    <t>Comb.drug (Diclofenac, methylsalicylate*, oleum Lini*, racementhol*)</t>
  </si>
  <si>
    <t>Ketoprofen</t>
  </si>
  <si>
    <t>Comb.drug (Chloramphenicol, Methyluracil*)</t>
  </si>
  <si>
    <t>ООО IRWIN</t>
  </si>
  <si>
    <t>Comb.drug (Diclofenac, Linseed oil, Methyl salicylate, Menthol)</t>
  </si>
  <si>
    <t>GREAT LUX PHARM MCHJ</t>
  </si>
  <si>
    <t>Comb.drug (Ascorbic acid, propolis)</t>
  </si>
  <si>
    <t>Loperamide</t>
  </si>
  <si>
    <t>Tetracycline</t>
  </si>
  <si>
    <t>Ciprofloxacin</t>
  </si>
  <si>
    <t>Calcium carbonate</t>
  </si>
  <si>
    <t>Pancreatin*</t>
  </si>
  <si>
    <t>Comb.drug (Papaverine hydrochloridum, bendazol)</t>
  </si>
  <si>
    <t>Pentaerithrityl tetranitrate</t>
  </si>
  <si>
    <t>Menthol in methylisovalerate*</t>
  </si>
  <si>
    <t>Bisoprolol</t>
  </si>
  <si>
    <t>Enalapril</t>
  </si>
  <si>
    <t>Шины и покрышки пневматические для автобусов, троллейбусов и грузовых автомобилей новые</t>
  </si>
  <si>
    <t>ЧП AVTOBUNKER</t>
  </si>
  <si>
    <t>Огнезащитная обработка деревянных конструкций чердачных помещений</t>
  </si>
  <si>
    <t>ООО OQQO'RG'ON YONG'IN QALQONI YONG'INGA QARSHI KURASH</t>
  </si>
  <si>
    <t>OMAD ISHONCH YUTUQ MCHJ</t>
  </si>
  <si>
    <t>Блок питания</t>
  </si>
  <si>
    <t>ООО NEW TEX ALLIANCE</t>
  </si>
  <si>
    <t>Гильзы кабельные</t>
  </si>
  <si>
    <t>ООО UYCHI MADADKOR SAVDO TA'MINOT</t>
  </si>
  <si>
    <t>ООО HAMKOR S-M-Z KABEL</t>
  </si>
  <si>
    <t>Трехполосный автоматический выключатель</t>
  </si>
  <si>
    <t>ООО BUNYODBEK DUNYO CHIROQLARI</t>
  </si>
  <si>
    <t>Смазка пластичная универсальная</t>
  </si>
  <si>
    <t>ООО PETROL AUTO AND INDUSTRIAL</t>
  </si>
  <si>
    <t>Задвижка</t>
  </si>
  <si>
    <t>ООО «NEFTEGAZ UNIVERSAL SERVIS PLYUS»</t>
  </si>
  <si>
    <t>Барашковый вентиль</t>
  </si>
  <si>
    <t>OLTIBEK SERVIS NUR МЧЖ</t>
  </si>
  <si>
    <t>GLOBAL EXPORT STAR 010 MCHJ</t>
  </si>
  <si>
    <t>Услуга по научно технической разработке</t>
  </si>
  <si>
    <t>BAKER STREET 221A MCHJ</t>
  </si>
  <si>
    <t>Услуги предоставляемые консультантами по корпоративному управлению</t>
  </si>
  <si>
    <t>ООО ARMTORG</t>
  </si>
  <si>
    <t>HUMSAR HSSY GROUP MCHJ</t>
  </si>
  <si>
    <t xml:space="preserve">   Договор 194581 от 07.04.22г.Кефир 396 литр</t>
  </si>
  <si>
    <t xml:space="preserve">   Договор 284944 от 08.05.22г.Кефир 352 литр</t>
  </si>
  <si>
    <t xml:space="preserve">   Договор 349962 от 01.06.22г.Кефир 484 литр</t>
  </si>
  <si>
    <t xml:space="preserve">   Договор 20 от 05.05.22 Пшеница 3 класс 2000 тн</t>
  </si>
  <si>
    <t xml:space="preserve">   Договор 25 от 26.05.22 Пшеница 3-класс 1000 тн</t>
  </si>
  <si>
    <t xml:space="preserve">   Договор 27 от 15.06.22 Пшеница 3-класс 250тн</t>
  </si>
  <si>
    <t xml:space="preserve">   Договор 196479.1.1 от 08.04.22 Видеокарта-1шт</t>
  </si>
  <si>
    <t xml:space="preserve">   Договор 234333.1.1 от 30.04.22 мышь компьютер.-2шт</t>
  </si>
  <si>
    <t xml:space="preserve">   Договор 234336.1.1 от 30.04.22 клавиатура.-1шт</t>
  </si>
  <si>
    <t>FAST MOVEMENT GROUP mas'uliyati cheklangan jamiyati</t>
  </si>
  <si>
    <t xml:space="preserve">   Договор 305917.1.1 от 12.06.22 Круг шлифовочный 350 40 127 63С-2шт (кап ремонт)</t>
  </si>
  <si>
    <t xml:space="preserve">   Договор 305923.1.1 от 12.06.22 Круг абразивный 230*2,5-50шт (кап ремонт)</t>
  </si>
  <si>
    <t xml:space="preserve">   Договор 306053.1.1 от 12.06.22 Круг абразивный круг-30шт (кап ремонт)</t>
  </si>
  <si>
    <t xml:space="preserve">   Договор 313763.1.1 от 17.06.22 масло моторное-30л (кап.ремонт)</t>
  </si>
  <si>
    <t xml:space="preserve">   Договор 319433.1.1 от 20.06.22 водонагреватель элек.R WH2.0 100-1шт</t>
  </si>
  <si>
    <t xml:space="preserve">   Договор 319434.1.1 от 20.06.22 электрочайник бытовые КЕ3200-1шт</t>
  </si>
  <si>
    <t xml:space="preserve">   Договор 319437.1.1 от 20.06.22 Микроволновая печь-1шт (кап ремонт)</t>
  </si>
  <si>
    <t>FORTE MERCATO mas`uliyati cheklangan jamiyati</t>
  </si>
  <si>
    <t xml:space="preserve">   Договор 292649.1.1 от 05.06.22 Коврик резиновый диэлектрический-3шт</t>
  </si>
  <si>
    <t>IRWIN mas'uliyati cheklangan jamiyati</t>
  </si>
  <si>
    <t xml:space="preserve">   Договор 309655 от 16.05.22 Медикаменты</t>
  </si>
  <si>
    <t xml:space="preserve">   Договор 263529.1.1 от 19.05.22 Извещатель пожарный дымовой ИП212-141-40шт</t>
  </si>
  <si>
    <t xml:space="preserve">   Договор 263538.1.1 от 20.05.22 Датчик ИП-106-20шт</t>
  </si>
  <si>
    <t xml:space="preserve">   Договор 263574.1.1 от 19.05.22 Прибор Гамма-4-4шт</t>
  </si>
  <si>
    <t xml:space="preserve">   Договор 273116.1.1 от 25.05.22 Извещатель пожарный ручной ИП513-10-4шт</t>
  </si>
  <si>
    <t xml:space="preserve">   Договор 292582.1.1 от 06.06.22 Датчик ИП106-30шт</t>
  </si>
  <si>
    <t xml:space="preserve">   Договор 292609.1.1 от 06.06.22 Прибор Гамма-4-5шт</t>
  </si>
  <si>
    <t xml:space="preserve">   Договор 292619.1.1 от 06.06.22 Извещатель пожарный ручной ИП513-10-7шт</t>
  </si>
  <si>
    <t xml:space="preserve">   Договор 292639,1,1 от 06.06.22 устроиство сигнализации СУЗ-10шт</t>
  </si>
  <si>
    <t xml:space="preserve">   Договор 292658,1,1 от 06.06.22 Огнетушитель ОУ-10шт</t>
  </si>
  <si>
    <t xml:space="preserve">   Договор 292682.1.1 от 06.06.22 Провод ТРБН 2х0,12мм-200метр</t>
  </si>
  <si>
    <t xml:space="preserve">   Договор 367854 от 06.06.22 Блок питания УБП-3А-3шт</t>
  </si>
  <si>
    <t>OMAD ISHONCH YUTUQ mas`uliyati cheklangan jamiyati</t>
  </si>
  <si>
    <t xml:space="preserve">   Договор 364495 от 05.06.22 Извещатель пожарный ИП212-141-55шт</t>
  </si>
  <si>
    <t>ORIENT OIL mas‘uliyati cheklangan jamiyati</t>
  </si>
  <si>
    <t xml:space="preserve">   Договор 5441382 от 26.04.22 диз топливо-450 кг</t>
  </si>
  <si>
    <t>SHARQ AVTO TAMIR mas‘uliyati cheklangan jamiyati</t>
  </si>
  <si>
    <t xml:space="preserve">   Договор 214944.1.1 от 20.04.22 Сельхозшины 900 Ре 16-2шт</t>
  </si>
  <si>
    <t xml:space="preserve">   Договор 5479217 от 24.05.22 Клинец-40куб.м</t>
  </si>
  <si>
    <t xml:space="preserve">   Договор 5482202 от 26.05.22 Песок-40куб.м</t>
  </si>
  <si>
    <t>STANDARD SALES AND SERVICES mas‘uliyati cheklangan jamiyati</t>
  </si>
  <si>
    <t xml:space="preserve">   Договор 269948.1.1 от 31.05.22 пломба.нить.чековая лента.кассавоя книга</t>
  </si>
  <si>
    <t>SVETNOY BULVAR oilaviy korxonasi</t>
  </si>
  <si>
    <t xml:space="preserve">   Договор 207784.1.1 от 15.04.22 Адаптер американка 50 внут-4шт</t>
  </si>
  <si>
    <t xml:space="preserve">   Договор 207788.1.1 от 15.04.22 Вентиль 20бар-5шт</t>
  </si>
  <si>
    <t xml:space="preserve">   Договор 207793.1.1 от 15.04.22 Вентиль 50 барашковый-6шт</t>
  </si>
  <si>
    <t xml:space="preserve">   Договор 207796.1.1 от 15.04.22 Заглушки д 50 тал.8-5шт</t>
  </si>
  <si>
    <t xml:space="preserve">   Договор 207800.1.1 от 15.04.22 Адаптер д-20 п/э-250шт</t>
  </si>
  <si>
    <t xml:space="preserve">   Договор 207802.1.1 от 15.04.22 Крестовина 50/20 п/э-35шт</t>
  </si>
  <si>
    <t xml:space="preserve">   Договор 207927.1.1 от 15.04.22 Трубы гарячий воды д20 тол.8-500м</t>
  </si>
  <si>
    <t xml:space="preserve">   Договор 207930.1.1 от 15.04.22 Трубы гарячий воды д 50 тол.8-160м</t>
  </si>
  <si>
    <t xml:space="preserve">   Договор 207988.1.1 от 15.04.22 Тройник 50/20 горячий воды -180шт</t>
  </si>
  <si>
    <t xml:space="preserve">   Договор 208602.1.1 от 15.04.22 Отводы (колено) д-20-80шт</t>
  </si>
  <si>
    <t xml:space="preserve">   Договор 209201.1.1 от 16.04.22 муфта переходная д-20-100шт</t>
  </si>
  <si>
    <t xml:space="preserve">   Договор 209510.1.1 от 16.04.22 муфта переходная д-50-55шт</t>
  </si>
  <si>
    <t xml:space="preserve">   Договор 270149.1.1 от 23.05.22 Шлака блок 390х45х18-3000шт</t>
  </si>
  <si>
    <t xml:space="preserve">   Договор 101 от 08.04.22 Пшеница 3 класса 500тн</t>
  </si>
  <si>
    <t xml:space="preserve">   Договор 107 от 14.04.22 Пшеница 3-класс 1000 тн.</t>
  </si>
  <si>
    <t xml:space="preserve">   Договор 91 от 31.03.22 Пшеница 3 класса 1000 тн</t>
  </si>
  <si>
    <t>AJ BEKOBODSEMENT</t>
  </si>
  <si>
    <t xml:space="preserve">   Договор 5469843 от 18.05.22 Цемент 20 тн</t>
  </si>
  <si>
    <t xml:space="preserve">   Договор 18-04 ПШ от 18.04.22 Пшеница 3 кл 526.315 тн</t>
  </si>
  <si>
    <t xml:space="preserve">   Договор 29-06 ПШ от 29.06.22 Пшеница 3 класс 500 тн</t>
  </si>
  <si>
    <t xml:space="preserve">   Договор 3-06 ПШ от 03.06.22 Пшеница 3 кг 500 тн</t>
  </si>
  <si>
    <t>MChJ "Jurabek Laboratories" QK</t>
  </si>
  <si>
    <t xml:space="preserve">   Договор 309711 от 16.05.22 Медикаменты</t>
  </si>
  <si>
    <t xml:space="preserve">   Договор 309752 от 16.05.22 Медикаменты</t>
  </si>
  <si>
    <t xml:space="preserve">   Договор 309774от 16.05.22 Медикаменты</t>
  </si>
  <si>
    <t xml:space="preserve">   Договор 161450.1.1 от 29.03.22 Бланки путевой лист -2000шт</t>
  </si>
  <si>
    <t>MCHJ ARMTORG</t>
  </si>
  <si>
    <t xml:space="preserve">   Договор 413440 от 23.06.22 задвижки фланец чугун ДУ80ммРУ10-1шт кап ремонт</t>
  </si>
  <si>
    <t>MCHJ ASIAN TRUST</t>
  </si>
  <si>
    <t xml:space="preserve">   Договор 310052.1.1 от 15.06.22 лента ФУМ-10шт (кап.ремонт)</t>
  </si>
  <si>
    <t xml:space="preserve">   Договор 310064.1.1 от 15.06.22 Набор ключей шестигранные-1к-т (кап.ремонт)</t>
  </si>
  <si>
    <t xml:space="preserve">   Договор 310067.1.1 от 15.06.22 Набор рожковых ключей звездочка-1к-т (кап.ремонт)</t>
  </si>
  <si>
    <t xml:space="preserve">   Договор 310069.1.1 от 15.06.22 изолента-10рул. (кап.ремонт)</t>
  </si>
  <si>
    <t xml:space="preserve">   Договор 310534.1.1 от 16.06.22 тестер-2шт (кап.ремонт)</t>
  </si>
  <si>
    <t xml:space="preserve">   Договор 315089.1.1 от 18.06.22 болт с гайкой М12*130-10кг (кап.ремонт)</t>
  </si>
  <si>
    <t xml:space="preserve">   Договор 315104.1.1 от 18.06.22 болт с гайкой М16*140-15кг (кап.ремонт)</t>
  </si>
  <si>
    <t xml:space="preserve">   Договор 322039.1.1 от 22.06.22 резак пропановый РЗПО2М-4кг (кап.ремонт)</t>
  </si>
  <si>
    <t xml:space="preserve">   Договор 227914.1.1 от 28.04.22 Свеча ZIZA-3шт</t>
  </si>
  <si>
    <t xml:space="preserve">   Договор 227915.1.1 от 28.04.22 моторное масло -5кг</t>
  </si>
  <si>
    <t xml:space="preserve">   Договор 227917.1.1 от 28.04.22 фильтр масляный-1шт</t>
  </si>
  <si>
    <t xml:space="preserve">   Договор 227918.1.1 от 28.04.22 Фильтр топливной-1шт</t>
  </si>
  <si>
    <t xml:space="preserve">   Договор 236490.1.1 от 03.05.22 Свеча провода-1к-т</t>
  </si>
  <si>
    <t xml:space="preserve">   Договор 236494.1.1 от 03.05.22 Колодки передние-1к-т</t>
  </si>
  <si>
    <t xml:space="preserve">   Договор 236494.1.1 от 03.05.22 Фильтр воздушный-1шт</t>
  </si>
  <si>
    <t>MCHJ AVTOBUNKER</t>
  </si>
  <si>
    <t xml:space="preserve">   Договор 321583 от 20.05.22 Автошины 8,25*15-2шт</t>
  </si>
  <si>
    <t xml:space="preserve">   Договор 321682от 20.05.22 Автошины 6,50-10 ОВ50210 PR-2шт</t>
  </si>
  <si>
    <t xml:space="preserve">   Договор 191427.1.1 от 07.04.22 Триммер бензиновый-1шт</t>
  </si>
  <si>
    <t xml:space="preserve">   Договор 274143.1.1 от 26.05.22 Провод ТРБН2*0,12-500м</t>
  </si>
  <si>
    <t xml:space="preserve">   Договор 0110041 от 17.04.22 Вода питьевая для куллера 100шт</t>
  </si>
  <si>
    <t xml:space="preserve">   Договор 0112853 от 01.05.22 Вода питьевая для куллера</t>
  </si>
  <si>
    <t xml:space="preserve">   Договор 0118201от 01.06.22 Вода питьевая для куллера-300шт</t>
  </si>
  <si>
    <t>MCHJ BUNYODBEK DUNYO CHIROQLARI</t>
  </si>
  <si>
    <t xml:space="preserve">   Договор 384576 от 12.06.22 Автомат выключатель 250H4P250A50ka-5шт (кап.ремонт)</t>
  </si>
  <si>
    <t xml:space="preserve">   Договор 384597 от 12.06.22 Автомат выключатель 250H4P160A50ka-2шт (кап.ремонт)</t>
  </si>
  <si>
    <t>MCHJ GLOBAL EXPORT STAR 010</t>
  </si>
  <si>
    <t xml:space="preserve">   Договор 393354 от 16.06.22 Вентиль бронза Ду32ммРу25фланец-6шт (кап ремонт)</t>
  </si>
  <si>
    <t>MCHJ GLOBAL TEXNO TREYD</t>
  </si>
  <si>
    <t xml:space="preserve">   Договор 319429.1.1 от 19.06.22 Куллер Аппарат подачи холодной-горя воды-1шт</t>
  </si>
  <si>
    <t>MCHJ GREAT LUX PHARM</t>
  </si>
  <si>
    <t xml:space="preserve">   Договор 309055от 16.05.22 Медикаменты</t>
  </si>
  <si>
    <t xml:space="preserve">   Договор 309098 от 16.05.22 Медикаменты</t>
  </si>
  <si>
    <t xml:space="preserve">   Договор 309106 от 16.05.22 Медикаменты</t>
  </si>
  <si>
    <t xml:space="preserve">   Договор 309154 от 16.05.22 Медикаменты</t>
  </si>
  <si>
    <t xml:space="preserve">   Договор 309158 от 16.05.22 Медикаменты</t>
  </si>
  <si>
    <t xml:space="preserve">   Договор 309171 от 16.05.22 Медикаменты</t>
  </si>
  <si>
    <t xml:space="preserve">   Договор 309235 от 16.05.22 Медикаменты</t>
  </si>
  <si>
    <t xml:space="preserve">   Договор 309308 от 16.05.22 Медикаменты</t>
  </si>
  <si>
    <t xml:space="preserve">   Договор 309404 от 16.05.22 Медикаменты</t>
  </si>
  <si>
    <t xml:space="preserve">   Договор 309423 от 16.05.22 Медикаменты</t>
  </si>
  <si>
    <t xml:space="preserve">   Договор 309472 от 16.05.22 Медикаменты</t>
  </si>
  <si>
    <t xml:space="preserve">   Договор 309532 от 16.05.22 Медикаменты</t>
  </si>
  <si>
    <t xml:space="preserve">   Договор 309654 от 16.05.22 Медикаменты</t>
  </si>
  <si>
    <t>MChJ HAMKOR S-M-Z KABEL</t>
  </si>
  <si>
    <t xml:space="preserve">   Договор 384596 от 12.06.22 наконечник Teksan DL95-30шт (кап.ремонт)</t>
  </si>
  <si>
    <t xml:space="preserve">   Договор 384640 от 12.06.22 наконечник Teksan DL70-30шт (кап.ремонт)</t>
  </si>
  <si>
    <t>MCHJ HUMSAR HSSY GROUP</t>
  </si>
  <si>
    <t xml:space="preserve">   Договор 416387 от 24.06.22 Вентиль бронза Ду32ммРу10-2шт</t>
  </si>
  <si>
    <t xml:space="preserve">   Договор 200635.1.1 от 11.04.22 Бетон М-250-20м3</t>
  </si>
  <si>
    <t xml:space="preserve">   Договор 252779.1.1 от 13.05.22 Бетон М-300-50куб</t>
  </si>
  <si>
    <t xml:space="preserve">   Договор 273841.1.1 от 26.05.22 Бетон М-300-100куб.м</t>
  </si>
  <si>
    <t xml:space="preserve">   Договор 323755.1.1 от 23.06.22 Бетон М-300-50м3</t>
  </si>
  <si>
    <t xml:space="preserve">   Договор 260620 от 27.04.2022 кислород 300 кв.м</t>
  </si>
  <si>
    <t xml:space="preserve">   Договор 312411.1.1 от 16.06.2022 кислород 300 кв.м</t>
  </si>
  <si>
    <t xml:space="preserve">   Договор 0122258 от 23.06.22 Жгут резиновый д.12мм-20 кг</t>
  </si>
  <si>
    <t>MCHJ MEDICARE</t>
  </si>
  <si>
    <t xml:space="preserve">   Договор 309687 от 16.05.22 Медикаменты</t>
  </si>
  <si>
    <t xml:space="preserve">   Договор 191713.1.1 от 06.04.22 Гипохлорит натрий 17%-4000кг</t>
  </si>
  <si>
    <t xml:space="preserve">   Договор 209505.1.1 от 16.04.22 Насадки для фонтана д-30-250шт</t>
  </si>
  <si>
    <t>MCHJ NEFTEGAZ UNIVERSAL SERVIS PLYUS</t>
  </si>
  <si>
    <t xml:space="preserve">   Договор 393454 от 16.06.22 задвижки фл.чугун Ду50ммРу10-1шт (кап.ремонт)</t>
  </si>
  <si>
    <t xml:space="preserve">   Договор 393455 от 16.06.22 задвижки фл.чугун Ду100ммРу10-1шт (кап.ремонт)</t>
  </si>
  <si>
    <t xml:space="preserve">   Договор 413465 от 23.06.22 задвижки фл.чугун Ду125ммРу10-1шт (кап.ремонт)</t>
  </si>
  <si>
    <t xml:space="preserve">   Договор 193519.1.1 от 07.04.22 Стакан однораз.-25000шт</t>
  </si>
  <si>
    <t xml:space="preserve">   Договор 285996 от 08.05.22 распиратор РПГ-67 с фильт.ДОТ120мА181Е1-7шт</t>
  </si>
  <si>
    <t xml:space="preserve">   Договор 286012 от 08.05.22 Очки защитные герметичные-4шт</t>
  </si>
  <si>
    <t>MCHJ OLTIBEK SERVIS NUR</t>
  </si>
  <si>
    <t xml:space="preserve">   Договор 393400 от 16.06.22 Вентиль бронза Ду15ммРу10-8шт (кап.ремонт)</t>
  </si>
  <si>
    <t>MChJ PETROL AUTO AND INDUSTRIAL</t>
  </si>
  <si>
    <t xml:space="preserve">   Договор 384471 от 12.06.22 Смазка МС 5115-2-36 кг (кап ремонт)</t>
  </si>
  <si>
    <t xml:space="preserve">   Договор 183900.1.1 от 01.04.22 Уголок для кафел-80м</t>
  </si>
  <si>
    <t xml:space="preserve">   Договор 203350.1.1 от 13.04.22 Водоэмульсия фосадний-350кг</t>
  </si>
  <si>
    <t xml:space="preserve">   Договор 204048.1.1 от 13.04.22 Колер-30шт</t>
  </si>
  <si>
    <t xml:space="preserve">   Договор 206422.1.1 от 14.04.22 Валик для покраски-10шт</t>
  </si>
  <si>
    <t xml:space="preserve">   Договор 206429.1.1 от 14.04.22 Кисть флейцевая-20шт</t>
  </si>
  <si>
    <t xml:space="preserve">   Договор 223383.1.1 от 24.04.22 известь-1000кг</t>
  </si>
  <si>
    <t xml:space="preserve">   Договор 305929.1.1 от 12.06.22 Электроды 200кг-(кап. ремонт)</t>
  </si>
  <si>
    <t>MCHJ SPEKTR TRADE</t>
  </si>
  <si>
    <t xml:space="preserve">   Договор 256647.1.1 от 15.05.22 Вентиль брон.Д32-10шт</t>
  </si>
  <si>
    <t xml:space="preserve">   Договор 256652.1.1 от 15.05.22 Вентиль брон.Д15-20шт</t>
  </si>
  <si>
    <t>MCHJ STM COLORi</t>
  </si>
  <si>
    <t xml:space="preserve">   Договор 5469056 от 18.05.22 эмаль ПФ 115 белая-200кг</t>
  </si>
  <si>
    <t>MCHJ UYCHI MADADKOR SAVDO TA'MINOT</t>
  </si>
  <si>
    <t xml:space="preserve">   Договор 384738 от 12.06.22 наконечник DT70-30шт (кап.ремонт)</t>
  </si>
  <si>
    <t xml:space="preserve">   Договор 203799.1.1 от 18.04.22 химикаты</t>
  </si>
  <si>
    <t xml:space="preserve">   Договор 274116.1.1 от 01.06.22 химикаты</t>
  </si>
  <si>
    <t xml:space="preserve">   Договор 275991.1.1 от 27.05.22 химикаты</t>
  </si>
  <si>
    <t xml:space="preserve">   Договор 275994.1.1 от 27.05.22 химикаты</t>
  </si>
  <si>
    <t xml:space="preserve">   Договор 7 от 15.06.22 Пшеница 4 класс 2000 тн</t>
  </si>
  <si>
    <t xml:space="preserve">   Договор 309480 от 16.05.22 Медикаменты</t>
  </si>
  <si>
    <t xml:space="preserve">   Договор 309522 от 16.05.22 Медикаменты</t>
  </si>
  <si>
    <t xml:space="preserve">   Договор 309585 от 16.05.22 Медикаменты</t>
  </si>
  <si>
    <t xml:space="preserve">   Договор 309590 от 16.05.22 Медикаменты</t>
  </si>
  <si>
    <t xml:space="preserve">   Договор 309657 от 16.05.22 Медикаменты</t>
  </si>
  <si>
    <t xml:space="preserve">   Договор 309660 от 16.05.22 Медикаменты</t>
  </si>
  <si>
    <t xml:space="preserve">   Договор 309693 от 16.05.22 Медикаменты</t>
  </si>
  <si>
    <t xml:space="preserve">   Договор 309707 от 16.05.22 Медикаменты</t>
  </si>
  <si>
    <t xml:space="preserve">   Договор 309749 от 16.05.22 Медикаменты</t>
  </si>
  <si>
    <t xml:space="preserve">   Договор 309761 от 16.05.22 Медикаменты</t>
  </si>
  <si>
    <t>XK ASR KIMYO INVEST</t>
  </si>
  <si>
    <t xml:space="preserve">   Договор 5479790 от 24.05.22 Сода каустическая 1000 кг</t>
  </si>
  <si>
    <t>XK High Pover Trade</t>
  </si>
  <si>
    <t xml:space="preserve">   Договор 303911.1.1 от 11.06.22 сальниковая набивкаАП3112*12(Вати)-17,9кг(кап.ремонт)</t>
  </si>
  <si>
    <t xml:space="preserve">   Договор 303916.1.1 от 11.06.22 сальниковая набивкаАП3110*10(Вати)-19кг(кап.ремонт)</t>
  </si>
  <si>
    <t xml:space="preserve">   Договор 310094.1.1 от 15.06.22 паранит ПОН-Б-1,0мм-(кап.ремонт)</t>
  </si>
  <si>
    <t xml:space="preserve">   Договор 310110.1.1 от 15.06.22 паранит ПОН-Б-3,0мм-71,2кг(кап.ремонт)</t>
  </si>
  <si>
    <t xml:space="preserve">   Договор 3144042.1.1 от 17.06.22 паранит ПОН-Б-2,0мм-39,15кг(кап.ремонт)</t>
  </si>
  <si>
    <t xml:space="preserve">   Договор 316166.1.1 от 20.06.22 сальниковая набивкаАП318*8-19,3кг(кап.ремонт)</t>
  </si>
  <si>
    <t xml:space="preserve">   Договор 316167.1.1 от 20.06.22 сальниковая набивкаАП3114*14(Вати)-17,5кг(кап.ремонт)</t>
  </si>
  <si>
    <t xml:space="preserve">   Договор 316172.1.1 от 20.06.22 сальниковая набивкаАП3116*16(Вати)-17кг(кап.ремонт)</t>
  </si>
  <si>
    <t xml:space="preserve">   Договор 322327.1.1 от 22.06.22 Техпластина  2Ф-1-ТМКЩ С-10-15кг (кап.ремонт)</t>
  </si>
  <si>
    <t xml:space="preserve">   Договор 324893.1.1 от 23.06.22 Шнур асбестовый ШАОН12мм-20кг(кап ремонт)</t>
  </si>
  <si>
    <t xml:space="preserve">   Договор 303846.1.1 от 13.06.22 Ремень Eurobelt А(А)-2800 ГОСТ 1284,1-89-6шт (кап.ремонт)</t>
  </si>
  <si>
    <t xml:space="preserve">   Договор 303850.1.1 от 13.06.22 Ремень Eurobelt А(А)-2600 ГОСТ 1284,1-89-3шт (кап.ремонт)</t>
  </si>
  <si>
    <t xml:space="preserve">   Договор 303851.1.1 от 13.06.22 Ремень Eurobelt А(А)-2500 ГОСТ 1284,1-89-4шт (кап.ремонт)</t>
  </si>
  <si>
    <t xml:space="preserve">   Договор 303861.1.1 от 13.06.22 Ремень Eurobelt А(А)-1400 ГОСТ 1284,1-89-3шт (кап.ремонт)</t>
  </si>
  <si>
    <t xml:space="preserve">   Договор 303864.1.1 от 13.06.22 Ремень Eurobelt А(А)-1100 ГОСТ 1284,1-89-4-шт (кап.ремонт)</t>
  </si>
  <si>
    <t xml:space="preserve">   Договор 303922.1.1 от 14.06.22 сальниковая набивкаАП-316мм Гост 5152-84-10кг(кап.ремонт)</t>
  </si>
  <si>
    <t xml:space="preserve">   Договор 306921.1.1 от 13.06.22 пластина 2Н-IМБС-С-5 толщина5ммГост 7338-90-41,25кг(кап.ремонт)</t>
  </si>
  <si>
    <t xml:space="preserve">   Договор 310116.1.1 от 15.06.22 паронит ПОН Б4,0ММ-85,1кг (кап.ремонт)</t>
  </si>
  <si>
    <t xml:space="preserve">   Договор 310442.1.1 от 16.06.22 ремень А(А)-1450-3шт (кап.ремонт)</t>
  </si>
  <si>
    <t xml:space="preserve">   Договор 313764.1.1 от 17.06.22 пластина ТМКЩ рез.2Н-I-С4 тол.4мм ГОСТ7338-90-21,15кг(кап.ремонт)</t>
  </si>
  <si>
    <t xml:space="preserve">   Договор 325594.1.1 от 24.06.22 пластина 2Н-IМБС-С-5 толщина5ммГост 7338-90-51.35кг(кап.ремонт)</t>
  </si>
  <si>
    <t>XK PARVIZ AND PARVINA TRADE</t>
  </si>
  <si>
    <t xml:space="preserve">   Договор 317477.1.1 от 18.06.22 Кран игольчатые Д15-15шт кап ремонт</t>
  </si>
  <si>
    <t xml:space="preserve">   Договор 317484.1.1от 18.06.22 Кран игольчатые Д22*1.5-15шт кап ремонт</t>
  </si>
  <si>
    <t>XK THE REAL BUSINESS ALLIANCE</t>
  </si>
  <si>
    <t xml:space="preserve">   Договор 191586.1.1 от 06.04.22 Электроды 3мм-200кг</t>
  </si>
  <si>
    <t xml:space="preserve">   Договор 191588.1.1 от 06.04.22 Электроды МР-3  4мм-400кг</t>
  </si>
  <si>
    <t xml:space="preserve">   Договор 306376.1.1 от 14.06.22 Масло  И-40А (кан20л)-5шт (кап.ремонт)</t>
  </si>
  <si>
    <t xml:space="preserve">   Договор 306380.1.1 от 14.06.22 Литол 24-25кг (кап.ремонт)</t>
  </si>
  <si>
    <t>XK VIVA UNIVERSAL LINE</t>
  </si>
  <si>
    <t xml:space="preserve">   Договор 0119985 от 10.06.22 кондиционер 18- 1 шт</t>
  </si>
  <si>
    <t xml:space="preserve">   Договор 0121021 от 15.06.22 кондиционер 12- 2 шт</t>
  </si>
  <si>
    <t xml:space="preserve">   Договор 0120280 от 11.06.22 Подшипник 180212-6 шт (кап.ремонт)</t>
  </si>
  <si>
    <t xml:space="preserve">   Договор 0120281 от 11.06.22 Подшипник 180312-4 шт (кап.ремонт)</t>
  </si>
  <si>
    <t xml:space="preserve">   Договор 0120283 от 11.06.22 Подшипник 180310-4 шт (кап.ремонт)</t>
  </si>
  <si>
    <t xml:space="preserve">   Договор 0120284 от 11.06.22 Подшипник 180610-2 шт (кап.ремонт)</t>
  </si>
  <si>
    <t xml:space="preserve">   Договор 0121046 от 15.06.22 Подшипник 180305-14 шт (кап.ремонт)</t>
  </si>
  <si>
    <t xml:space="preserve">   Договор 0121047 от 15.06.22 Подшипник 180607-7 шт (кап.ремонт)</t>
  </si>
  <si>
    <t xml:space="preserve">   Договор 0121048 от 15.06.22 Подшипник 180306-14 шт (кап.ремонт)</t>
  </si>
  <si>
    <t xml:space="preserve">   Договор 0121049 от 15.06.22 Подшипник 180312-16 шт (кап.ремонт)</t>
  </si>
  <si>
    <t xml:space="preserve">   Договор 0121236 от 16.06.22 Подшипник 180304-10 шт (кап.ремонт)</t>
  </si>
  <si>
    <t xml:space="preserve">   Договор 0121237 от 16.06.22 Подшипник 180308-18 шт (кап.ремонт)</t>
  </si>
  <si>
    <t xml:space="preserve">   Договор 0121238 от 16.06.22 Подшипник 180309-28 шт (кап.ремонт)</t>
  </si>
  <si>
    <t xml:space="preserve">   Договор 0121239 от 16.06.22 Подшипник 180311-15 шт (кап.ремонт)</t>
  </si>
  <si>
    <t xml:space="preserve">   Договор 0121240 от 16.06.22 Подшипник 180313-20 шт (кап.ремонт)</t>
  </si>
  <si>
    <t xml:space="preserve">   Договор 0121242 от 16.06.22 Подшипник 180314-12 шт (кап.ремонт)</t>
  </si>
  <si>
    <t xml:space="preserve">   Договор 0121243 от 16.06.22 Подшипник 60304-10 шт (кап.ремонт)</t>
  </si>
  <si>
    <t xml:space="preserve">   Договор 0121244 от 16.06.22 Подшипник 307-11 шт (кап.ремонт)</t>
  </si>
  <si>
    <t xml:space="preserve">   Договор 0121425 от 17.06.22 Подшипник 407А-5 шт (кап.ремонт)</t>
  </si>
  <si>
    <t xml:space="preserve">   Договор 0121426 от 17.06.22 Подшипник 409А-10 шт (кап.ремонт)</t>
  </si>
  <si>
    <t xml:space="preserve">   Договор 0121427 от 17.06.22 Подшипник 180205-10 шт (кап.ремонт)</t>
  </si>
  <si>
    <t xml:space="preserve">   Договор 0121428 от 17.06.22 Подшипник 180206-10 шт (кап.ремонт)</t>
  </si>
  <si>
    <t xml:space="preserve">   Договор 0121448 от 17.06.22 Подшипник 180207-22 шт (кап.ремонт)</t>
  </si>
  <si>
    <t xml:space="preserve">   Договор 0121678 от 18.06.22 Подшипник 180208-10 шт (кап.ремонт)</t>
  </si>
  <si>
    <t xml:space="preserve">   Договор 0121697 от 18.06.22 Подшипник 180605-6 шт (кап.ремонт)</t>
  </si>
  <si>
    <t xml:space="preserve">   Договор 0121701от 18.06.22 Подшипник 180609-14 шт (кап.ремонт)</t>
  </si>
  <si>
    <t xml:space="preserve">   Договор 0121702от 18.06.22 Подшипник 180606-4 шт (кап.ремонт)</t>
  </si>
  <si>
    <t xml:space="preserve">   Договор 0121704 от 18.06.22 Подшипник 180317-16 шт (кап.ремонт)</t>
  </si>
  <si>
    <t>AJ SHOHRUD</t>
  </si>
  <si>
    <t>DAK Talimarjon Issiqlik Elektr Stansiyasi UK</t>
  </si>
  <si>
    <t>FOTON AJ</t>
  </si>
  <si>
    <t>FX Muxtorxo`ja Nabiralari</t>
  </si>
  <si>
    <t>KARTOGRAFIYA  IICHDUK</t>
  </si>
  <si>
    <t>MChJ  ALFA PRINT</t>
  </si>
  <si>
    <t>MChJ AMEDOFF</t>
  </si>
  <si>
    <t>MChJ AVISENNA</t>
  </si>
  <si>
    <t>MChJ DENDROBIUM COSMETICS</t>
  </si>
  <si>
    <t>MChJ DOZ TUR LTD</t>
  </si>
  <si>
    <t>MCHJ Euro Asia Dizayn</t>
  </si>
  <si>
    <t>MChJ Farrukh Clean Technologys</t>
  </si>
  <si>
    <t>MChJ JIZZAX DORI DARMON</t>
  </si>
  <si>
    <t>MChJ KANTEKS INVEST</t>
  </si>
  <si>
    <t>MChJ KOLORPAK</t>
  </si>
  <si>
    <t>MChJ MACRO WHOLESALE TRADING</t>
  </si>
  <si>
    <t>MChJ MERRYMED FARM</t>
  </si>
  <si>
    <t>MChJ NEOGALENPHARM</t>
  </si>
  <si>
    <t>MChJ PHARMACOM MEDICINE</t>
  </si>
  <si>
    <t>MChJ Plasteks</t>
  </si>
  <si>
    <t>MChJ PROMXIM IMPEX</t>
  </si>
  <si>
    <t>MCHJ QK NUKUS MED TEX</t>
  </si>
  <si>
    <t>MChJ RADIKS</t>
  </si>
  <si>
    <t>MChJ ShXK LOMAN STAR</t>
  </si>
  <si>
    <t>MChJ SOGLOM YURAK</t>
  </si>
  <si>
    <t>MCHJ Tezkor Matbaa</t>
  </si>
  <si>
    <t>MChJ UzCarlsberg</t>
  </si>
  <si>
    <t>MChJ YANGIYUL POLIGRAPH SERVICE</t>
  </si>
  <si>
    <t>Meva-Sharbat SHAROB I CH K</t>
  </si>
  <si>
    <t>OZBEKISTON NM IJODIY UYI</t>
  </si>
  <si>
    <t>Q.K. MCHJ LOTOS GOLD</t>
  </si>
  <si>
    <t>QK KARVON</t>
  </si>
  <si>
    <t>TOSHKENT IES UK</t>
  </si>
  <si>
    <t>Uzkabel AJ QK</t>
  </si>
  <si>
    <t>XK FLEXO GRAPHICS</t>
  </si>
  <si>
    <t>XK PRINTXPRESS</t>
  </si>
  <si>
    <t>XK SKY PRINT</t>
  </si>
  <si>
    <t xml:space="preserve">   Договор 5449786 от 05.05.22 Поставка спирт пищевой Альфа 400 дал</t>
  </si>
  <si>
    <t xml:space="preserve">   Договор 5561164 от 21.06.22 Поставка спирт пищевой Альфа 370 дал</t>
  </si>
  <si>
    <t xml:space="preserve">   Договор 5562326 от 21.06.22 Поставка спирт пищевой Альфа 30 дал</t>
  </si>
  <si>
    <t xml:space="preserve">   Договор 5564769 от 22.06.22 Поставка технического спирта 40 дал</t>
  </si>
  <si>
    <t xml:space="preserve">   Договор 5468462 от 17.05.22 Поставка спирт пищевой 100 дал Люкс</t>
  </si>
  <si>
    <t xml:space="preserve">   Договор 5565983 от 22.06.22 Поставка спирт пищевой Альфа 100 дал</t>
  </si>
  <si>
    <t xml:space="preserve">   Договор 5432660 от 19.04.22 Поставка технического спирта 100 дал</t>
  </si>
  <si>
    <t xml:space="preserve">   Договор 5444752 от 27.04.22 Поставка спирт пищевой Люкс 150 дал</t>
  </si>
  <si>
    <t xml:space="preserve">   Договор 5465166 от 16.05.22 Поставка Жидкой барды 100 тн</t>
  </si>
  <si>
    <t xml:space="preserve">   Договор 5434704 от 20.04.22 Поставка спирт пищевой 50 дал</t>
  </si>
  <si>
    <t xml:space="preserve">   Договор 5565982 от 22.06.22 Поставка технического спирта</t>
  </si>
  <si>
    <t xml:space="preserve">   Договор 5455992 от 10.05.22 Поставка спирт пищевой Альфа 730 дал</t>
  </si>
  <si>
    <t xml:space="preserve">   Договор 5473676 от 20.05.22 Поставка спирт пищевой Альфа 730 дал</t>
  </si>
  <si>
    <t xml:space="preserve">   Договор 5564777 от 22.06.22 Поставка спирт пищевой Альфа 1200 дал</t>
  </si>
  <si>
    <t xml:space="preserve">   Договор 5585876 от 30.06.22 Поставка спирт пищевой Альфа 850 дал</t>
  </si>
  <si>
    <t xml:space="preserve">   Договор 5444751 от 27.04.22 Поставка спирт пищевой ЛЮКС 10 дал</t>
  </si>
  <si>
    <t xml:space="preserve">   Договор 5447614 от 29.04.22 Поставка спирт пищевой ЛЮКС 30 дал</t>
  </si>
  <si>
    <t xml:space="preserve">   Договор 5437849 от 22.04.22 Поставка Жидкой барды 100 тн</t>
  </si>
  <si>
    <t xml:space="preserve">   Договор 5484605 от 27.05.22 Поставка спирт пищевой Альфа 680 дал</t>
  </si>
  <si>
    <t xml:space="preserve">   Договор 5436691 от 21.04.22 Поставка спирт пищевой ЛЮКС 60 ДАЛ</t>
  </si>
  <si>
    <t xml:space="preserve">   Договор 5454038 от 07.05.22 Поставка спирт пищевой Люкс 1200 дал</t>
  </si>
  <si>
    <t xml:space="preserve">   Договор 5386438 от 15.03.22 Поставка Жидкой барды 100 тн</t>
  </si>
  <si>
    <t xml:space="preserve">   Договор 5390373 от 17.03.22 Поставка Жидкой барды  100 тн</t>
  </si>
  <si>
    <t xml:space="preserve">   Договор 5419155 от 11.04.22 Поставка Жидкой барды  100 тн</t>
  </si>
  <si>
    <t xml:space="preserve">   Договор 5394288 от 24.03.22 Поставка Жидкой барды 100</t>
  </si>
  <si>
    <t xml:space="preserve">   Договор 5429827 от 18.04.22 Поставка Жидкой барды 100 тн</t>
  </si>
  <si>
    <t xml:space="preserve">   Договор 5526952 от 09.06.22 Поставка технического спирта 20 дал</t>
  </si>
  <si>
    <t xml:space="preserve">   Договор 5444858 от 27.04.22 Поставка Жидкой барды 100 тн</t>
  </si>
  <si>
    <t xml:space="preserve">   Договор 5420845 от 12.04.22 Поставка технического спирта 10 дал</t>
  </si>
  <si>
    <t xml:space="preserve">   Договор 5423638 от 13.04.22 Поставка Жидкой барды</t>
  </si>
  <si>
    <t xml:space="preserve">   Договор 5423639 от 13.04.22 Поставка Жидкой барды 100 тн</t>
  </si>
  <si>
    <t xml:space="preserve">   Договор 5402651 от 30.03.22 Поставка спирт пищевой  Альфа 200 дал</t>
  </si>
  <si>
    <t xml:space="preserve">   Договор 5458194 от 11.05.22 Поставка спирт пищевой Люкс 3000 дал</t>
  </si>
  <si>
    <t xml:space="preserve">   Договор 5489188 от 31.05.22 Поставка спирт пищевой Люкс 3000  дал</t>
  </si>
  <si>
    <t xml:space="preserve">   Договор 5511591 от 06.06.22 Поставка спирт пищевой Альфа 3000 дал</t>
  </si>
  <si>
    <t xml:space="preserve">   Договор 5426426 от 14.04.22 Поставка технического спирта 150 дал</t>
  </si>
  <si>
    <t xml:space="preserve">   Договор 5455151 от 14.04.22 Поставка технического спирта 200 дал</t>
  </si>
  <si>
    <t xml:space="preserve">   Договор 5489190 от 31.05.22 Поставка спирт пищевой Альфа 180 дпл</t>
  </si>
  <si>
    <t xml:space="preserve">   Договор 5545803 от 15.06.22 Поставка спирт пищевой Альфа 220 дал</t>
  </si>
  <si>
    <t xml:space="preserve">   Договор 5410247 от 04.04.22 Поставка Жидкой барды 200 тн</t>
  </si>
  <si>
    <t xml:space="preserve">   Договор 5414191 от 06.04.22 Поставка Жидкой барды 200 тн</t>
  </si>
  <si>
    <t xml:space="preserve">   Договор 5426552 от 14.04.22 Поставка Жидкой барды 200 тн</t>
  </si>
  <si>
    <t xml:space="preserve">   Договор 5435876 от 21.04.22 Поставка Жидкой барды 200 тн</t>
  </si>
  <si>
    <t xml:space="preserve">   Договор 5439856 от 25.04.22 Поставка Жидкой барды 200 тн</t>
  </si>
  <si>
    <t xml:space="preserve">   Договор 5448074 от 29.04.22 Поставка Жидкой барды 100 тн</t>
  </si>
  <si>
    <t xml:space="preserve">   Договор 5453212 от 06.05.22 Поставка Жидкой барды 200 тн</t>
  </si>
  <si>
    <t xml:space="preserve">   Договор 5469836 от 18.05.22 Поставка Жидкой барды 200 тн</t>
  </si>
  <si>
    <t xml:space="preserve">   Договор 5478518 от 24.05.20 Поставка Жидкой барды 100 тн</t>
  </si>
  <si>
    <t xml:space="preserve">   Договор 5480815 от 25.05.22 Поставка Жидкой барды 200 тн</t>
  </si>
  <si>
    <t xml:space="preserve">   Договор 5494370 от 01.06.22 Поставка Жидкой барды 100 тн</t>
  </si>
  <si>
    <t xml:space="preserve">   Договор 5499323 от 02.06.22 Поставка Жидкой барды 200 тн</t>
  </si>
  <si>
    <t xml:space="preserve">   Договор 5527331 от 09.06.22 Поставка Жидкой барды 200 тн</t>
  </si>
  <si>
    <t xml:space="preserve">   Договор 5550061 от 16.06.22 Поставка Жидкой барды 200 тн</t>
  </si>
  <si>
    <t xml:space="preserve">   Договор 5550062 от 16.06.22 Поставка Жидкой барды 100 тн</t>
  </si>
  <si>
    <t xml:space="preserve">   Договор 5568772 от 23.06.22 Поставка Жидкой барды</t>
  </si>
  <si>
    <t xml:space="preserve">   Договор 5482436 от 26.05.22 Поставка технического спирта 10 дал</t>
  </si>
  <si>
    <t xml:space="preserve">   Договор 5438594 от 22.04.22 Поставка технического спирта 1000 ДАЛ</t>
  </si>
  <si>
    <t xml:space="preserve">   Договор 5536786 от 13.06.22 Поставка технического спирта 230 дал</t>
  </si>
  <si>
    <t xml:space="preserve">   Договор 5549657 от 16.06.22 Поставка технического спирта 230 дал</t>
  </si>
  <si>
    <t xml:space="preserve">   Договор 5402647 от 30.03.22 Поставка спирт пищевой Альфа 50 дал</t>
  </si>
  <si>
    <t xml:space="preserve">   Договор 5402648 от 30.03.22 Поставка спирт пищевой Альфа 50 дал</t>
  </si>
  <si>
    <t xml:space="preserve">   Договор 5418725 от 11.04.22 Поставка спирт пищевой Люкс 50 дал</t>
  </si>
  <si>
    <t xml:space="preserve">   Договор 5431419 от 19.04.22 Поставка спирт пищевой ЛЮКС 50 ДАЛ</t>
  </si>
  <si>
    <t xml:space="preserve">   Договор 5443523 от 27.04.22 Поставка спирт пищевой люкс 50 дал</t>
  </si>
  <si>
    <t xml:space="preserve">   Договор 5454039 от 07.05.22 Поставка спирт пищевой Люкс 50 дал</t>
  </si>
  <si>
    <t xml:space="preserve">   Договор 5459457 от 11.05.22 Поставка спирт пищевой Люкс 50 дал</t>
  </si>
  <si>
    <t xml:space="preserve">   Договор 5473675 от 20.05.22 Поставка спирт пищевой Альфа 50 дал</t>
  </si>
  <si>
    <t xml:space="preserve">   Договор 5486853 от 30.05.22 Поставка спирт пищевой  Альфа 50 дал</t>
  </si>
  <si>
    <t xml:space="preserve">   Договор 5461600 от 13.05.22 Поставка технического спирта 1000 дал</t>
  </si>
  <si>
    <t xml:space="preserve">   Договор 5383758 от 14.03.22 Поставка спирт пищевой Альфа 1250</t>
  </si>
  <si>
    <t xml:space="preserve">   Договор 5435505 от 21.04.22 Поставка спирт пищевой Альфа 300 дал</t>
  </si>
  <si>
    <t xml:space="preserve">   Договор 5406880 от 01.04.22 Поставка технического спирта 20 дал</t>
  </si>
  <si>
    <t xml:space="preserve">   Договор 5434663 от 20.04.22 Поставка технического спирта 50 дал</t>
  </si>
  <si>
    <t xml:space="preserve">   Договор 5466074 от 16.05.22 Поставка технического спирта 50 дал</t>
  </si>
  <si>
    <t xml:space="preserve">   Договор 5406909 от 01.04.22 Поставка спирт пищевой Люкс 3000 дал</t>
  </si>
  <si>
    <t xml:space="preserve">   Договор 5408876 от 04.04.22 Поставка спирт пищевой Люкс 200 дал</t>
  </si>
  <si>
    <t xml:space="preserve">   Договор 5410933 от 05.04.22 Поставка спирт пищевой Люкс 2210 дал</t>
  </si>
  <si>
    <t xml:space="preserve">   Договор 5412127 от 05.04.22 Поставка спирт пищевой Люкс 990 дал</t>
  </si>
  <si>
    <t xml:space="preserve">   Договор 5412934 от 06.04.22 Поставка спирт пищевой Люкс 3200 дал</t>
  </si>
  <si>
    <t xml:space="preserve">   Договор 5444753 от 27.04.22 Поставка спирт пищевой Люкс 2370 дал</t>
  </si>
  <si>
    <t xml:space="preserve">   Договор 5458200 от 11.05.22 Поставка спирт пищевой Люкс 350 дал</t>
  </si>
  <si>
    <t xml:space="preserve">   Договор 5459456 от 11.05.22 Поставка спирт пищевой Люкс 2850 дал</t>
  </si>
  <si>
    <t xml:space="preserve">   Договор 5478147 от 24.05.22 Поставка спирт пищевой Альфа 500 дал</t>
  </si>
  <si>
    <t xml:space="preserve">   Договор 5480436 от 25.05.22 Поставка спирт пищевой Альфа 2690 дал</t>
  </si>
  <si>
    <t xml:space="preserve">   Договор 5480437 от 25.05.22 Поставка спирт пищевой Альфа 2690 дал</t>
  </si>
  <si>
    <t xml:space="preserve">   Договор 5482567 от 26.05.22 Поставка спирт пищевой Альфа 500 дал</t>
  </si>
  <si>
    <t xml:space="preserve">   Договор 5494004 от 01.06.22 Поставка спирт пищевой Альфа 1850дал</t>
  </si>
  <si>
    <t xml:space="preserve">   Договор 5500158 от 02.06.22 Поставка спирт пищевой Альфа  1350 дал</t>
  </si>
  <si>
    <t xml:space="preserve">   Договор 5541587 от 14.06.22 Поставка спирт пищевой Альфа 800 дал</t>
  </si>
  <si>
    <t xml:space="preserve">   Договор 5545806 от 15.06.22 Поставка спирт пищевой Альфа 2370 дал</t>
  </si>
  <si>
    <t xml:space="preserve">   Договор 5426203 от 14.04.22 Поставка спирт пищевой Люкс 30000</t>
  </si>
  <si>
    <t xml:space="preserve">   Договор 5475920 от 23.05.22 Поставка спирт пищевой Альфа 4070 дал</t>
  </si>
  <si>
    <t xml:space="preserve">   Договор 5482566 от 26.05.22 Поставка спирт пищевой Альфа 200 дал</t>
  </si>
  <si>
    <t xml:space="preserve">   Договор 5484608 от 27.05.22 Поставка спирт пищевой Альфа 2800 дал</t>
  </si>
  <si>
    <t xml:space="preserve">   Договор 5498933 от 02.06.22 Поставка спирт пищевой Альфа 1500  дал</t>
  </si>
  <si>
    <t xml:space="preserve">   Договор 5532895 от 10.06.22 Поставка спирт пищевой Альфа 17000 дал</t>
  </si>
  <si>
    <t xml:space="preserve">   Договор 5419938 от 11.04.22 Поставка технического спирта 400 дал</t>
  </si>
  <si>
    <t xml:space="preserve">   Договор 5425205 от 14.04.22 Поставка спирт пищевой Люкс 2500 дал</t>
  </si>
  <si>
    <t xml:space="preserve">   Договор 5425206 от 14.04.22 Поставка спирт пищевой Люкс 800 дал</t>
  </si>
  <si>
    <t xml:space="preserve">   Договор 5461624 от 12.05.22 Поставка спирт пищевой Альфа 3300 дал</t>
  </si>
  <si>
    <t xml:space="preserve">   Договор 5462591 от 13.05.22 Поставка спирт пищевой Альфа 3300 дал</t>
  </si>
  <si>
    <t xml:space="preserve">   Договор 5410931 от 05.04.22 Поставка спирт пищевой Люкс 300 дал</t>
  </si>
  <si>
    <t xml:space="preserve">   Договор 5454042 от 07.05.22 Поставка спирт пищевой Люкс 300 дал</t>
  </si>
  <si>
    <t xml:space="preserve">   Договор 5505420 от 03.06.22 Поставка спирт пищевой АЛЬФА 250 дал</t>
  </si>
  <si>
    <t xml:space="preserve">   Договор 5417503 от 08.04.22 Поставка спирт пищевой Люкс 3200 дал</t>
  </si>
  <si>
    <t xml:space="preserve">   Договор 5439454 от 25.04.22 Поставка спирт пищевой Люкс 5000 дал</t>
  </si>
  <si>
    <t xml:space="preserve">   Договор 5443519 от 27.04.22 Поставка спирт пищевой Люкс 1150 дал</t>
  </si>
  <si>
    <t xml:space="preserve">   Договор 5450972 от 05.05.22 Поставка спирт пищевой Люкс 6100 дал</t>
  </si>
  <si>
    <t xml:space="preserve">   Договор 5453124 от 06.05.22 Поставка спирт пищевой Люкс 4500 дал</t>
  </si>
  <si>
    <t xml:space="preserve">   Договор 5454041 от 07.05.22 Поставка спирт пищевой Люкс 1600 дал</t>
  </si>
  <si>
    <t xml:space="preserve">   Договор 5457182 от 10.05.22 Поставка спирт пищевой Люкс 6000 дал</t>
  </si>
  <si>
    <t xml:space="preserve">   Договор 5464768 от 16.05.22 Поставка спирт пищевой Люкс 8000 дал</t>
  </si>
  <si>
    <t xml:space="preserve">   Договор 5467159 от 17.05.22 Поставка спирт пищевой Люкс 1400 дал</t>
  </si>
  <si>
    <t xml:space="preserve">   Договор 5468463 от 17.05.22 Поставка спирт пищевой  Люкс 2000 дал</t>
  </si>
  <si>
    <t xml:space="preserve">   Договор 5470750 от 18.05.22 Поставка спирт пищевой Альфа 6100 дал</t>
  </si>
  <si>
    <t xml:space="preserve">   Договор 5472853 от 19.05.22 Поставка спирт пищевой Люкс 600 дал</t>
  </si>
  <si>
    <t xml:space="preserve">   Договор 5526982 от 09.06.22 Поставка спирт пищевой Альфа 870 дал</t>
  </si>
  <si>
    <t xml:space="preserve">   Договор 5532009 от 10.06.22 Поставка спирт пищевой Альфа 870 дал</t>
  </si>
  <si>
    <t xml:space="preserve">   Договор 5536832 от 13.06.22 Поставка спирт пищевой Альфа 1220 дал</t>
  </si>
  <si>
    <t xml:space="preserve">   Договор 5410930 от 05.04.22 Поставка спирт пищевой Люкс 170 дал</t>
  </si>
  <si>
    <t xml:space="preserve">   Договор 5449788 от 05.05.22 Поставка спирт пищевой Альфа 150 дал</t>
  </si>
  <si>
    <t xml:space="preserve">   Договор 5505419 от 03.06.22 Поставка спирт пищевой Альфа 130 дал</t>
  </si>
  <si>
    <t xml:space="preserve">   Договор 5429380 от 18.04.22 Поставка спирт пищевой ЛЮКС 1000 ДАЛ</t>
  </si>
  <si>
    <t xml:space="preserve">   Договор 5460354 от 12.05.22 Поставка спирт пищевой Альфа 2000 дал</t>
  </si>
  <si>
    <t xml:space="preserve">   Договор 5521968 от 08.06.22 Поставка спирт пищевой Альфа 2700 дал</t>
  </si>
  <si>
    <t xml:space="preserve">   Договор 5434665 от 20.04.22 Поставка технического спирта 10 дал</t>
  </si>
  <si>
    <t xml:space="preserve">   Договор 5545805 от 15.06.22 Поставка спирт пищевой альфа 30 дал</t>
  </si>
  <si>
    <t xml:space="preserve">   Договор 5478029 от 24.05.22 Поставка технического спирта 50 дал</t>
  </si>
  <si>
    <t xml:space="preserve">   Договор 5493957 от 01.06.22 Поставка технического спирта 30 дал</t>
  </si>
  <si>
    <t xml:space="preserve">   Договор 5394289 от 24.03.22 Поставка Жидкой барды 100 тн</t>
  </si>
  <si>
    <t xml:space="preserve">   Договор 5407347 от 11.04.22 Поставка Жидкой барды 100 тн</t>
  </si>
  <si>
    <t xml:space="preserve">   Договор 5421404 от 12.04.22 Поставка Жидкой барды 100 тн</t>
  </si>
  <si>
    <t xml:space="preserve">   Договор 5441893 от 26.04.22 Поставка Жидкой барды 100 тн</t>
  </si>
  <si>
    <t xml:space="preserve">   Договор 5456355 от 10.05.22 Поставка Жидкой барды 100 тн</t>
  </si>
  <si>
    <t xml:space="preserve">   Договор 5478519 от 24.05.22 Поставка Жидкой барды 100 тн</t>
  </si>
  <si>
    <t xml:space="preserve">   Договор 5499324 от 02.06.22 Поставка Жидкой барды 100 тн</t>
  </si>
  <si>
    <t xml:space="preserve">   Договор 5537204 от 13.06.22 Поставка Жидкой барды</t>
  </si>
  <si>
    <t xml:space="preserve">   Договор 5449137 от 29.04.22 Поставка Жидкой барды 100 тн</t>
  </si>
  <si>
    <t xml:space="preserve">   Договор 5449138 от 29.04.22 Поставка Жидкой барды 100 тн</t>
  </si>
  <si>
    <t xml:space="preserve">   Договор 5484993 от 27.05.22 Поставка Жидкой барды 100 тн</t>
  </si>
  <si>
    <t xml:space="preserve">   Договор 5484994 от 11.06.22 Поставка Жидкой барды 100 тн</t>
  </si>
  <si>
    <t xml:space="preserve">   Договор 5527330 от 09.06.22 Поставка Жидкой барды 100 тн</t>
  </si>
  <si>
    <t xml:space="preserve">   Договор 5532356 от 10.06.22 Поставка Жидкой барды 100 тн</t>
  </si>
  <si>
    <t xml:space="preserve">   Договор 5546189 от 15.06.22 Поставка Жидкой барды 100 тн</t>
  </si>
  <si>
    <t xml:space="preserve">   Договор 5449784 от 05.05.22 Поставка технического спирта 100 дал</t>
  </si>
  <si>
    <t xml:space="preserve">   Договор 5493956 от 01.06.22 Поставка технического спирта 200 дал</t>
  </si>
  <si>
    <t xml:space="preserve">   Договор 5459437 от 11.05.22 Поставка технического спирта 40 дал</t>
  </si>
  <si>
    <t xml:space="preserve">   Договор 5516841 от 07.06.22 Поставка технического спирта 60 дал</t>
  </si>
  <si>
    <t xml:space="preserve">   Договор 5471518 от 19.05.22 Поставка технического спирта 100 дал</t>
  </si>
  <si>
    <t xml:space="preserve">   Договор 5425152 от 14.04.22 Поставка технического спирта 200 дал</t>
  </si>
  <si>
    <t xml:space="preserve">   Договор 5486715 от 30.05.22 Поставка технического спирта 50 дал</t>
  </si>
  <si>
    <t xml:space="preserve">   Договор 5489052 от 31.05.22 Поставка технического спирта 150 дал</t>
  </si>
  <si>
    <t xml:space="preserve">   Договор 5431421 от 19.04.22 Поставка спирт пищевой люкс 200 дал</t>
  </si>
  <si>
    <t xml:space="preserve">   Договор 5451926 от 06.05.22 Поставка спирт пищевой Люкс 200 дал</t>
  </si>
  <si>
    <t xml:space="preserve">   Договор 5462586 от 13.05.22 Поставка спирт пищевой Люкс 200 дал</t>
  </si>
  <si>
    <t xml:space="preserve">   Договор 5482570 от 26.05.22 Поставка спирт пищевой Альфа 70 дал</t>
  </si>
  <si>
    <t xml:space="preserve">   Договор 5484604 от 27.05.22 Поставка спирт пищевой Альфа 130 дал</t>
  </si>
  <si>
    <t xml:space="preserve">   Договор 5431423 от 19.04.22 Поставка спирт пищевой люкс 100 дал</t>
  </si>
  <si>
    <t xml:space="preserve">   Договор 5486851 от 30.05.22 Поставка спирт пищевой Альфа 100 дал</t>
  </si>
  <si>
    <t xml:space="preserve">   Договор 5407993 от 01.04.21 Поставка технического спирта 300 дал</t>
  </si>
  <si>
    <t xml:space="preserve">   Договор 5423139 от 13.04.22 Поставка технического спирта 100 дал</t>
  </si>
  <si>
    <t xml:space="preserve">   Договор 5435451 от 21.04.22 Поставка технического спирта 100 дал</t>
  </si>
  <si>
    <t xml:space="preserve">   Договор 5483741 от 26.05.22 Поставка технического спирта 200 дал</t>
  </si>
  <si>
    <t xml:space="preserve">   Договор 5568371 от 23.06.22 Поставка технического спирта 100 дал</t>
  </si>
  <si>
    <t xml:space="preserve">   Договор 5453123 от 06.05.22 Поставка спирт пищевой Люкс 200 дал</t>
  </si>
  <si>
    <t xml:space="preserve">   Договор 5418663 от 11.04.22 Поставка технического спирта 100 дал</t>
  </si>
  <si>
    <t xml:space="preserve">   Договор 5415972 от 07.04.22 Поставка спирт пищевой Альфа 1600 дал</t>
  </si>
  <si>
    <t xml:space="preserve">   Договор 5466111 от 16.05.22 Поставка спирт пищевой Люкс 600 дал</t>
  </si>
  <si>
    <t xml:space="preserve">   Договор 5516886 от 07.06.22 Поставка спирт пищевой Альфа 1200 дал</t>
  </si>
  <si>
    <t xml:space="preserve">   Договор 5541583 от 14.06.22 Поставка спирт пищевой Альфа 600 дал</t>
  </si>
  <si>
    <t xml:space="preserve">   Договор 5582663 от 29.06.22 Поставка спирт пищевой альфа 470 дал</t>
  </si>
  <si>
    <t xml:space="preserve">   Договор 5569632 от 23.06.22 Поставка спирт пищевой 50 дал</t>
  </si>
  <si>
    <t xml:space="preserve">   Договор 5469514 от 18.05.22 Поставка спирт пищевой Альфа 1180 дал</t>
  </si>
  <si>
    <t xml:space="preserve">   Договор 5414104 от 06.04.22 Поставка спирт пищевой Люкс 200 дал</t>
  </si>
  <si>
    <t xml:space="preserve">   Договор 5458195 от 11.05.22 Поставка спирт пищевой Люкс 250 дал</t>
  </si>
  <si>
    <t xml:space="preserve">   Договор 5521969 от 08.06.22 Поставка спирт пищевой Альфа 250 дал</t>
  </si>
  <si>
    <t xml:space="preserve">   Договор 5436658 от 21.04.22 Поставка технического спирта 100 дал</t>
  </si>
  <si>
    <t xml:space="preserve">   Договор 5558554 от 22.06.22 Поставка технического спирта</t>
  </si>
  <si>
    <t xml:space="preserve">   Договор 5451921 от 06.05.22 Поставка спирт пищевой Люкс 100 дал</t>
  </si>
  <si>
    <t xml:space="preserve">   Договор 5475919 от 23.05.22 Поставка спирт пищевой Альфа 200 дал</t>
  </si>
  <si>
    <t xml:space="preserve">   Договор 5482568 от 26.05.22 Поставка спирт пищевой Альфа 200 дал</t>
  </si>
  <si>
    <t xml:space="preserve">   Договор 5489187 от 31.05.22 Поставка спирт пищевой Альфа 400 дал</t>
  </si>
  <si>
    <t xml:space="preserve">   Договор 5568382 от 23.06.22 Поставка спирт пищевой 500 дал Альфа</t>
  </si>
  <si>
    <t xml:space="preserve">   Договор 5573232 от 24.06.22 Поставка спирт пищевой альфа 200 дал</t>
  </si>
  <si>
    <t xml:space="preserve">   Договор 5576904 от 27.06.22 Поставка спирт пищевой альфа 300 дал</t>
  </si>
  <si>
    <t xml:space="preserve">   Договор 5425208 от 14.04.22 Поставка спирт пищевой Люкс 500 дал</t>
  </si>
  <si>
    <t xml:space="preserve">   Договор 5443521 от 27.04.22 Поставка спирт пищевой Люкс 500 дал</t>
  </si>
  <si>
    <t xml:space="preserve">   Договор 5475917 от 23.05.22 Поставка спирт пищевой</t>
  </si>
  <si>
    <t xml:space="preserve">   Договор 5478146 от 24.05.22 Поставка спирт пищевой Альфа 1180 дал</t>
  </si>
  <si>
    <t xml:space="preserve">   Договор 5401715 от 29.03.22 Поставка спирт пищевой Альфа 490 дал</t>
  </si>
  <si>
    <t xml:space="preserve">   Договор 5402652 от 30.03.22 Поставка спирт пищевой Альфа 710 дал</t>
  </si>
  <si>
    <t xml:space="preserve">   Договор 5402653 от 30.03.22 Поставка спирт пищевой Альфа 1200 дал</t>
  </si>
  <si>
    <t xml:space="preserve">   Договор 5404819 от 31.03.22 Поставка спирт пищевой Альфа 1200 дал</t>
  </si>
  <si>
    <t xml:space="preserve">   Договор 5441525 от 26.04.22 Поставка спирт пищевой Люкс 1200 дал</t>
  </si>
  <si>
    <t xml:space="preserve">   Договор 5516889 от 07.06.22 Поставка спирт пищевой Альфа 800 дал</t>
  </si>
  <si>
    <t xml:space="preserve">   Договор 5521971 от 08.06.22 Поставка спирт пищевой Альфа 400 дал</t>
  </si>
  <si>
    <t xml:space="preserve">   Договор 5536834 от 13.06.22 Поставка спирт пищевой Альфа 380 дал</t>
  </si>
  <si>
    <t xml:space="preserve">   Договор 5545804 от 15.06.22 Поставка спирт пищевой Альфа 820 дал</t>
  </si>
  <si>
    <t xml:space="preserve">   Договор 5545807 от 15.06.22 Поставка спирт пищевой Альфа 570 дал</t>
  </si>
  <si>
    <t xml:space="preserve">   Договор 5549689 от 16.06.22 Поставка спирт пищевой Альфа 630 дал</t>
  </si>
  <si>
    <t xml:space="preserve">   Договор 5558559 от 20.06.22 Поставка спирт пищевой Альфа 1200 дал</t>
  </si>
  <si>
    <t xml:space="preserve">   Договор 5424409 от 13.04.22 Поставка спирт пищевой Люкс 1200 дал</t>
  </si>
  <si>
    <t xml:space="preserve">   Договор 5463874 от 13.05.22 Поставка спирт пищевой Люкс 1200 дал</t>
  </si>
  <si>
    <t xml:space="preserve">   Договор 5417463 от 08,04,2022 Поставка технического спирта 30 дал</t>
  </si>
  <si>
    <t xml:space="preserve">   Договор 5500156 от 02.06.22 Поставка технического спирта 30 дал</t>
  </si>
  <si>
    <t xml:space="preserve">   Договор 5505377 от 03.06.22 Поставка технического спирта 230 дал</t>
  </si>
  <si>
    <t xml:space="preserve">   Договор 5511544 от 06.06.22 Поставка технического спирта 230 дал</t>
  </si>
  <si>
    <t xml:space="preserve">   Договор 5432659 от 19.04.22 Поставка технического спирта 100 дал</t>
  </si>
  <si>
    <t xml:space="preserve">   Договор 5489053 от 31.05.22 Поставка технического спирта 20 дал</t>
  </si>
  <si>
    <t xml:space="preserve">   Договор 5512767 от 06.06.22 Поставка технического спирта 80 дал</t>
  </si>
  <si>
    <t xml:space="preserve">   Договор 5399626 от 28.03.22 Поставка спирт пищевой Альфа 1550 дал</t>
  </si>
  <si>
    <t xml:space="preserve">   Договор 5404777 от 31.03.22 Поставка технического спирта 1550 дал</t>
  </si>
  <si>
    <t xml:space="preserve">   Договор 5415970 от 07.04.22 Поставка спирт пищевой Люкс 400 дал</t>
  </si>
  <si>
    <t xml:space="preserve">   Договор 5445577 от 28.04.22 Поставка спирт пищевой Альфа 1550 дал</t>
  </si>
  <si>
    <t xml:space="preserve">   Договор 5448958 от 29.04.22 Спирт технический  1550 дал</t>
  </si>
  <si>
    <t xml:space="preserve">   Договор 5469360 от 18.05.22 Спирт технический  1550  дал</t>
  </si>
  <si>
    <t xml:space="preserve">   Договор 5562325 от 21.06.22 Поставка спирт пищевой Альфа 1530 дал</t>
  </si>
  <si>
    <t xml:space="preserve">   Договор 5564778 от 22.06.22 Поставка спирт пищевой Альфа 1530 дал</t>
  </si>
  <si>
    <t xml:space="preserve">   Договор 5451920 от 06.05.22 Поставка спирт пищевой Люкс 70 дал</t>
  </si>
  <si>
    <t xml:space="preserve">   Договор 5516840 от 07.06.22 Поставка технического спирта 50 дал</t>
  </si>
  <si>
    <t xml:space="preserve">   Договор 5521922 от 08.06.22 Поставка технического спирта 70 дал</t>
  </si>
  <si>
    <t xml:space="preserve">   Договор 5412906 от 06.04.22 Поставка технического спирта 100 ДАЛ</t>
  </si>
  <si>
    <t xml:space="preserve">   Договор 5414083 от 06.04.22 Поставка технического спирта 50 дал</t>
  </si>
  <si>
    <t xml:space="preserve">   Договор 5432661 от 19.04.22 Поставка технического спирта 200 дал</t>
  </si>
  <si>
    <t xml:space="preserve">   Договор 5439459 от 25.04.22 Поставка спирт пищевой ,Альфа 50 дал</t>
  </si>
  <si>
    <t xml:space="preserve">   Договор 5471654 от 19.05.22 Поставка спирт пищевой Альфа 50 дал</t>
  </si>
  <si>
    <t xml:space="preserve">   Договор 5532008 от 10.06.22 Поставка спирт пищевой Альфа 50 дал</t>
  </si>
  <si>
    <t xml:space="preserve">   Договор 5572082 от 24.06.22 Поставка спирт пищевой Альфа 50 дал</t>
  </si>
  <si>
    <t xml:space="preserve">   Договор 5425207 от 14.04.22 Поставка спирт пищевой Люкс 200 дал</t>
  </si>
  <si>
    <t xml:space="preserve">   Договор 5469515 от 18.05.22 Поставка спирт пищевой Альфа 200 дал</t>
  </si>
  <si>
    <t xml:space="preserve">   Договор 5453126 от 06.05.22 Поставка спирт пищевой Люкс 1600 дал</t>
  </si>
  <si>
    <t xml:space="preserve">   Договор 5462590 от 13.05.22 Поставка спирт пищевой 1620 дал</t>
  </si>
  <si>
    <t xml:space="preserve">   Договор 5408892 от 04.04.22 Поставка спирт пищевой Альфа 500 дал</t>
  </si>
  <si>
    <t xml:space="preserve">   Договор 5462587 от 13.05.22 Поставка спирт пищевой Люкс 250 дал</t>
  </si>
  <si>
    <t xml:space="preserve">   Договор 5561162 от 21.06.22 Поставка спирт пищевой Альфа 500 дал</t>
  </si>
  <si>
    <t xml:space="preserve">   Договор 5451858 от 06.05.22 Поставка технического спирта 200 дал</t>
  </si>
  <si>
    <t xml:space="preserve">   Договор 5541544 от 14.06.22 Поставка технического спирта 180 дал</t>
  </si>
  <si>
    <t xml:space="preserve">   Договор 5471658 от 19.05.22 Поставка спирт пищевой Альфа 380 дал</t>
  </si>
  <si>
    <t xml:space="preserve">   Договор 5564776 от 22.06.22 Поставка спирт пищевой Альфа 600 дал</t>
  </si>
  <si>
    <t xml:space="preserve">   Договор 5435452 от 21.04.22 Поставка технического спирта 100 дал</t>
  </si>
  <si>
    <t xml:space="preserve">   Договор 5474809 от 20.05.22 Поставка технического спирта 100 дал</t>
  </si>
  <si>
    <t xml:space="preserve">   Договор 5572064 от 24.06.22 Поставка технического спирта 100 дал</t>
  </si>
  <si>
    <t xml:space="preserve">   Договор 5430601 от 18.04.22 Поставка спирт пищевой Люкс 20 дал</t>
  </si>
  <si>
    <t xml:space="preserve">   Договор 5521970 от 08.06.22 Поставка спирт пищевой Альфа 150 дал</t>
  </si>
  <si>
    <t xml:space="preserve">   Договор 5458199 от 11.05.22 Поставка спирт пищевой 300 люкс</t>
  </si>
  <si>
    <t xml:space="preserve">   Договор 5568381 от 23.06.22 Поставка спирт пищевой 300 дал</t>
  </si>
  <si>
    <t xml:space="preserve">   Договор 5564770 от 22.06.22 Поставка технического спирта 100 дал</t>
  </si>
  <si>
    <t xml:space="preserve">   Договор 5462499 от 13.05.22 Поставка технического спирта 20 дал</t>
  </si>
  <si>
    <t xml:space="preserve">   Договор 5478030 от 24.05.22 Поставка технического спирта 30 дал</t>
  </si>
  <si>
    <t xml:space="preserve">   Договор 5414819 от 07.04.22 Поставка технического спирта 400 дал</t>
  </si>
  <si>
    <t xml:space="preserve">   Договор 5441465 от 26.04.22 Поставка технического спирта 400 дал</t>
  </si>
  <si>
    <t xml:space="preserve">   Договор 5475787 от 23.05.22 Поставка технического спирта 250 дал</t>
  </si>
  <si>
    <t xml:space="preserve">   Договор 5480314 от 25.05.22 Поставка технического спирта 250 дал</t>
  </si>
  <si>
    <t xml:space="preserve">   Договор 5557337 от 21.06.22 Спирт тех</t>
  </si>
  <si>
    <t xml:space="preserve">   Договор 5561145 от 21.06.22 Поставка технического спирта 230 дал</t>
  </si>
  <si>
    <t xml:space="preserve">   Договор 5564771 от 22.06.22 Поставка технического спирта 110 дал</t>
  </si>
  <si>
    <t xml:space="preserve">   Договор 5568373 от 23.06.22 Спирт технический - 80 дал</t>
  </si>
  <si>
    <t xml:space="preserve">   Договор 5572065 от 24.06.22 Поставка технического спирта 80 дал</t>
  </si>
  <si>
    <t xml:space="preserve">   Договор 5573226 от 24.06.22 Поставка технического спирта 200 дал</t>
  </si>
  <si>
    <t xml:space="preserve">   Договор 5575671 от 27.06.22 Поставка спирт пищевой Альфа 300 дал</t>
  </si>
  <si>
    <t xml:space="preserve">   Договор 5575672 от 27.06.22 Поставка спирт пищевой альфа 300 дал</t>
  </si>
  <si>
    <t xml:space="preserve">   Договор 5451924 от 06.05.22 Поставка спирт пищевой Люкс 1790 дал</t>
  </si>
  <si>
    <t xml:space="preserve">   Договор 5458198 от 11.05.22 Поставка спирт пищевой Люкс 1900 дал</t>
  </si>
  <si>
    <t xml:space="preserve">   Договор 5463875 от 13.05.22 Поставка спирт пищевой Люкс 250 дал</t>
  </si>
  <si>
    <t xml:space="preserve">   Договор 5466112 от 16.05.22 Поставка спирт пищевой Люкс 1640 дал</t>
  </si>
  <si>
    <t xml:space="preserve">   Договор 5471657 от 19.05.22 Поставка спирт пищевой Альфа 2030 дал</t>
  </si>
  <si>
    <t xml:space="preserve">   Договор 5478143 от 24.05.22 Поставка спирт пищевой Альфа 1970 дал</t>
  </si>
  <si>
    <t xml:space="preserve">   Договор 5489189 от 31.05.22 Поставка спирт пищевой Альфа 1970 дал</t>
  </si>
  <si>
    <t xml:space="preserve">   Договор 5412126 от 05.04.22 Поставка спирт пищевой Люкс 100 дал</t>
  </si>
  <si>
    <t xml:space="preserve">   Договор 5414876 от 07.04.22 Поставка спирт пищевой Люкс 100 дал</t>
  </si>
  <si>
    <t xml:space="preserve">   Договор 5430600 от 18.04.22 Поставка спирт пищевой Люкс 200 дал</t>
  </si>
  <si>
    <t xml:space="preserve">   Договор 5431422 от 19.04.22 Поставка спирт пищевой Люкс 100 дал</t>
  </si>
  <si>
    <t xml:space="preserve">   Договор 5443520 от 27.04.22 Поставка спирт пищевой Люкс 200 дал</t>
  </si>
  <si>
    <t xml:space="preserve">   Договор 5451923 от 06.05.22 Поставка спирт пищевой Люкс 200 дал</t>
  </si>
  <si>
    <t xml:space="preserve">   Договор 5460355 от 12.05.22 Поставка спирт пищевой Альфа 250 дал</t>
  </si>
  <si>
    <t xml:space="preserve">   Договор 5466114 от 16.05.22 Поставка спирт пищевой Люкс 200 дал</t>
  </si>
  <si>
    <t xml:space="preserve">   Договор 5473674 от 20.05.22 Поставка спирт пищевой Альфа 100 дал</t>
  </si>
  <si>
    <t xml:space="preserve">   Договор 5475918 от 23.05.22 Поставка спирт пищевой 300 дал Альфа</t>
  </si>
  <si>
    <t xml:space="preserve">   Договор 5478144 от 24.05.22 Поставка спирт пищевой Альфа 500 дал</t>
  </si>
  <si>
    <t xml:space="preserve">   Договор 5484607 от 27.05.22 Поставка спирт пищевой Альфа 400 дал</t>
  </si>
  <si>
    <t xml:space="preserve">   Договор 5572083 от 24.06.22 Поставка спирт пищевой Альфа 200 дал</t>
  </si>
  <si>
    <t xml:space="preserve">   Договор 5579285 от 28.06.22 Поставка спирт пищевой Альфа 400 дал</t>
  </si>
  <si>
    <t xml:space="preserve">   Договор 5565981 от 22.06.22 Поставка спирт пищевой Альфа 100 дал</t>
  </si>
  <si>
    <t xml:space="preserve">   Договор 5393850 от 24.03.22 Поставка спирт пищевой Альфа 310 дал</t>
  </si>
  <si>
    <t xml:space="preserve">   Договор 5399624 от 28.03.22 Поставка спирт пищевой Альфа 170 дал</t>
  </si>
  <si>
    <t xml:space="preserve">   Договор 5404815 от 31.03.22 Поставка спирт пищевой Альфа 960 дал</t>
  </si>
  <si>
    <t xml:space="preserve">   Договор 5404817 от 31.03.22 Поставка спирт пищевой Альфа 960 дал</t>
  </si>
  <si>
    <t xml:space="preserve">   Договор 5404818 от 31.03.22 Поставка спирт пищевой Альфа 960 дал</t>
  </si>
  <si>
    <t xml:space="preserve">   Договор 5404820 от 31.03.22 Поставка спирт пищевой Альфа 430 дал</t>
  </si>
  <si>
    <t xml:space="preserve">   Договор 5406910 от 01.04.22 Поставка спирт пищевой Альфа 50 дал</t>
  </si>
  <si>
    <t xml:space="preserve">   Договор 5423186 от 13.04.22 Поставка спирт пищевой Люкс 480 дал</t>
  </si>
  <si>
    <t xml:space="preserve">   Договор 5423187 от 13.04.22 Поставка спирт пищевой Люкс 480 дал</t>
  </si>
  <si>
    <t xml:space="preserve">   Договор 5425209 от 14.04.22 Поставка спирт пищевой Люкс 480 дал</t>
  </si>
  <si>
    <t xml:space="preserve">   Договор 5425210 от 14.04.22 Поставка спирт пищевой Люкс 480 дал</t>
  </si>
  <si>
    <t xml:space="preserve">   Договор 5429382 от 18.04.22 Поставка спирт пищевой ЛЮКС 480 ДАЛ</t>
  </si>
  <si>
    <t xml:space="preserve">   Договор 5429383 от 18.04.22 Поставка спирт пищевой ЛЮКС 480 ДАЛ</t>
  </si>
  <si>
    <t xml:space="preserve">   Договор 5431424 от 19.04.22 Поставка спирт пищевой ЛЮКС 480 ДАЛ</t>
  </si>
  <si>
    <t xml:space="preserve">   Договор 5436692 от 21.04.22 Поставка спирт пищевой Люкс 480 дал</t>
  </si>
  <si>
    <t xml:space="preserve">   Договор 5436693 от 21.04.22 Поставка спирт пищевой Люкс 480 дал</t>
  </si>
  <si>
    <t xml:space="preserve">   Договор 5441524 от 26.04.22 Поставка спирт пищевой Люкс 960 дал</t>
  </si>
  <si>
    <t xml:space="preserve">   Договор 5441526 от 26.04.22 Поставка спирт пищевой Люкс 960 дал</t>
  </si>
  <si>
    <t xml:space="preserve">   Договор 5444754 от 27.04.22 Поставка спирт пищевой ЛЮКС 960 ДАЛ</t>
  </si>
  <si>
    <t xml:space="preserve">   Договор 5444755 от 27.04.22 Поставка спирт пищевой ЛЮКС 960 ДАЛ</t>
  </si>
  <si>
    <t xml:space="preserve">   Договор 5445579 от 28.04.22 Поставка спирт пищевой Альфа 250 дал</t>
  </si>
  <si>
    <t xml:space="preserve">   Договор 5447616 от 29.04.22 Поставка спирт пищевой Люкс 1920 дал</t>
  </si>
  <si>
    <t xml:space="preserve">   Договор 5447617 от 29.04.22 Поставка спирт пищевой Люкс 1620 дал</t>
  </si>
  <si>
    <t xml:space="preserve">   Договор 5447618 от 29.04.22 Поставка спирт пищевой Альфа 230 дал</t>
  </si>
  <si>
    <t xml:space="preserve">   Договор 5568379 от 23.06.22 Поставка спирт пищевой альфа 960 дал</t>
  </si>
  <si>
    <t xml:space="preserve">   Договор 5410929 от 05.04.22 Поставка спирт пищевой Люкс 1600 дал</t>
  </si>
  <si>
    <t xml:space="preserve">   Договор 5449787 от 05.05.22 Поставка спирт пищевой Альфа 1600 дал</t>
  </si>
  <si>
    <t xml:space="preserve">   Договор 5469512 от 18.05.22 Поставка спирт пищевой Люкс 1600 дал</t>
  </si>
  <si>
    <t xml:space="preserve">   Договор 5516887 от 07.06.22 Поставка спирт пищевой Альфа 1600 дал</t>
  </si>
  <si>
    <t xml:space="preserve">   Договор 5478027 от 24.05.22 Поставка технического спирта 100 дал</t>
  </si>
  <si>
    <t xml:space="preserve">   Договор 5427250 от 15.04.22 Поставка спирт пищевой Люкс 200 дал</t>
  </si>
  <si>
    <t xml:space="preserve">   Договор 5484606 от 27.05.22 Поставка спирт пищевой Альфа 200 дал</t>
  </si>
  <si>
    <t xml:space="preserve">   Договор 5564774 от 22.06.22 Поставка спирт пищевой Альфа 200 дал</t>
  </si>
  <si>
    <t xml:space="preserve">   Договор 5565980 от 22.06.22 Поставка спирт пищевой Альфа 100 дал</t>
  </si>
  <si>
    <t xml:space="preserve">   Договор 5420846 от 12.04.22 Поставка технического спирта 100 дал</t>
  </si>
  <si>
    <t xml:space="preserve">   Договор 5451856 от 06.05.22 Поставка технического спирта 100 дал</t>
  </si>
  <si>
    <t xml:space="preserve">   Договор 5486714 от 30.05.22 Поставка технического спирта 200 дал</t>
  </si>
  <si>
    <t xml:space="preserve">   Договор 5549691 от 16.06.22 Поставка спирт пищевой Альфа 1600 дал</t>
  </si>
  <si>
    <t xml:space="preserve">   Договор 5401065 от 29.03.22 Поставка Жидкой барды 100</t>
  </si>
  <si>
    <t xml:space="preserve">   Договор 5494003 от 01.06.22 Поставка спирт пищевой Альфа 700 дал</t>
  </si>
  <si>
    <t xml:space="preserve">   Договор 5418723 от 11.04.22 Поставка спирт пищевой Люкс 500 дал</t>
  </si>
  <si>
    <t xml:space="preserve">   Договор 5435501 от 21.04.22 Поставка спирт пищевой Люкс 500 дал</t>
  </si>
  <si>
    <t xml:space="preserve">   Договор 5462584 от 13.05.22 Поставка спирт пищевой Люкс 490 дал</t>
  </si>
  <si>
    <t xml:space="preserve">   Договор 5494001 от 01.06.22 Поставка спирт пищевой Альфа 500 дал</t>
  </si>
  <si>
    <t xml:space="preserve">   Договор 5549692 от 16.06.22 Поставка спирт пищевой Альфа 500 дал</t>
  </si>
  <si>
    <t xml:space="preserve">   Договор 5431420 от 19.04.22 Поставка спирт пищевой ЛЮКС 200 ДАЛ</t>
  </si>
  <si>
    <t xml:space="preserve">   Договор 5458197 от 11.05.22 Поставка спирт пищевой Люкс 500 дал</t>
  </si>
  <si>
    <t xml:space="preserve">   Договор 5549693 от 16.06.22 Поставка спирт пищевой Альфа 500 дал</t>
  </si>
  <si>
    <t xml:space="preserve">   Договор 5568372 от 23.06.22 Поставка технического спирта 50 дал</t>
  </si>
  <si>
    <t xml:space="preserve">   Договор 5408893 от 04.04.22 Поставка спирт пищевой Альфа 3100 дал</t>
  </si>
  <si>
    <t xml:space="preserve">   Договор 5470751 от 18.05.22 Поставка спирт пищевой Альфа 900 дал</t>
  </si>
  <si>
    <t xml:space="preserve">   Договор 5473678 от 20.05.22 Поставка спирт пищевой Альфа 2200 Люкс</t>
  </si>
  <si>
    <t xml:space="preserve">   Договор 5521972 от 08.06.22 Поставка спирт пищевой Альфа 600 дал</t>
  </si>
  <si>
    <t xml:space="preserve">   Договор 5536833 от 13.06.22 Поставка спирт пищевой Альфа 2500 дал</t>
  </si>
  <si>
    <t xml:space="preserve">   Договор 5478028 от 24.05.22 Поставка технического спирта 120 дал</t>
  </si>
  <si>
    <t xml:space="preserve">   Договор 5461601 от 12.05.22 Поставка технического спирта 100 дал</t>
  </si>
  <si>
    <t xml:space="preserve">   Договор 5576903 от 27.06.22 Поставка спирт пищевой Альфа 1000 дал</t>
  </si>
  <si>
    <t xml:space="preserve">   Договор 5418724 от 11.04.22 Поставка спирт пищевой Люкс 3200 дал</t>
  </si>
  <si>
    <t xml:space="preserve">   Договор 5422333 от 12.04.22 Поставка спирт пищевой Альфа 3200 дал</t>
  </si>
  <si>
    <t xml:space="preserve">   Договор 5427251 от 15.04.22 Поставка спирт пищевой Люкс 3200 дал</t>
  </si>
  <si>
    <t xml:space="preserve">   Договор 5437451 от 22.04.22 Поставка спирт пищевой Альфа 3200 дал</t>
  </si>
  <si>
    <t xml:space="preserve">   Договор 5441528 от 26.04.22 Поставка спирт пищевой Люкс 280 дал</t>
  </si>
  <si>
    <t xml:space="preserve">   Договор 5443522 от 27.04.22 Поставка спирт пищевой Люкс 2920 дал</t>
  </si>
  <si>
    <t xml:space="preserve">   Договор 5445578 от 28.04.22 Поставка спирт пищевой Альфа 3200 дал</t>
  </si>
  <si>
    <t xml:space="preserve">   Договор 5505421 от 03.06.22 Поставка спирт пищевой Альфа 3200 дал</t>
  </si>
  <si>
    <t xml:space="preserve">   Договор 5511592 от 27.06.22 Поставка спирт пищевой</t>
  </si>
  <si>
    <t xml:space="preserve">   Договор 5541585 от 14.06.22 Поставка спирт пищевой Альфа 2000 дал</t>
  </si>
  <si>
    <t xml:space="preserve">   Договор 5549695 от 16.06.22 Поставка спирт пищевой Альфа 250 дал</t>
  </si>
  <si>
    <t xml:space="preserve">   Договор 5408894 от 04.04.22 Поставка спирт пищевой Альфа 250 дал</t>
  </si>
  <si>
    <t xml:space="preserve">   Договор 5472852 от 19.05.22 Поставка спирт пищевой Люкс 100 дал</t>
  </si>
  <si>
    <t xml:space="preserve">   Договор 5451925 от 06.05.22 Поставка спирт пищевой Люкс 300 дал</t>
  </si>
  <si>
    <t xml:space="preserve">   Договор 5415969 от 07.04.22 Поставка спирт пищевой Люкс 3100 дал</t>
  </si>
  <si>
    <t xml:space="preserve">   Договор 5459455 от 11.05.22 Поставка спирт пищевой Люкс 3100 дал</t>
  </si>
  <si>
    <t xml:space="preserve">   Договор 5471656 от 19.05.22 Поставка спирт пищевой Альфа 3100 дал</t>
  </si>
  <si>
    <t xml:space="preserve">   Договор 5532007 от 10.06.22 Поставка спирт пищевой Альфа 3100 дал</t>
  </si>
  <si>
    <t xml:space="preserve">   Договор 5432682 от 19.04.22 Поставка спирт пищевой ЛЮКС 150 ДАЛ</t>
  </si>
  <si>
    <t xml:space="preserve">   Договор 5561161 от 21.06.22 Поставка спирт пищевой Альфа 150 дал</t>
  </si>
  <si>
    <t xml:space="preserve">   Договор 5438620 от 22.04.22 Поставка технического спирта 30 дал</t>
  </si>
  <si>
    <t xml:space="preserve">   Договор 5462585 от 13.05.22 Поставка спирт пищевой Люкс 30 дал</t>
  </si>
  <si>
    <t xml:space="preserve">   Договор 5569631 от 23.06.22 Спирт пищевой АЛЬФА - 100 дал</t>
  </si>
  <si>
    <t xml:space="preserve">   Договор 5406908 от 01.04.22 Поставка спирт пищевой Люкс 200 дал</t>
  </si>
  <si>
    <t xml:space="preserve">   Договор 5558560 от 20.06.22 Поставка спирт пищевой Альфа 400 дал</t>
  </si>
  <si>
    <t xml:space="preserve">   Договор 5558553 от 24.06.22 Поставка технического спирта</t>
  </si>
  <si>
    <t xml:space="preserve">   Договор 5422332 от 12.04.22 Поставка спирт пищевой Люкс 140 дал</t>
  </si>
  <si>
    <t xml:space="preserve">   Договор 5557364 от 20.06.22 Поставка спирт пищевой Альфа 140 дал</t>
  </si>
  <si>
    <t xml:space="preserve">   Договор 5568380 от 23.06.22 Поставка спирт пищевой Альфа 140 дал</t>
  </si>
  <si>
    <t xml:space="preserve">   Договор 5541584 от 14.06.22 Поставка спирт пищевой Альфа 200 дал</t>
  </si>
  <si>
    <t xml:space="preserve">   Договор 5410095 от 04.04.22 Поставка спирт пищевой Альфа 170 дал</t>
  </si>
  <si>
    <t xml:space="preserve">   Договор 5435502 от 21.04.22 Поставка спирт пищевой Люкс 100 дал</t>
  </si>
  <si>
    <t xml:space="preserve">   Договор 5443524 от 27.04.22 Поставка спирт пищевой Люкс 180 дал</t>
  </si>
  <si>
    <t xml:space="preserve">   Договор 5451922 от 06.05.22 Поставка спирт пищевой Люкс 190 дал</t>
  </si>
  <si>
    <t xml:space="preserve">   Договор 5471655 от 19.05.22 Поставка спирт пищевой Альфа 190 дал</t>
  </si>
  <si>
    <t xml:space="preserve">   Договор 5480435 от 25.05.22 Поставка спирт пищевой Альфа 350 дал</t>
  </si>
  <si>
    <t xml:space="preserve">   Договор 5489186 от 31.05.22 Поставка спирт пищевой Альфа 200 дал</t>
  </si>
  <si>
    <t xml:space="preserve">   Договор 5562322 от 21.06.22 Поставка спирт пищевой Альфа 100 дал</t>
  </si>
  <si>
    <t xml:space="preserve">   Договор 5576902 от 27.06.22 Поставка спирт пищевой Альфа 160 дал</t>
  </si>
  <si>
    <t xml:space="preserve">   Договор 5459438 от 11.05.22 Поставка технического спирта 200 дал</t>
  </si>
  <si>
    <t xml:space="preserve">   Договор 5516842 от 07.06.22 Поставка технического спирта 120 дал</t>
  </si>
  <si>
    <t xml:space="preserve">   Договор 5532006 от 10.06.22 Поставка спирт пищевой Альфа 80 дал</t>
  </si>
  <si>
    <t xml:space="preserve">   Договор 5398388 от 28.03.22 Поставка спирт пищевой Альфа 90 дал</t>
  </si>
  <si>
    <t xml:space="preserve">   Договор 5398390 от 28.03.22 Поставка спирт пищевой Альфа 3280 дал</t>
  </si>
  <si>
    <t xml:space="preserve">   Договор 5399620 от 28.03.22 Поставка спирт пищевой Альфа 270 дал</t>
  </si>
  <si>
    <t xml:space="preserve">   Договор 5449785 от 05.05.22 Поставка спирт пищевой Альфа 3550 дал</t>
  </si>
  <si>
    <t xml:space="preserve">   Договор 5453125 от 06.05.20 Поставка спирт пищевой Люкс 1400 дал</t>
  </si>
  <si>
    <t xml:space="preserve">   Договор 5454040 от 07.05.22 Поставка спирт пищевой Люкс 2150 дал</t>
  </si>
  <si>
    <t xml:space="preserve">   Договор 5463873 от 13.05.22 Поставка спирт пищевой Люкс 3550 дал</t>
  </si>
  <si>
    <t xml:space="preserve">   Договор 5410076 от 04.04.22 Поставка технического спирта 40 дал</t>
  </si>
  <si>
    <t xml:space="preserve">   Договор 5438595 от 22.04.22 Поставка технического спирта 140 дал</t>
  </si>
  <si>
    <t xml:space="preserve">   Договор 5403180 от 30.03.20 Поставка Жидкой барды 100 тн</t>
  </si>
  <si>
    <t xml:space="preserve">   Договор 5427704 от 15.04.22 Поставка Жидкой барды 100 тн</t>
  </si>
  <si>
    <t xml:space="preserve">   Договор 5441892 от 26.04.22 Поставка Жидкой барды 100 тн</t>
  </si>
  <si>
    <t xml:space="preserve">   Договор 5467492 от 17.05.22 Поставка Жидкой барды 100 тн</t>
  </si>
  <si>
    <t xml:space="preserve">   Договор 5522349 от 21.06.22 Поставка Жидкой барды</t>
  </si>
  <si>
    <t xml:space="preserve">   Договор 5412129 от 05.04.22 Поставка спирт пищевой Альфа 100 дал</t>
  </si>
  <si>
    <t xml:space="preserve">   Договор 5498873 от 12.06.22 Поставка технического спирта 200 дал</t>
  </si>
  <si>
    <t xml:space="preserve">   Договор 5443467 от 27.04.22 Поставка технического спирта 50 ДАЛ</t>
  </si>
  <si>
    <t xml:space="preserve">   Договор 5468412 от 17.05.22 Поставка технического спирта 50 дал</t>
  </si>
  <si>
    <t xml:space="preserve">   Договор 5485854 от 27.05.22 Поставка технического спирта 25 ДАЛ</t>
  </si>
  <si>
    <t xml:space="preserve">   Договор 5541543 от 14.06.22 Поставка технического спирта 50 дал</t>
  </si>
  <si>
    <t xml:space="preserve">   Договор 5455991 от 10.05.22 Поставка спирт пищевой Альфа 3100 Альфа</t>
  </si>
  <si>
    <t xml:space="preserve">   Договор 5460353 от 12.05.22 Поставка спирт пищевой Альфа 3530 дал</t>
  </si>
  <si>
    <t xml:space="preserve">   Договор 5424410 от 13.04.22 Поставка спирт пищевой 200 дал</t>
  </si>
  <si>
    <t xml:space="preserve">   Договор 5468459 от 17.05.22 Поставка спирт пищевой Люкс 180 дал</t>
  </si>
  <si>
    <t xml:space="preserve">   Договор 5399819 от 28.03.22 Поставка Жидкой барды 600 тн</t>
  </si>
  <si>
    <t xml:space="preserve">   Договор 5435877 от 21.04.22 Поставка Жидкой барды 400 тн</t>
  </si>
  <si>
    <t xml:space="preserve">   Договор 5453213 от 06.05.22 Поставка Жидкой барды 300 тн</t>
  </si>
  <si>
    <t xml:space="preserve">   Договор 5465167 от 16.05.22 Поставка Жидкой барды 500 тн</t>
  </si>
  <si>
    <t xml:space="preserve">   Договор 5494369 от 01.06.22 Поставка Жидкой барды 500  тн</t>
  </si>
  <si>
    <t xml:space="preserve">   Договор 5532357 от 10.06.20 Поставка Жидкой барды 500 тн</t>
  </si>
  <si>
    <t xml:space="preserve">   Договор 5424387 от 13.04.22 Поставка технического спирта 50 дал</t>
  </si>
  <si>
    <t xml:space="preserve">   Договор 5526953 от 09.06.22 Поставка технического спирта 10 дал</t>
  </si>
  <si>
    <t xml:space="preserve">   Договор 5436657 от 21.04.22 Поставка технического спирта 300 дал</t>
  </si>
  <si>
    <t xml:space="preserve">   Договор 5460276 от 12.05.22 Поставка технического спирта 400 дал</t>
  </si>
  <si>
    <t xml:space="preserve">   Договор 5531978 от 10.06.22 Поставка технического спирта 230 дал</t>
  </si>
  <si>
    <t xml:space="preserve">   Договор 5553496 от 17.06.22 Поставка технического спирта 230 ДАЛ</t>
  </si>
  <si>
    <t xml:space="preserve">   Договор 5464693 от 16.05.22 Поставка технического спирта 100 дал</t>
  </si>
  <si>
    <t xml:space="preserve">   Договор 5412907 от 06.04.22 Поставка технического спирта 80 ДАЛ</t>
  </si>
  <si>
    <t xml:space="preserve">   Договор 5451857 от 06.05.22 Поставка технического спирта 80 дал</t>
  </si>
  <si>
    <t xml:space="preserve">   Договор 5417504 от 08.04.22 Поставка спирт пищевой Люкс 1100 дал</t>
  </si>
  <si>
    <t xml:space="preserve">   Договор 5480438 от 25.05.22 Поставка спирт пищевой Альфа 20 дал</t>
  </si>
  <si>
    <t xml:space="preserve">   Договор 5482565 от 26.05.22 Поставка спирт пищевой Альфа 3180 дал</t>
  </si>
  <si>
    <t xml:space="preserve">   Договор 5468458 от 17.05.22 Поставка спирт пищевой Люкс 40 дал</t>
  </si>
  <si>
    <t xml:space="preserve">   Договор 5428508 от 15.04.22 Поставка спирт пищевой Люкс 500 дал</t>
  </si>
  <si>
    <t xml:space="preserve">   Договор 5461617 от 12.05.22 Поставка спирт пищевой Люкс 500 дал</t>
  </si>
  <si>
    <t xml:space="preserve">   Договор 5561163 от 21.06.22 Поставка спирт пищевой Альфа 500 дал</t>
  </si>
  <si>
    <t xml:space="preserve">   Договор 5545764 от 22.06.22 Поставка технического спирта</t>
  </si>
  <si>
    <t xml:space="preserve">   Договор 5434664 от 20.04.22 Поставка технического спирта 1000 дал</t>
  </si>
  <si>
    <t xml:space="preserve">   Договор 5402650 от 30.03.22 Поставка спирт пищевой Альфа 100 дал</t>
  </si>
  <si>
    <t xml:space="preserve">   Договор 5423185 от 13.04.22 Поставка спирт пищевой Люкс 100 дал</t>
  </si>
  <si>
    <t xml:space="preserve">   Договор 5449789 от 05.05.22 Поставка спирт пищевой Альфа 50 дал</t>
  </si>
  <si>
    <t xml:space="preserve">   Договор 5455993 от 10.05.22 Поставка спирт пищевой альфа 100 дал</t>
  </si>
  <si>
    <t xml:space="preserve">   Договор 5466113 от 16.05.22 Поставка спирт пищевой Люкс 100 дал</t>
  </si>
  <si>
    <t xml:space="preserve">   Договор 5549688 от 16.06.22 Поставка спирт пищевой Альфа 100 дал</t>
  </si>
  <si>
    <t xml:space="preserve">   Договор 5579286 от 28.06.22 Поставка спирт пищевой Альфа 100 дал</t>
  </si>
  <si>
    <t xml:space="preserve">   Договор 5407348 от 01.04.22 Поставка Жидкой барды 500 тн</t>
  </si>
  <si>
    <t xml:space="preserve">   Договор 5410248 от 04.04.22 Поставка Жидкой барды 400 тн</t>
  </si>
  <si>
    <t xml:space="preserve">   Договор 5411405 от 05.04.22 Поставка Жидкой барды 400 тн</t>
  </si>
  <si>
    <t xml:space="preserve">   Договор 5413359 от 06.04.22 Поставка Жидкой барды 600 тн</t>
  </si>
  <si>
    <t xml:space="preserve">   Договор 5415299 от 07.04.22 Поставка Жидкой барды 600 тн</t>
  </si>
  <si>
    <t xml:space="preserve">   Договор 5417718 от 08.04.22 Поставка Жидкой барды 600 тн</t>
  </si>
  <si>
    <t xml:space="preserve">   Договор 5419156 от 11.04.22 Поставка Жидкой барды 400  тн</t>
  </si>
  <si>
    <t xml:space="preserve">   Договор 5421405 от 12.04.22 Поставка Жидкой барды 500 тн</t>
  </si>
  <si>
    <t xml:space="preserve">   Договор 5423640 от 13.04.22 Поставка Жидкой барды 400 тн</t>
  </si>
  <si>
    <t xml:space="preserve">   Договор 5448075 от 29.04.22 Поставка Жидкой барды 500 тн</t>
  </si>
  <si>
    <t xml:space="preserve">   Договор 5467493 от 17.05.22 Поставка Жидкой барды 300 тн</t>
  </si>
  <si>
    <t xml:space="preserve">   Договор 5480816 от 25.05.22 Поставка Жидкой барды 200 тн</t>
  </si>
  <si>
    <t xml:space="preserve">   Договор 5488325 от 30.05.22 Поставка Жидкой барды 600 тн</t>
  </si>
  <si>
    <t xml:space="preserve">   Договор 5527332 от 09.06.22 Поставка Жидкой барды 200 тн</t>
  </si>
  <si>
    <t xml:space="preserve">   Договор 5553890 от 17.06.22 Поставка Жидкой барды 600 тн</t>
  </si>
  <si>
    <t xml:space="preserve">   Договор 5554790 от 17.06.22 Поставка Жидкой барды 400 тн</t>
  </si>
  <si>
    <t xml:space="preserve">   Договор 5558694 от 22.06.22 Поставка Жидкой барды</t>
  </si>
  <si>
    <t xml:space="preserve">   Договор 5561518 от 21.06.22 Поставка Жидкой барды 400 тн</t>
  </si>
  <si>
    <t xml:space="preserve">   Договор 55665135 от 22.06.22 Поставка Жидкой барды 500 тн</t>
  </si>
  <si>
    <t xml:space="preserve">   Договор 5568773 от 23.06.22 Поставка Жидкой барды 300 тн</t>
  </si>
  <si>
    <t xml:space="preserve">   Договор 5576043 от 27.06.22 Поставка Жидкой барды</t>
  </si>
  <si>
    <t xml:space="preserve">   Договор 5579636 от 28.06.22 Поставка Жидкой барды</t>
  </si>
  <si>
    <t xml:space="preserve">   Договор 5586337 от 30.06.20 Поставка Жидкой барды 600 тн</t>
  </si>
  <si>
    <t xml:space="preserve">   Договор № 5426553 от 14.04.2022 Барда жидкая 400 тн</t>
  </si>
  <si>
    <t xml:space="preserve">   Договор № 5427705 от 15.04.2022 Барда жидкая 400 тн</t>
  </si>
  <si>
    <t xml:space="preserve">   Договор № 5429828 от 18.04.2022 Барда жидкая 500 тн</t>
  </si>
  <si>
    <t xml:space="preserve">   Договор № 5431827 от 19.04.2022 Барда жидкая 600 тн</t>
  </si>
  <si>
    <t xml:space="preserve">   Договор № 5433902 от 20.04.2022 Барда жидкая 600 тн</t>
  </si>
  <si>
    <t xml:space="preserve">   Договор № 5437850 от 22.04.2022 Барда жидкая 500 тн</t>
  </si>
  <si>
    <t xml:space="preserve">   Договор № 5439857 от 25.04.2022 Барда жидкая 400 тн</t>
  </si>
  <si>
    <t xml:space="preserve">   Договор № 5441894 от 26.04.2022 Барда жидкая 400 тн</t>
  </si>
  <si>
    <t xml:space="preserve">   Договор № 5443914 от 27.04.2022 Барда жидкая 800 тн</t>
  </si>
  <si>
    <t xml:space="preserve">   Договор № 5444859 от 27.04.2022 Барда жидкая 700 тн</t>
  </si>
  <si>
    <t xml:space="preserve">   Договор № 5446009 от 28.04.2022 Барда жидкая 800 тн</t>
  </si>
  <si>
    <t xml:space="preserve">   Договор № 5448075 от 29.04.2022 Барда жидкая 700 тн</t>
  </si>
  <si>
    <t xml:space="preserve">   Договор № 5449139 от 29.04.2022 Барда жидкая 1000 тн</t>
  </si>
  <si>
    <t xml:space="preserve">   Договор № 5450105 от 05.05.2022 Барда жидкая 400 тн</t>
  </si>
  <si>
    <t xml:space="preserve">   Договор № 5454393 от 07.05.2022 Барда жидкая 500 тн</t>
  </si>
  <si>
    <t xml:space="preserve">   Договор № 5456356 от 10.05.2022 Барда жидкая 400 тн</t>
  </si>
  <si>
    <t xml:space="preserve">   Договор № 5458565 от 11.05.2022 Барда жидкая 600 тн</t>
  </si>
  <si>
    <t xml:space="preserve">   Договор № 5460698 от 12.05.2022 Барда жидкая 600 тн</t>
  </si>
  <si>
    <t xml:space="preserve">   Договор № 5463967 от 13.05.2022 Барда жидкая 600 тн</t>
  </si>
  <si>
    <t xml:space="preserve">   Договор № 5469837 от 18.05.2022 Барда жидкая 200 тн</t>
  </si>
  <si>
    <t xml:space="preserve">   Договор № 5472931 от 19.05.2022 Барда жидкая 200 тн</t>
  </si>
  <si>
    <t xml:space="preserve">   Договор № 5474020 от 20.05.2022 Барда жидкая 600 тн</t>
  </si>
  <si>
    <t xml:space="preserve">   Договор № 5476279 от 23.05.2022 Барда жидкая 600 тн</t>
  </si>
  <si>
    <t xml:space="preserve">   Договор № 5478520 от 4.05.2022 Барда жидкая 300 тн</t>
  </si>
  <si>
    <t xml:space="preserve">   Договор № 5482928 от 26.05.2022 Барда жидкая 400 тн</t>
  </si>
  <si>
    <t xml:space="preserve">   Договор № 5484995 от 27.05.2022 Барда жидкая 600 тн</t>
  </si>
  <si>
    <t xml:space="preserve">   Договор № 5487246 от 30.05.2022 Барда жидкая 600 тн</t>
  </si>
  <si>
    <t xml:space="preserve">   Договор № 5499325 от 02.06.2022 Барда жидкая 100 тн</t>
  </si>
  <si>
    <t xml:space="preserve">   Договор № 5504460 от 03.06.2022 Барда жидкая 600 тн</t>
  </si>
  <si>
    <t xml:space="preserve">   Договор № 5512933 от 06.06.2022 Барда жидкая 800 тн</t>
  </si>
  <si>
    <t xml:space="preserve">   Договор № 5517269 от 07.06.2022 Барда жидкая 600 тн</t>
  </si>
  <si>
    <t xml:space="preserve">   Договор № 5522350 от 08.06.2022 Барда жидкая 400 тн</t>
  </si>
  <si>
    <t xml:space="preserve">   Договор № 5533232 от 10.06.2022 Барда жидкая 300 тн</t>
  </si>
  <si>
    <t xml:space="preserve">   Договор № 5537205 от 13.06.2022 Барда жидкая 400 тн</t>
  </si>
  <si>
    <t xml:space="preserve">   Договор № 5541958 от 14.06.2022 Барда жидкая 500 тн</t>
  </si>
  <si>
    <t xml:space="preserve">   Договор № 5546190 от 15.06.2022 Барда жидкая 400 тн</t>
  </si>
  <si>
    <t xml:space="preserve">   Договор № 5550063 от 16.06.2022 Барда жидкая 300 тн</t>
  </si>
  <si>
    <t xml:space="preserve">   Договор № 5572420 от 24.06.2022 Барда жидкая 800 тн</t>
  </si>
  <si>
    <t xml:space="preserve">   Договор 5408891 от 04.04.22 Поставка спирт пищевой Альфа 100 дал</t>
  </si>
  <si>
    <t xml:space="preserve">   Договор 5494002 от 01.06.22 Поставка спирт пищевой Альфа 150 дал</t>
  </si>
  <si>
    <t xml:space="preserve">   Договор 5410932 от 05.04.22 Поставка спирт пищевой Люкс 20 дал</t>
  </si>
  <si>
    <t xml:space="preserve">   Договор 5459454 от 11.05.22 Поставка спирт пищевой Люкс 20 дал</t>
  </si>
  <si>
    <t xml:space="preserve">   Договор 5562324 от 21.06.22 Поставка спирт пищевой Альфа 40 дал</t>
  </si>
  <si>
    <t xml:space="preserve">   Договор 5403972 от 30.03.22 Поставка спирт технического спирта 200 дал</t>
  </si>
  <si>
    <t xml:space="preserve">   Договор 5433485 от 20.04.22 Поставка спирт пищевой Люкс 90 дал</t>
  </si>
  <si>
    <t xml:space="preserve">   Договор 5545802 от 15.06.22 Поставка спирт пищевой Альфа 90 дал</t>
  </si>
  <si>
    <t xml:space="preserve">   Договор 19 от 05.01.22 Поставка ЭАФ втроичный 156.94</t>
  </si>
  <si>
    <t xml:space="preserve">   Договор 5419977 от 11.04.22 Поставка спирт пищевой Люкс 300 дал</t>
  </si>
  <si>
    <t xml:space="preserve">   Договор 5420910 от 12.04.22 Поставка спирт пищевой Люкс 200 дал</t>
  </si>
  <si>
    <t xml:space="preserve">   Договор 5441523 от 26.04.22 Поставка спирт пищевой Люкс 400 дал</t>
  </si>
  <si>
    <t xml:space="preserve">   Договор 5564775 от 22.06.22 Поставка спирт пищевой Альфа 100 дал</t>
  </si>
  <si>
    <t xml:space="preserve">   Договор 5572063 от 24.06.22 Поставка технического спирта 50 дал</t>
  </si>
  <si>
    <t xml:space="preserve">   Договор 5545763 от 15.06.22 Поставка технического спирта 100 дал</t>
  </si>
  <si>
    <t xml:space="preserve">   Договор 5545765 от 15.06.22 Поставка технического спирта 90 дал</t>
  </si>
  <si>
    <t xml:space="preserve">   Договор 5427252 от 15.04.22 Поставка спирт пищевой люкс 900 дал</t>
  </si>
  <si>
    <t xml:space="preserve">   Договор 5428507 от 15.04.22 Поставка спирт пищевой Люкс 100 дал</t>
  </si>
  <si>
    <t xml:space="preserve">   Договор 5451927 от 06.05.22 Поставка спирт пищевой Люкс 1000 дал</t>
  </si>
  <si>
    <t xml:space="preserve">   Договор 5554679 от 17.06.22 Поставка спирт пищевой 610 дал</t>
  </si>
  <si>
    <t xml:space="preserve">   Договор 5420911 от 12.04.22 Поставка спирт пищевой Люкс 250 дал</t>
  </si>
  <si>
    <t xml:space="preserve">   Договор 5429381 от 18.04.22 Поставка спирт пищевой ЛЮКС 250 ДАЛ</t>
  </si>
  <si>
    <t xml:space="preserve">   Договор 5430602 от 18.04.22 Поставка спирт пищевой Люкс 250 дал</t>
  </si>
  <si>
    <t xml:space="preserve">   Договор 5454043 от 07.05.22 Поставка спирт пищевой Люкс 400 дал</t>
  </si>
  <si>
    <t xml:space="preserve">   Договор 5473677 от 20.05.22 Поставка спирт пищевой 400 Альфа</t>
  </si>
  <si>
    <t xml:space="preserve">   Договор 5516888 от 07.06.22 Поставка спирт пищевой Альфа 500 дал</t>
  </si>
  <si>
    <t xml:space="preserve">   Договор 5541586 от 14.06.22 Поставка спирт пищевой Альфа 500 дал</t>
  </si>
  <si>
    <t xml:space="preserve">   Договор 5549690 от 16.06.22 Поставка спирт пищевой Альфа 500 дал</t>
  </si>
  <si>
    <t xml:space="preserve">   Договор 5553527 от 17.06.22 Поставка спирт пищевой Альфа 500 дал</t>
  </si>
  <si>
    <t xml:space="preserve">   Договор 5573231 от 24.06.22 Поставка спирт пищевой Альфа 300 дал</t>
  </si>
  <si>
    <t>СП ELSUN-SHAROB</t>
  </si>
  <si>
    <t xml:space="preserve">   Договор 5447615 от 29.04.22 Поставка спирт пищевой Люкс 1200 дал</t>
  </si>
  <si>
    <t xml:space="preserve">   Договор 5469513 от 18.05.22 Поставка спирт пищевой Альфа 1600 дал</t>
  </si>
  <si>
    <t xml:space="preserve">   Договор 5478145 от 24.05.22 Поставка спирт пищевой Аьлфа 1600 дал</t>
  </si>
  <si>
    <t xml:space="preserve">   Договор 5482569 от 26.05.22 Поставка спирт пищевой Альфа 1600 дал</t>
  </si>
  <si>
    <t xml:space="preserve">   Договор 5486854 от 30.05.22 Поставка спирт пищевой Альфа 2300 дал</t>
  </si>
  <si>
    <t xml:space="preserve">   Договор 5494000 от 01.06.22 Поставка спирт пищевой Альфа 900 дал</t>
  </si>
  <si>
    <t xml:space="preserve">   Договор 5484603 от 27.05.22 Поставка спирт пищевой Альфа 1540 дал</t>
  </si>
  <si>
    <t xml:space="preserve">   Договор 5562323 от 21.06.22 Поставка спирт пищевой Альфа 1540 дал</t>
  </si>
  <si>
    <t xml:space="preserve">   Договор 5569630 от 24.06.22 Поставка спирт пищевой Альфа 1540 дал</t>
  </si>
  <si>
    <t>СП ООО Кока Кола ичимлиги  ЛТД</t>
  </si>
  <si>
    <t xml:space="preserve">   Договор 5457170 от 10.05.22 Поставка технического спирта 20 дал</t>
  </si>
  <si>
    <t>УРМВ марказий ёкилги базаси</t>
  </si>
  <si>
    <t xml:space="preserve">   Договор 5526951 от 22.06.22 Поставка технического спирта</t>
  </si>
  <si>
    <t>BAKER STREET 221A mas'uliyati cheklangan jamiyati</t>
  </si>
  <si>
    <t>OQQO'RG'ON YONG'IN QALQONI YONG'INGA QARSHI KURASH mas'uliyati cheklangan jami</t>
  </si>
  <si>
    <t>PROFACADEMY nodavlat ta`lim muassasasi</t>
  </si>
  <si>
    <t>AJ "O`ZAGROSUG`URTA"</t>
  </si>
  <si>
    <t>DUK SANOAT XAVFSIZLIGI KO'MAKLASHISH MARKAZI</t>
  </si>
  <si>
    <t>MChJ "SBS-INFOSOFT"</t>
  </si>
  <si>
    <t>MChJ "SIANT BAHO"</t>
  </si>
  <si>
    <t>MChJ BIZNES-DAILY MEDIA noshirlik uyi</t>
  </si>
  <si>
    <t>MChJ NEFT-GAZ TRADE ENGINEERING</t>
  </si>
  <si>
    <t>MChJ NORMA</t>
  </si>
  <si>
    <t xml:space="preserve">   Договор 399725 от 17.06.22 услуга по иследование конструкции</t>
  </si>
  <si>
    <t xml:space="preserve">   Договор 415169 от 23.06.22 услуга по иследование конструкции</t>
  </si>
  <si>
    <t xml:space="preserve">   Договор 364890 от 05.06.22 обучение</t>
  </si>
  <si>
    <t xml:space="preserve">   Договор 301999 от 10.06.22 обучение</t>
  </si>
  <si>
    <t>VAKIF Адвокатлик фирмаси</t>
  </si>
  <si>
    <t xml:space="preserve">   Договор 5 от 29.04.22 юридические услуги</t>
  </si>
  <si>
    <t xml:space="preserve">   Договор 09-М11-05811000000 от 14.04.22 Страхование опасных объектов</t>
  </si>
  <si>
    <t xml:space="preserve">   Договор 7 от 19.05.22 Услуги прочие</t>
  </si>
  <si>
    <t xml:space="preserve">   Договор 22-001-63952 от 05.04.22 Поверка СИ</t>
  </si>
  <si>
    <t xml:space="preserve">   Договор 1881/Э-135юрс от 21.02.12г.и доп.согл.№1881-2/ИК от 12.09.19г. Услуги депозитария</t>
  </si>
  <si>
    <t xml:space="preserve">   Договор 258129 от 25.04.22 Услуги по оценке сист.корп.управл.</t>
  </si>
  <si>
    <t xml:space="preserve">   Договор 397359 от 17.06.22 Услуги "Электронное голосование"</t>
  </si>
  <si>
    <t xml:space="preserve">   Договор 678-324юрс от 27.04.22 лабораторные исследования</t>
  </si>
  <si>
    <t xml:space="preserve">   Договор 3-233-2022 от 17.02.22 Услуги  прочие</t>
  </si>
  <si>
    <t xml:space="preserve">   Договор 47-05-22 от 13.05.22 Услуги по разраб.нормат.актов</t>
  </si>
  <si>
    <t xml:space="preserve">   Договор 48/04-22 от 13.04.22 Услуги по разраб.нормат.актов</t>
  </si>
  <si>
    <t xml:space="preserve">   Договор 535 от 11.05.22 Программа ВЭД-контракт</t>
  </si>
  <si>
    <t xml:space="preserve">   Договор 165629 от 25.03.22 Экспертиза отчета оценки</t>
  </si>
  <si>
    <t xml:space="preserve">   Договор 10977-2022-EXAT от 07.06.22 Услуги по электронному документообороту</t>
  </si>
  <si>
    <t xml:space="preserve">   Договор 281866.1.1 от 30.05.22  техобслуживание компрессорных установок</t>
  </si>
  <si>
    <t xml:space="preserve">   Договор 92 от 25.04.22 Объявления</t>
  </si>
  <si>
    <t xml:space="preserve">   Договор 188890 от 06.04.22 Ремонт газ балонов</t>
  </si>
  <si>
    <t xml:space="preserve">   Договор 200794.1.1 от 11.04.22 Оценка по рыноч.стоимости Автотранспорта</t>
  </si>
  <si>
    <t xml:space="preserve">   Договор 200797.1.1 от 11.04.22 Оценка основных средств</t>
  </si>
  <si>
    <t xml:space="preserve">   Договор 195888.1.1 от 08.04.22 Техническое обслуживание Лифтов</t>
  </si>
  <si>
    <t xml:space="preserve">   Договор 194024.1.1 от 07.04.22 Измерение и испытание эл.тех.устро</t>
  </si>
  <si>
    <t xml:space="preserve">   Договор 298841 от 13.05.22 Подписка прог.продукта</t>
  </si>
  <si>
    <t xml:space="preserve">   Договор 177 от 10.05.22 обучение</t>
  </si>
  <si>
    <t xml:space="preserve">   Договор 114453.1.1 от 14.02.21 Аудиторские услуги МСА за 2021 год</t>
  </si>
  <si>
    <t xml:space="preserve">   Договор 114454.1.1 от 14.02.22 Аудиторские услуги</t>
  </si>
  <si>
    <t xml:space="preserve">   Договор 333297.1.1 от 29.06.22 Аудиторские услуги</t>
  </si>
  <si>
    <t>Инспекция Госархстройнадзор ташкентской области</t>
  </si>
  <si>
    <t xml:space="preserve">   Договор 26k от 18.04.22 Тех.обследование строительных конструкци</t>
  </si>
  <si>
    <t xml:space="preserve">   Договор 27k от 18.04.22 Тех.обследование строительных конструкци</t>
  </si>
  <si>
    <t xml:space="preserve">   Договор 33k от 11.05.22 Тех.обследование строительных конструкци</t>
  </si>
  <si>
    <t xml:space="preserve">   Договор 182415 от 04.04.22 Тех. обслуга  АИИСКУЭ  типа  Альфа</t>
  </si>
  <si>
    <t xml:space="preserve">ЧП ЭКОТИББИЁТ </t>
  </si>
  <si>
    <t>переработка люминесцентных ламп</t>
  </si>
  <si>
    <t>Водонагреватель 100</t>
  </si>
  <si>
    <t>ООО CENTRAL AZIAN TRADE COMPANY</t>
  </si>
  <si>
    <t>Суьфоуголь</t>
  </si>
  <si>
    <t>01.07.2022</t>
  </si>
  <si>
    <t>04.07.2022</t>
  </si>
  <si>
    <t>05.07.2022</t>
  </si>
  <si>
    <t>06.07.2022</t>
  </si>
  <si>
    <t>"UNICOSMETIC" MChJ</t>
  </si>
  <si>
    <t>07.07.2022</t>
  </si>
  <si>
    <t>08.07.2022</t>
  </si>
  <si>
    <t>"NEDITA GRAND" mas`uliyati cheklangan jamiyati</t>
  </si>
  <si>
    <t>301667617</t>
  </si>
  <si>
    <t>Sirdaryo Issiqlik Elektr Stansiyasi AJ</t>
  </si>
  <si>
    <t>201169179</t>
  </si>
  <si>
    <t>13.07.2022</t>
  </si>
  <si>
    <t>14.07.2022</t>
  </si>
  <si>
    <t>15.07.2022</t>
  </si>
  <si>
    <t>19.07.2022</t>
  </si>
  <si>
    <t>20.07.2022</t>
  </si>
  <si>
    <t>"ATSETAT BIZNES" MChJ</t>
  </si>
  <si>
    <t>301929012</t>
  </si>
  <si>
    <t>ООО CLEANPOWER</t>
  </si>
  <si>
    <t>306896946</t>
  </si>
  <si>
    <t>21.07.2022</t>
  </si>
  <si>
    <t>22.07.2022</t>
  </si>
  <si>
    <t>AIR MARAKANDA MCHJ</t>
  </si>
  <si>
    <t>307280842</t>
  </si>
  <si>
    <t>ИП АО "NEXT GENERATION PRODUCT"</t>
  </si>
  <si>
    <t>305484748</t>
  </si>
  <si>
    <t>25.07.2022</t>
  </si>
  <si>
    <t>ZAMIN VINO MCHJ</t>
  </si>
  <si>
    <t>304861595</t>
  </si>
  <si>
    <t>26.07.2022</t>
  </si>
  <si>
    <t xml:space="preserve">ECLAIR  COSMETIC  MCHJ  </t>
  </si>
  <si>
    <t>301589405</t>
  </si>
  <si>
    <t>27.07.2022</t>
  </si>
  <si>
    <t>28.07.2022</t>
  </si>
  <si>
    <t>ООО NOVACRAFT</t>
  </si>
  <si>
    <t>306873911</t>
  </si>
  <si>
    <t>29.07.2022</t>
  </si>
  <si>
    <t>01.08.2022</t>
  </si>
  <si>
    <t>02.08.2022</t>
  </si>
  <si>
    <t>TERMOTECH XPS MCHJ</t>
  </si>
  <si>
    <t>309498480</t>
  </si>
  <si>
    <t>03.08.2022</t>
  </si>
  <si>
    <t>04.08.2022</t>
  </si>
  <si>
    <t>ООО SHAMSUDDINXON BOBOXONOV NMIU</t>
  </si>
  <si>
    <t>306834413</t>
  </si>
  <si>
    <t>05.08.2022</t>
  </si>
  <si>
    <t>08.08.2022</t>
  </si>
  <si>
    <t>ООО KHANTEX-GROUP</t>
  </si>
  <si>
    <t>303691832</t>
  </si>
  <si>
    <t>"LAFZ" MChJ</t>
  </si>
  <si>
    <t>300069238</t>
  </si>
  <si>
    <t>09.08.2022</t>
  </si>
  <si>
    <t>ООО BURNING FLAME</t>
  </si>
  <si>
    <t>303795765</t>
  </si>
  <si>
    <t>10.08.2022</t>
  </si>
  <si>
    <t>"MAX MASTER PRINT" mas`uliyati cheklangan jamiyati</t>
  </si>
  <si>
    <t>302825577</t>
  </si>
  <si>
    <t>11.08.2022</t>
  </si>
  <si>
    <t>12.08.2022</t>
  </si>
  <si>
    <t>15.08.2022</t>
  </si>
  <si>
    <t>16.08.2022</t>
  </si>
  <si>
    <t>ООО UNITERA</t>
  </si>
  <si>
    <t>307694896</t>
  </si>
  <si>
    <t>Денов вино-арок ОАЖ</t>
  </si>
  <si>
    <t>200479972</t>
  </si>
  <si>
    <t>17.08.2022</t>
  </si>
  <si>
    <t>18.08.2022</t>
  </si>
  <si>
    <t>"CENTRAL ASIAN TRADE CENTRE" MChJ</t>
  </si>
  <si>
    <t>306894324</t>
  </si>
  <si>
    <t>19.08.2022</t>
  </si>
  <si>
    <t>22.08.2022</t>
  </si>
  <si>
    <t>23.08.2022</t>
  </si>
  <si>
    <t>24.08.2022</t>
  </si>
  <si>
    <t>"SADIBEK ATAKENT" Фермер хужалиги</t>
  </si>
  <si>
    <t>206300448</t>
  </si>
  <si>
    <t>25.08.2022</t>
  </si>
  <si>
    <t>NAVOIY KON-METALLURGIYA KOMBINATI AJ</t>
  </si>
  <si>
    <t>308425864</t>
  </si>
  <si>
    <t>26.08.2022</t>
  </si>
  <si>
    <t>"Toshkent tuz" MChJ</t>
  </si>
  <si>
    <t>300826180</t>
  </si>
  <si>
    <t>29.08.2022</t>
  </si>
  <si>
    <t>30.08.2022</t>
  </si>
  <si>
    <t>31.08.2022</t>
  </si>
  <si>
    <t>05.09.2022</t>
  </si>
  <si>
    <t>06.09.2022</t>
  </si>
  <si>
    <t>”DILSHOD MADAD KARIMJON”  фермер хужалиги</t>
  </si>
  <si>
    <t>304319777</t>
  </si>
  <si>
    <t>07.09.2022</t>
  </si>
  <si>
    <t>08.09.2022</t>
  </si>
  <si>
    <t>Kamalak Plast MCHJ</t>
  </si>
  <si>
    <t>303995327</t>
  </si>
  <si>
    <t>09.09.2022</t>
  </si>
  <si>
    <t>12.09.2022</t>
  </si>
  <si>
    <t>13.09.2022</t>
  </si>
  <si>
    <t>14.09.2022</t>
  </si>
  <si>
    <t>15.09.2022</t>
  </si>
  <si>
    <t>16.09.2022</t>
  </si>
  <si>
    <t>19.09.2022</t>
  </si>
  <si>
    <t>20.09.2022</t>
  </si>
  <si>
    <t>21.09.2022</t>
  </si>
  <si>
    <t>22.09.2022</t>
  </si>
  <si>
    <t>"AKFA EXTRUSIONS" MCHJ QK</t>
  </si>
  <si>
    <t>206211534</t>
  </si>
  <si>
    <t>"AFSONA SHAROB" Масъулияти чекланган жамияти</t>
  </si>
  <si>
    <t>302315143</t>
  </si>
  <si>
    <t>23.09.2022</t>
  </si>
  <si>
    <t>26.09.2022</t>
  </si>
  <si>
    <t>27.09.2022</t>
  </si>
  <si>
    <t>INNOVATSION TEXNOLOGIYA PRINT</t>
  </si>
  <si>
    <t>305471907</t>
  </si>
  <si>
    <t>28.09.2022</t>
  </si>
  <si>
    <t>29.09.2022</t>
  </si>
  <si>
    <t>ХO`JAI JAHON-FARM  МЧЖ</t>
  </si>
  <si>
    <t>205098178</t>
  </si>
  <si>
    <t>30.09.2022</t>
  </si>
  <si>
    <t xml:space="preserve">за  9 месяцев 2022 года </t>
  </si>
  <si>
    <t>GOODPETRO PRO MCHJ</t>
  </si>
  <si>
    <t>308939944</t>
  </si>
  <si>
    <t>Дизельное топливо Евро летнее, сорта С, экологического класса К5 марки Дт Л К5 "GOODPETRO PRO" MCHJ</t>
  </si>
  <si>
    <t>Разбавитель NS OOO STM COLOR</t>
  </si>
  <si>
    <t>Эмаль ПФ-133 OOO STM COLOR</t>
  </si>
  <si>
    <t>XSI MChJ "ECOCLIMAT"</t>
  </si>
  <si>
    <t>303296895</t>
  </si>
  <si>
    <t>Теплоизоляционный материал стекловата Рулон с фольгой 15м2(12=12500*1200*50)  СП ООО ECOCLIMAT</t>
  </si>
  <si>
    <t>BR- AGREEMENT MCHJ</t>
  </si>
  <si>
    <t>309752846</t>
  </si>
  <si>
    <t>Соль озерная самосадочная  OOO "BR-AGREEMENT"</t>
  </si>
  <si>
    <t>Водоэмульсионная краска ВДАК 111 ООО STM Color</t>
  </si>
  <si>
    <t>Сухая строительная смесь OOO STM COLOR</t>
  </si>
  <si>
    <t>Двуокись углерода твёрдая (сухой лёд), АО "Максам Чирчик"</t>
  </si>
  <si>
    <t>Грунтовка на акриловой основе "STM COLOR" ООО</t>
  </si>
  <si>
    <t>Двуо</t>
  </si>
  <si>
    <t>грун</t>
  </si>
  <si>
    <t>суха</t>
  </si>
  <si>
    <t>водо</t>
  </si>
  <si>
    <t>тепл</t>
  </si>
  <si>
    <t>разб</t>
  </si>
  <si>
    <t>Comb.drug (Acetylsalicylic acid*, caffeine*, paracetamol)</t>
  </si>
  <si>
    <t>Mebhydrolin</t>
  </si>
  <si>
    <t>Papaverine hydrochloride</t>
  </si>
  <si>
    <t>"SHARQ DARMON" masuliyati cheklangan jamiyati</t>
  </si>
  <si>
    <t>Comb.drug (Rauwolfiae alkaloids)</t>
  </si>
  <si>
    <t>Povidone-iodine</t>
  </si>
  <si>
    <t>Comb.drug (Paracetamol, Phenilefrine hydrochloride, Feniramin maleat, Ascorbic acid)*</t>
  </si>
  <si>
    <t>Masuliyati cheklangan jamiyat shaklidagi "ASKLEPIY" chet el korxonasi</t>
  </si>
  <si>
    <t>Comb.drug (Diclofenac Sodium, Paracetamol)</t>
  </si>
  <si>
    <t>"SHIFOKOR-82" oilaviy korxonasi</t>
  </si>
  <si>
    <t>Шприц-ручки</t>
  </si>
  <si>
    <t>Masuliyati cheklangan jamiyat shaklidagi "WELL MED PHARM" xorijiy korxonasi</t>
  </si>
  <si>
    <t>Бетон готовый для заливки</t>
  </si>
  <si>
    <t>OOO INSOF</t>
  </si>
  <si>
    <t>Труба гофрированная</t>
  </si>
  <si>
    <t>ООО BARAKA ENGINEERING</t>
  </si>
  <si>
    <t>SOF IN PREMIUM MILK</t>
  </si>
  <si>
    <t>Услуга по предоставлению доступа к базе данных</t>
  </si>
  <si>
    <t>ООО ACTION-MCFR MEDIAGURUHI</t>
  </si>
  <si>
    <t>Оказание услуг по поверке (калибровке) средств измерений</t>
  </si>
  <si>
    <t>"PEGMA" masuliyati cheklangan jamiyati</t>
  </si>
  <si>
    <t>Доска флипчарт</t>
  </si>
  <si>
    <t>MCHJ ZOFE ABDULLOH NUR</t>
  </si>
  <si>
    <t>260 000,00</t>
  </si>
  <si>
    <t>40 000,00</t>
  </si>
  <si>
    <t>600 000,00</t>
  </si>
  <si>
    <t>2 070 000,00</t>
  </si>
  <si>
    <t>180 000,00</t>
  </si>
  <si>
    <t>50 000,00</t>
  </si>
  <si>
    <t>3 600 000,00</t>
  </si>
  <si>
    <t>№7/452-юрс</t>
  </si>
  <si>
    <t>№27/№451-юрс</t>
  </si>
  <si>
    <t>Доп.согл.к дог.№2022-08</t>
  </si>
  <si>
    <t>"AGROTEHMINERAL TRADING" MAS'ULIYATI CHEKLANGAN JAMIYAT</t>
  </si>
  <si>
    <t>№2022/08-512-юрс</t>
  </si>
  <si>
    <t>№04-07</t>
  </si>
  <si>
    <t>TOO Les Group</t>
  </si>
  <si>
    <t>№2-534-юрс</t>
  </si>
  <si>
    <t>"BARAKA-DON-FAYZ" MAS'ULIYATI CHEKLANGAN JAMIYAT</t>
  </si>
  <si>
    <t>№01/26</t>
  </si>
  <si>
    <t>"ANDIJON BIOKIMYO ZAVODI" AKSIYADORLIK JAMIYATI</t>
  </si>
  <si>
    <t>№27-КП-2022</t>
  </si>
  <si>
    <t>"TCT TRADE AND SUPPLY" MAS'ULIYATI CHEKLANGAN JAMIYAT</t>
  </si>
  <si>
    <t>№ 747240</t>
  </si>
  <si>
    <t>"ATLANTIS TRANS GROUP" MAS`ULIYATI CHEKLANGAN JAMIYAT</t>
  </si>
  <si>
    <t>№8</t>
  </si>
  <si>
    <t>"TRANS-BUSINESS AVTO" MAS`ULIYATI CHEKLANGAN JAMIYAT</t>
  </si>
  <si>
    <t>№Р-12</t>
  </si>
  <si>
    <t>"INTERGRAIN" MAS'ULIYATI CHEKLANGAN JAMIYAT</t>
  </si>
  <si>
    <t>Доп.согл.№1</t>
  </si>
  <si>
    <t>29-КП/2022</t>
  </si>
  <si>
    <t>22-103-76910</t>
  </si>
  <si>
    <t>№2022/09</t>
  </si>
  <si>
    <t>№01/08</t>
  </si>
  <si>
    <t>Услуги по ремонту и монтажу машин и оборудования</t>
  </si>
  <si>
    <t>"O`ZTEMIRYO`LKONTEYNER" AKSIYADORLIK JAMIYATI</t>
  </si>
  <si>
    <t>№30-КП/2022</t>
  </si>
  <si>
    <t>№1/28</t>
  </si>
  <si>
    <t>№2022/10</t>
  </si>
  <si>
    <t>22-001-81025</t>
  </si>
  <si>
    <t>№6</t>
  </si>
  <si>
    <t>"CONSUMER GOODS INVEST" MAS`ULIYATI CHEKLANGAN JAMIYAT</t>
  </si>
  <si>
    <t>№31/08</t>
  </si>
  <si>
    <t>"SHAHRISABZ BARAKA DON" MAS'ULIYATI CHEKLANGAN JAMIYAT</t>
  </si>
  <si>
    <t>№71/08-22</t>
  </si>
  <si>
    <t>"TCT AGRO CLUSTER" MAS'ULIYATI CHEKLANGAN JAMIYAT</t>
  </si>
  <si>
    <t>SHAHRISABZ SARA URUG`</t>
  </si>
  <si>
    <t>№1/29</t>
  </si>
  <si>
    <t>№2022/11</t>
  </si>
  <si>
    <t>№24-2022</t>
  </si>
  <si>
    <t>O'ZBEKISTON RESPUBLIKASI FANLAR AKADEMIYASI BOTANIKA INSTITUTI HUZURIDAGI AKADEMIK F.N.RUSANOV NOMIDAGI TOSHKENT BOTANIKA BOG'I</t>
  </si>
  <si>
    <t>№47</t>
  </si>
  <si>
    <t>"CHINOZ OLTIN DON AGRO KLASTER" MAS'ULIYATI CHEKLANGAN JAMIYAT</t>
  </si>
  <si>
    <t>22-103-82927</t>
  </si>
  <si>
    <t>№8-04-156-22</t>
  </si>
  <si>
    <t>ГУП Центр правовой информации Адолат</t>
  </si>
  <si>
    <t>1 300 000,00</t>
  </si>
  <si>
    <t>10 190 000,00</t>
  </si>
  <si>
    <t>39 930 000,00</t>
  </si>
  <si>
    <t>660 000,00</t>
  </si>
  <si>
    <t>75 000,00</t>
  </si>
  <si>
    <t>300 000,00</t>
  </si>
  <si>
    <t>1 170 000,00</t>
  </si>
  <si>
    <t>550 000,00</t>
  </si>
  <si>
    <t>810 000,00</t>
  </si>
  <si>
    <t>7 800 000,00</t>
  </si>
  <si>
    <t>1 160 000,00</t>
  </si>
  <si>
    <t>2 450 000,00</t>
  </si>
  <si>
    <t> "CONTROL INTELIGENTE WORLD" mas'uliyati cheklangan jamiyati</t>
  </si>
  <si>
    <t>4 360 000,00</t>
  </si>
  <si>
    <t>16 182 554,36</t>
  </si>
  <si>
    <t>9 000 000,00</t>
  </si>
  <si>
    <t>2 000 000,00</t>
  </si>
  <si>
    <t>1 380 000,00</t>
  </si>
  <si>
    <t>28 200 000,00</t>
  </si>
  <si>
    <t>2 100 000,00</t>
  </si>
  <si>
    <t>1 400 000,00</t>
  </si>
  <si>
    <t>1 200 000,00</t>
  </si>
  <si>
    <t>21 000 000,00</t>
  </si>
  <si>
    <t>2 527 901,25</t>
  </si>
  <si>
    <t>560 000,00</t>
  </si>
  <si>
    <t>520 000,00</t>
  </si>
  <si>
    <t>4 000 000,00</t>
  </si>
  <si>
    <t>12 000 000,00</t>
  </si>
  <si>
    <t>ОБЩЕСТВО С ОГРАНИЧЕННОЙ ОТВЕТСТВЕННОСТЬЮ "LIDER KONSALT SERVIS"</t>
  </si>
  <si>
    <t>1 150 000,00</t>
  </si>
  <si>
    <t>1 920 000,00</t>
  </si>
  <si>
    <t>930 000,00</t>
  </si>
  <si>
    <t>8 500 000,00</t>
  </si>
  <si>
    <t>7 600 000,00</t>
  </si>
  <si>
    <t>2 986 520,00</t>
  </si>
  <si>
    <t>2 865 220,00</t>
  </si>
  <si>
    <t>26 900 000,00</t>
  </si>
  <si>
    <t>26 800 000,00</t>
  </si>
  <si>
    <t>26 990 000,00</t>
  </si>
  <si>
    <t>3 105 000,00</t>
  </si>
  <si>
    <t>35 052 000,00</t>
  </si>
  <si>
    <t>36 000 000,00</t>
  </si>
  <si>
    <t>1 673 388,00</t>
  </si>
  <si>
    <t>1 042 176,00</t>
  </si>
  <si>
    <t>552 000,00</t>
  </si>
  <si>
    <t>875 000,00</t>
  </si>
  <si>
    <t>455 000,00</t>
  </si>
  <si>
    <t>940 000,00</t>
  </si>
  <si>
    <t>240 000,00</t>
  </si>
  <si>
    <t>160 000,00</t>
  </si>
  <si>
    <t>150 000,00</t>
  </si>
  <si>
    <t>114 000,00</t>
  </si>
  <si>
    <t>576 000,00</t>
  </si>
  <si>
    <t>105 000,00</t>
  </si>
  <si>
    <t>39 000,00</t>
  </si>
  <si>
    <t>473 000,00</t>
  </si>
  <si>
    <t>360 000,00</t>
  </si>
  <si>
    <t>162 000,00</t>
  </si>
  <si>
    <t>138 000,00</t>
  </si>
  <si>
    <t>10 965 500,00</t>
  </si>
  <si>
    <t>248 000,00</t>
  </si>
  <si>
    <t>227 500,00</t>
  </si>
  <si>
    <t>60 000,00</t>
  </si>
  <si>
    <t>195 000,00</t>
  </si>
  <si>
    <t>76 500,00</t>
  </si>
  <si>
    <t>2 040 000,00</t>
  </si>
  <si>
    <t>490 000,00</t>
  </si>
  <si>
    <t>1 282 500,00</t>
  </si>
  <si>
    <t>330 000,00</t>
  </si>
  <si>
    <t>372 000,00</t>
  </si>
  <si>
    <t>630 000,00</t>
  </si>
  <si>
    <t>988 000,00</t>
  </si>
  <si>
    <t>329 000,00</t>
  </si>
  <si>
    <t>208 000,00</t>
  </si>
  <si>
    <t>187 500,00</t>
  </si>
  <si>
    <t>266 000,00</t>
  </si>
  <si>
    <t>840 000,00</t>
  </si>
  <si>
    <t>1 904 000,00</t>
  </si>
  <si>
    <t>765 000,00</t>
  </si>
  <si>
    <t>2 250 000,00</t>
  </si>
  <si>
    <t>1 000 000,00</t>
  </si>
  <si>
    <t>1 050 000,00</t>
  </si>
  <si>
    <t>500 000,00</t>
  </si>
  <si>
    <t>350 000,00</t>
  </si>
  <si>
    <t>2 400 000,00</t>
  </si>
  <si>
    <t>2 200 000,00</t>
  </si>
  <si>
    <t>445 050,00</t>
  </si>
  <si>
    <t>222 525,00</t>
  </si>
  <si>
    <t>6 875 000,00</t>
  </si>
  <si>
    <t>1 500 000,00</t>
  </si>
  <si>
    <t>11 200 000,00</t>
  </si>
  <si>
    <t>795 000,00</t>
  </si>
  <si>
    <t>130 952 380,00</t>
  </si>
  <si>
    <t>214 285 715,00</t>
  </si>
  <si>
    <t>45 000,00</t>
  </si>
  <si>
    <t>52 000,00</t>
  </si>
  <si>
    <t>47 500,00</t>
  </si>
  <si>
    <t>270 000,00</t>
  </si>
  <si>
    <t>400 000,00</t>
  </si>
  <si>
    <t>140 000,00</t>
  </si>
  <si>
    <t>95 000,00</t>
  </si>
  <si>
    <t>1 600 000,00</t>
  </si>
  <si>
    <t>4 500 000,00</t>
  </si>
  <si>
    <t>2 877 000,00</t>
  </si>
  <si>
    <t>5 000 000,00</t>
  </si>
  <si>
    <t>10 000 000,00</t>
  </si>
  <si>
    <t>14 000 000,00</t>
  </si>
  <si>
    <t>3 725 000,00</t>
  </si>
  <si>
    <t>21 847 700,00</t>
  </si>
  <si>
    <t>6 000 000,00</t>
  </si>
  <si>
    <t>1 900 000,00</t>
  </si>
  <si>
    <t>8 763 000,00</t>
  </si>
  <si>
    <t>7 000 000,00</t>
  </si>
  <si>
    <t>250 000,00</t>
  </si>
  <si>
    <t>420 000,00</t>
  </si>
  <si>
    <t>175 000,00</t>
  </si>
  <si>
    <t>780 000,00</t>
  </si>
  <si>
    <t>61 500,00</t>
  </si>
  <si>
    <t>472 500,00</t>
  </si>
  <si>
    <t>6 750 000,00</t>
  </si>
  <si>
    <t>230 000,00</t>
  </si>
  <si>
    <t>825 000,00</t>
  </si>
  <si>
    <t>5 750 000,00</t>
  </si>
  <si>
    <t>4 700 000,00</t>
  </si>
  <si>
    <t>100 000,00</t>
  </si>
  <si>
    <t>70 000,00</t>
  </si>
  <si>
    <t>120 000,00</t>
  </si>
  <si>
    <t>23 575 000,00</t>
  </si>
  <si>
    <t>10 500 000,00</t>
  </si>
  <si>
    <t>569 940,00</t>
  </si>
  <si>
    <t>1 904 400,00</t>
  </si>
  <si>
    <t>301 300,00</t>
  </si>
  <si>
    <t>198 260,00</t>
  </si>
  <si>
    <t>529 000,00</t>
  </si>
  <si>
    <t>103 730 000,00</t>
  </si>
  <si>
    <t>16 151 190,00</t>
  </si>
  <si>
    <t>3 572 920,00</t>
  </si>
  <si>
    <t>2 921 000,00</t>
  </si>
  <si>
    <t>495 075,00</t>
  </si>
  <si>
    <t>1 000 500,00</t>
  </si>
  <si>
    <t>374 900,00</t>
  </si>
  <si>
    <t>346 955,00</t>
  </si>
  <si>
    <t>750 375,00</t>
  </si>
  <si>
    <t>451 950,00</t>
  </si>
  <si>
    <t>211 600,00</t>
  </si>
  <si>
    <t>11 475 000,00</t>
  </si>
  <si>
    <t>2 550 654,00</t>
  </si>
  <si>
    <t>3 372 996,00</t>
  </si>
  <si>
    <t>3 000 000,00</t>
  </si>
  <si>
    <t>2 311 155,00</t>
  </si>
  <si>
    <t>78 568,00</t>
  </si>
  <si>
    <t>75 348,00</t>
  </si>
  <si>
    <t>150 880,00</t>
  </si>
  <si>
    <t>117 576,00</t>
  </si>
  <si>
    <t>247 296,00</t>
  </si>
  <si>
    <t>2 375 000,00</t>
  </si>
  <si>
    <t>1 393 800,00</t>
  </si>
  <si>
    <t>752 192,00</t>
  </si>
  <si>
    <t>1 877 002,40</t>
  </si>
  <si>
    <t>2 082 567,20</t>
  </si>
  <si>
    <t>3 795 000,00</t>
  </si>
  <si>
    <t>2 600 000,00</t>
  </si>
  <si>
    <t>958 078,80</t>
  </si>
  <si>
    <t>939 821,40</t>
  </si>
  <si>
    <t>2 932 500,00</t>
  </si>
  <si>
    <t>3 015 000,00</t>
  </si>
  <si>
    <t>375 000,00</t>
  </si>
  <si>
    <t>2 428 500,00</t>
  </si>
  <si>
    <t>2 316 000,00</t>
  </si>
  <si>
    <t>465 000,00</t>
  </si>
  <si>
    <t>4 800 000,00</t>
  </si>
  <si>
    <t>340 000,00</t>
  </si>
  <si>
    <t>2 824 250,00</t>
  </si>
  <si>
    <t>342751.1.1</t>
  </si>
  <si>
    <t>4 200 000,00</t>
  </si>
  <si>
    <t>ULTIMATE MEGA TREYD MCHJ</t>
  </si>
  <si>
    <t>342700.1.1</t>
  </si>
  <si>
    <t>342706.1.1</t>
  </si>
  <si>
    <t>342711.1.1</t>
  </si>
  <si>
    <t>342715.1.1</t>
  </si>
  <si>
    <t>66 000,00</t>
  </si>
  <si>
    <t>342721.1.1</t>
  </si>
  <si>
    <t>342729.1.1</t>
  </si>
  <si>
    <t>700 000,00</t>
  </si>
  <si>
    <t>342734.1.1</t>
  </si>
  <si>
    <t>1 080 000,00</t>
  </si>
  <si>
    <t>342737.1.1</t>
  </si>
  <si>
    <t>12 000,00</t>
  </si>
  <si>
    <t>342741.1.1</t>
  </si>
  <si>
    <t>342745.1.1</t>
  </si>
  <si>
    <t>342755.1.1</t>
  </si>
  <si>
    <t>342760.1.1</t>
  </si>
  <si>
    <t>343768.1.1</t>
  </si>
  <si>
    <t>480 000,00</t>
  </si>
  <si>
    <t>Neftegaz Universal Servis Plyus</t>
  </si>
  <si>
    <t>349299.1.1</t>
  </si>
  <si>
    <t>20 000 000,00</t>
  </si>
  <si>
    <t>354896.1.1</t>
  </si>
  <si>
    <t>358516.1.1</t>
  </si>
  <si>
    <t>10 515 600,00</t>
  </si>
  <si>
    <t>360450.1.1</t>
  </si>
  <si>
    <t>8 750 000,00</t>
  </si>
  <si>
    <t>,,LOCHIN ASBOB-USKUNA" Masʼuliyati cheklangan jamiyat</t>
  </si>
  <si>
    <t>360452.1.1</t>
  </si>
  <si>
    <t>360456.1.1</t>
  </si>
  <si>
    <t>369480.1.1</t>
  </si>
  <si>
    <t>371213.1.1</t>
  </si>
  <si>
    <t>70 725 000,00</t>
  </si>
  <si>
    <t>373993.1.1</t>
  </si>
  <si>
    <t>2 550 000,00</t>
  </si>
  <si>
    <t>373995.1.1</t>
  </si>
  <si>
    <t>THE HUMAN CAPITAL MCHJ</t>
  </si>
  <si>
    <t>380180.1.1</t>
  </si>
  <si>
    <t>398976.1.1</t>
  </si>
  <si>
    <t>4 110 000,00</t>
  </si>
  <si>
    <t>398983.1.1</t>
  </si>
  <si>
    <t>16 170 000,00</t>
  </si>
  <si>
    <t>405326.1.1</t>
  </si>
  <si>
    <t>10 915 800,00</t>
  </si>
  <si>
    <t>405332.1.1</t>
  </si>
  <si>
    <t>8 114 400,00</t>
  </si>
  <si>
    <t>405335.1.1</t>
  </si>
  <si>
    <t>2 530 000,00</t>
  </si>
  <si>
    <t>410970.1.1</t>
  </si>
  <si>
    <t>19 400 000,00</t>
  </si>
  <si>
    <t>410931.1.1</t>
  </si>
  <si>
    <t>45 500 000,00</t>
  </si>
  <si>
    <t>419673.1.1</t>
  </si>
  <si>
    <t>437 500,00</t>
  </si>
  <si>
    <t>MCHJ VIZUAL GAMMA</t>
  </si>
  <si>
    <t>423703.1.1</t>
  </si>
  <si>
    <t>3 150 000,00</t>
  </si>
  <si>
    <t>431643.1.1</t>
  </si>
  <si>
    <t>431644.1.1</t>
  </si>
  <si>
    <t>900 000,00</t>
  </si>
  <si>
    <t>431648.1.1</t>
  </si>
  <si>
    <t>431649.1.1</t>
  </si>
  <si>
    <t>750 000,00</t>
  </si>
  <si>
    <t>431656.1.1</t>
  </si>
  <si>
    <t>MCHJ EXCHANGE 777</t>
  </si>
  <si>
    <t>431762.1.1</t>
  </si>
  <si>
    <t>RAA GOLDEN PAGE MCHJ</t>
  </si>
  <si>
    <t>433677.1.1</t>
  </si>
  <si>
    <t>200 000,00</t>
  </si>
  <si>
    <t>433678.1.1</t>
  </si>
  <si>
    <t>433679.1.1</t>
  </si>
  <si>
    <t>431752.1.1</t>
  </si>
  <si>
    <t>3 750 000,00</t>
  </si>
  <si>
    <t>431673.1.1</t>
  </si>
  <si>
    <t>431652.1.1</t>
  </si>
  <si>
    <t>125 000,00</t>
  </si>
  <si>
    <t>430941.1.1</t>
  </si>
  <si>
    <t>55 200 000,00</t>
  </si>
  <si>
    <t>ООО ELEKTRONASBOBBUTLASH</t>
  </si>
  <si>
    <t>453348.1.1</t>
  </si>
  <si>
    <t>1 100 000,00</t>
  </si>
  <si>
    <t>ЯККА ТАРТИБДАГИ ТАДБИРКОР MASHARIPOV ERGASH FARXOD O‘G‘LI</t>
  </si>
  <si>
    <t>453352.1.1</t>
  </si>
  <si>
    <t>ООО GRAND NEXT</t>
  </si>
  <si>
    <t>453350.1.1</t>
  </si>
  <si>
    <t>2 885 000,00</t>
  </si>
  <si>
    <t>449891.1.1</t>
  </si>
  <si>
    <t>449893.1.1</t>
  </si>
  <si>
    <t>281 235,00</t>
  </si>
  <si>
    <t>449895.1.1</t>
  </si>
  <si>
    <t>449896.1.1</t>
  </si>
  <si>
    <t>312 499,00</t>
  </si>
  <si>
    <t>449897.1.1</t>
  </si>
  <si>
    <t>324 999,00</t>
  </si>
  <si>
    <t>449898.1.1</t>
  </si>
  <si>
    <t>99 999,90</t>
  </si>
  <si>
    <t>449900.1.1</t>
  </si>
  <si>
    <t>262 499,00</t>
  </si>
  <si>
    <t>449901.1.1</t>
  </si>
  <si>
    <t>449902.1.1</t>
  </si>
  <si>
    <t>449906.1.1</t>
  </si>
  <si>
    <t>449909.1.1</t>
  </si>
  <si>
    <t>449911.1.1</t>
  </si>
  <si>
    <t>449915.1.1</t>
  </si>
  <si>
    <t>299 999,00</t>
  </si>
  <si>
    <t>449916.1.1</t>
  </si>
  <si>
    <t>412 499,00</t>
  </si>
  <si>
    <t>449918.1.1</t>
  </si>
  <si>
    <t>124 998,00</t>
  </si>
  <si>
    <t>449919.1.1</t>
  </si>
  <si>
    <t>18 749,90</t>
  </si>
  <si>
    <t>449920.1.1</t>
  </si>
  <si>
    <t>78 124,50</t>
  </si>
  <si>
    <t>449924.1.1</t>
  </si>
  <si>
    <t>4 528 948,24</t>
  </si>
  <si>
    <t>449925.1.1</t>
  </si>
  <si>
    <t>1 749 996,00</t>
  </si>
  <si>
    <t>449926.1.1</t>
  </si>
  <si>
    <t>1 874 994,00</t>
  </si>
  <si>
    <t>449928.1.1</t>
  </si>
  <si>
    <t>449929.1.1</t>
  </si>
  <si>
    <t>449930.1.1</t>
  </si>
  <si>
    <t>874 998,00</t>
  </si>
  <si>
    <t>449931.1.1</t>
  </si>
  <si>
    <t>13 749 999,00</t>
  </si>
  <si>
    <t>449932.1.1</t>
  </si>
  <si>
    <t>2 499 999,00</t>
  </si>
  <si>
    <t>453354.1.1</t>
  </si>
  <si>
    <t>459924.1.1</t>
  </si>
  <si>
    <t>INJENERING SMA MCHJ</t>
  </si>
  <si>
    <t>459003.1.1</t>
  </si>
  <si>
    <t>3 500 000,00</t>
  </si>
  <si>
    <t>458991.1.1</t>
  </si>
  <si>
    <t>468338.1.1</t>
  </si>
  <si>
    <t>468348.1.1</t>
  </si>
  <si>
    <t>105 000 000,00</t>
  </si>
  <si>
    <t>469370.1.1</t>
  </si>
  <si>
    <t>50 600 000,00</t>
  </si>
  <si>
    <t>470281.1.1</t>
  </si>
  <si>
    <t>24 000 000,00</t>
  </si>
  <si>
    <t>475763.1.1</t>
  </si>
  <si>
    <t>477303.1.1</t>
  </si>
  <si>
    <t>ЯККА ТАРТИБДАГИ ТАДБИРКОР RAXIMBAYEV ULUG‘BEK ALISHER O‘G‘LI</t>
  </si>
  <si>
    <t>480162.1.1</t>
  </si>
  <si>
    <t>124 999,00</t>
  </si>
  <si>
    <t>480167.1.1</t>
  </si>
  <si>
    <t>12 450,00</t>
  </si>
  <si>
    <t>480169.1.1</t>
  </si>
  <si>
    <t>62 499,80</t>
  </si>
  <si>
    <t>480172.1.1</t>
  </si>
  <si>
    <t>12 499,00</t>
  </si>
  <si>
    <t>480174.1.1</t>
  </si>
  <si>
    <t>12 499,95</t>
  </si>
  <si>
    <t>480177.1.1</t>
  </si>
  <si>
    <t>149 999,00</t>
  </si>
  <si>
    <t>480182.1.1</t>
  </si>
  <si>
    <t>112 499,00</t>
  </si>
  <si>
    <t>480185.1.1</t>
  </si>
  <si>
    <t>162 499,00</t>
  </si>
  <si>
    <t>480188.1.1</t>
  </si>
  <si>
    <t>480190.1.1</t>
  </si>
  <si>
    <t>480191.1.1</t>
  </si>
  <si>
    <t>480200.1.1</t>
  </si>
  <si>
    <t>999 999,00</t>
  </si>
  <si>
    <t>480203.1.1</t>
  </si>
  <si>
    <t>93 749,50</t>
  </si>
  <si>
    <t>480206.1.1</t>
  </si>
  <si>
    <t>187 499,75</t>
  </si>
  <si>
    <t>480208.1.1</t>
  </si>
  <si>
    <t>480211.1.1</t>
  </si>
  <si>
    <t>480214.1.1</t>
  </si>
  <si>
    <t>480218.1.1</t>
  </si>
  <si>
    <t>480221.1.1</t>
  </si>
  <si>
    <t>480227.1.1</t>
  </si>
  <si>
    <t>187 499,00</t>
  </si>
  <si>
    <t>485553.1.1</t>
  </si>
  <si>
    <t>1 374 500,00</t>
  </si>
  <si>
    <t>485558.1.1</t>
  </si>
  <si>
    <t>874 999,00</t>
  </si>
  <si>
    <t>485563.1.1</t>
  </si>
  <si>
    <t>37 499,90</t>
  </si>
  <si>
    <t>485568.1.1</t>
  </si>
  <si>
    <t>499 999,00</t>
  </si>
  <si>
    <t>485579.1.1</t>
  </si>
  <si>
    <t>199 999,90</t>
  </si>
  <si>
    <t>485586.1.1</t>
  </si>
  <si>
    <t>218 749,00</t>
  </si>
  <si>
    <t>485592.1.1</t>
  </si>
  <si>
    <t>1 312 499,00</t>
  </si>
  <si>
    <t>485608.1.1</t>
  </si>
  <si>
    <t>1 249 999,00</t>
  </si>
  <si>
    <t>485614.1.1</t>
  </si>
  <si>
    <t>62 499,00</t>
  </si>
  <si>
    <t>485622.1.1</t>
  </si>
  <si>
    <t>174 999,00</t>
  </si>
  <si>
    <t>485631.1.1</t>
  </si>
  <si>
    <t>437 499,00</t>
  </si>
  <si>
    <t>485638.1.1</t>
  </si>
  <si>
    <t>485647.1.1</t>
  </si>
  <si>
    <t>485653.1.1</t>
  </si>
  <si>
    <t>485657.1.1</t>
  </si>
  <si>
    <t>485662.1.1</t>
  </si>
  <si>
    <t>485666.1.1</t>
  </si>
  <si>
    <t>485671.1.1</t>
  </si>
  <si>
    <t>162 748,14</t>
  </si>
  <si>
    <t>485674.1.1</t>
  </si>
  <si>
    <t>249 999,96</t>
  </si>
  <si>
    <t>485678.1.1</t>
  </si>
  <si>
    <t>574 999,00</t>
  </si>
  <si>
    <t>498900.1.1</t>
  </si>
  <si>
    <t>2 754 800,00</t>
  </si>
  <si>
    <t>498906.1.1</t>
  </si>
  <si>
    <t>1 358 900,00</t>
  </si>
  <si>
    <t>498909.1.1</t>
  </si>
  <si>
    <t>498912.1.1</t>
  </si>
  <si>
    <t>1 387 500,00</t>
  </si>
  <si>
    <t>498917.1.1</t>
  </si>
  <si>
    <t>1 386 000,00</t>
  </si>
  <si>
    <t>499416.1.1</t>
  </si>
  <si>
    <t>5 120 000,00</t>
  </si>
  <si>
    <t>BIZNES SENTOR GOLD MCHJ</t>
  </si>
  <si>
    <t>499420.1.1</t>
  </si>
  <si>
    <t>7 290 000,00</t>
  </si>
  <si>
    <t>DREAM MEBEL ANDIJAN MChJ</t>
  </si>
  <si>
    <t>499406.1.1</t>
  </si>
  <si>
    <t>10 120 000,00</t>
  </si>
  <si>
    <t>INDUSTRY DISTRIBUTOR MCHJ</t>
  </si>
  <si>
    <t>499422.1.1</t>
  </si>
  <si>
    <t>1 032 000,00</t>
  </si>
  <si>
    <t>508954.1.1</t>
  </si>
  <si>
    <t>516 000,00</t>
  </si>
  <si>
    <t>ЯККА ТАРТИБДАГИ ТАДБИРКОР MATYAKUBOV FAYZULLA SADULLOYEVICH</t>
  </si>
  <si>
    <t>508960.1.1</t>
  </si>
  <si>
    <t>5 060 000,00</t>
  </si>
  <si>
    <t>"SADAF BIZNES SERVIS" MAS`ULIYATI CHEKLANGAN JAMIYATI</t>
  </si>
  <si>
    <t>508967.1.1</t>
  </si>
  <si>
    <t>2 560 000,00</t>
  </si>
  <si>
    <t>515921.1.1</t>
  </si>
  <si>
    <t>515925.1.1</t>
  </si>
  <si>
    <t>517265.1.1</t>
  </si>
  <si>
    <t>MD-IN ACTION XK</t>
  </si>
  <si>
    <t xml:space="preserve">   Договор №436450 от 01.07.22г.Кефир  литр</t>
  </si>
  <si>
    <t xml:space="preserve">   Договор №500193 от 30.07.22г.Кефир  литр-506л</t>
  </si>
  <si>
    <t>BARAKA ENGINEERING mas`uliyati cheklangan jamiyati</t>
  </si>
  <si>
    <t xml:space="preserve">   Договор 572841 от 25.08.22 Трубы гофрированная-84 м</t>
  </si>
  <si>
    <t>BR- AGREEMENT mas`uliyati cheklangan jamiyati</t>
  </si>
  <si>
    <t xml:space="preserve">   Договор 5764122 от 06.09.22 Соль техническая-600тн</t>
  </si>
  <si>
    <t>CHINOZ OLTIN DON AGRO KLASTER mas‘uliyati cheklangan jamiyati</t>
  </si>
  <si>
    <t xml:space="preserve">   Договор 47 от 08.09.22 Пшеница 4 кл 1000 тн</t>
  </si>
  <si>
    <t>CONSUMER GOODS INVEST mas`uliyati cheklangan jamiyati</t>
  </si>
  <si>
    <t xml:space="preserve">   Договор 6 от 28.08.22 Пшеница 4 кл 1000 тн</t>
  </si>
  <si>
    <t>EXCHANGE 777 mas`uliyati cheklangan jamiyati</t>
  </si>
  <si>
    <t xml:space="preserve">   Договор 431656.1.1 от 20.08.22 лампа светодиодная 12 W-100шт</t>
  </si>
  <si>
    <t xml:space="preserve">   Договор 342700.1.1 от 04.07.22 труба пластмассовая д50-30шт</t>
  </si>
  <si>
    <t xml:space="preserve">   Договор 342706.1.1 от 04.07.22 отвод д50-8шт</t>
  </si>
  <si>
    <t xml:space="preserve">   Договор 342711.1.1 от 04.07.22 отвод д20-80шт</t>
  </si>
  <si>
    <t xml:space="preserve">   Договор 342715.1.1 от 04.07.22 муфта  д20-30шт</t>
  </si>
  <si>
    <t xml:space="preserve">   Договор 342721.1.1 от 04.07.22 тройник д50/20-35шт</t>
  </si>
  <si>
    <t xml:space="preserve">   Договор 342729.1.1 от 04.07.22 вентиль барашковый д20-10шт</t>
  </si>
  <si>
    <t xml:space="preserve">   Договор 342734.1.1 от 04.07.22 вентиль барашковый д50-6шт</t>
  </si>
  <si>
    <t xml:space="preserve">   Договор 342737.1.1 от 04.07.22 полуотвод д20-6шт</t>
  </si>
  <si>
    <t xml:space="preserve">   Договор 342741.1.1 от 04.07.22 заглушки д50-2шт</t>
  </si>
  <si>
    <t xml:space="preserve">   Договор 342745.1.1 от 04.07.22 сифон для писсуара-2шт</t>
  </si>
  <si>
    <t xml:space="preserve">   Договор 342755.1.1 от 04.07.22 смеситель для писсуара-2шт</t>
  </si>
  <si>
    <t xml:space="preserve">   Договор 342760.1.1 от 04.07.22 американкавнут.резьба д50-15шт</t>
  </si>
  <si>
    <t xml:space="preserve">   Договор 349299.1.1 от 07.07.22 труба ПЭПБ Т110*4,TS04 -80шт</t>
  </si>
  <si>
    <t xml:space="preserve">   Договор 369480.1.1 от 21.07.22 Стакан однораз.-20000 шт</t>
  </si>
  <si>
    <t xml:space="preserve">   Договор 410931.1.1 от 11.08.22 Трубы ст.бесшов.159*8мм-70 м</t>
  </si>
  <si>
    <t xml:space="preserve">   Договор 410970.1.1 от 11.08.22 Задвижка ст.-4к-т</t>
  </si>
  <si>
    <t>GOODPETRO PRO mas`uliyati cheklangan jamiyati</t>
  </si>
  <si>
    <t xml:space="preserve">   Договор 5616949 от 14.07.22 диз топливо-3394кг</t>
  </si>
  <si>
    <t>INTERGRAIN mas‘uliyati cheklangan jamiyati xorijiy korxonasi</t>
  </si>
  <si>
    <t xml:space="preserve">   Договор Р-12 от 13.07.22 Пшеница 3 кл 2800тн</t>
  </si>
  <si>
    <t>LOCHIN ASBOB-USKUNA mas‘uliyati cheklangan jamiyati</t>
  </si>
  <si>
    <t xml:space="preserve">   Договор 360450.1.1 от 16.07.22 Карбид кальция-250кг</t>
  </si>
  <si>
    <t xml:space="preserve">   Договор 360452.1.1 от 16.07.22 Проволка сварочная Д-3мм-50кг</t>
  </si>
  <si>
    <t xml:space="preserve">   Договор 453350.1.1 от 29.08.22 Интерфейс-1шт</t>
  </si>
  <si>
    <t xml:space="preserve">   Договор 468338.1.1 от 07.09.22 Рейка деревянная 50*50-700м</t>
  </si>
  <si>
    <t xml:space="preserve">   Договор 475763.1.1 от 10.09.22 Саморез по дереву белый гаечный 50мм-10кг</t>
  </si>
  <si>
    <t>NDA EXPORT mas'uliyati cheklangan jamiyati</t>
  </si>
  <si>
    <t xml:space="preserve">   Договор 6 от 30.06.22 Пшеница 3 кл 500 тн</t>
  </si>
  <si>
    <t>RAA GOLDEN PAGE mas`uliyati cheklangan jamiyati</t>
  </si>
  <si>
    <t xml:space="preserve">   Договор 431762.1.1 от 20.08.22 лампы светод.50W-20шт</t>
  </si>
  <si>
    <t>SHAHRISABZ BARAKA DON mas`uliyati cheklangan jamiyati</t>
  </si>
  <si>
    <t xml:space="preserve">   Договор 5 от 31.08.22 пшеница 4 кл 350тн</t>
  </si>
  <si>
    <t>SHAHRISABZ SARA URUG` mas`uliyati cheklangan jamiyati</t>
  </si>
  <si>
    <t xml:space="preserve">   Договор 5 от 05.09.22 Пшеница 4 кл 200,41 тн</t>
  </si>
  <si>
    <t>SHIFOKOR-82 oilaviy korxonasi</t>
  </si>
  <si>
    <t xml:space="preserve">   Договор 482931 от 23.07.22 Медикаменты</t>
  </si>
  <si>
    <t>SOF IN PREMIUM MILK mas`uliyati cheklangan jamiyati</t>
  </si>
  <si>
    <t xml:space="preserve">   Договор 591128 от 05.09.22 Кефир 900г-400шт</t>
  </si>
  <si>
    <t>TCT TRADE AND SUPPLY mas‘uliyati cheklangan jamiyati</t>
  </si>
  <si>
    <t xml:space="preserve">   Договор 27-КП-2022 от 05.07.22 Пшеница 3 кл 1000тн</t>
  </si>
  <si>
    <t xml:space="preserve">   Договор 29-КП-2022 от 21.07.22 Пшеница 3 кл 3000тн</t>
  </si>
  <si>
    <t xml:space="preserve">   Договор 30-КП-2022 от 04.08.22 Пшеница 3 класс 300тн</t>
  </si>
  <si>
    <t>THE HUMAN CAPITAL mas‘uliyati cheklangan jamiyati</t>
  </si>
  <si>
    <t xml:space="preserve">   Договор 373995.1.1 от 22.07.22 Интерфейс</t>
  </si>
  <si>
    <t>TRANS-BUSINESS AVTO mas`uliyati cheklangan jamiyati</t>
  </si>
  <si>
    <t xml:space="preserve">   Договор 8 от 06.07.22 пшеница 5500тн</t>
  </si>
  <si>
    <t>ULTIMATE MEGA TREYD mas`uliyati cheklangan jamiyati</t>
  </si>
  <si>
    <t xml:space="preserve">   Договор 342751.1.1 от 03.07.22 Смеситель для раковины-10 шт</t>
  </si>
  <si>
    <t xml:space="preserve">   Договор 380180.1.1 от 27.07.22 КабельКСВППЭ-5е 4*2*0.52-300 шт</t>
  </si>
  <si>
    <t>VIZUAL GAMMA mas`uliyati cheklangan jamiyati</t>
  </si>
  <si>
    <t xml:space="preserve">   Договор 419673.1.1 от 15.08.22 перекись водорода-10кг</t>
  </si>
  <si>
    <t xml:space="preserve">   Договор 449891.1.1 от 29.08.22 Реактивы</t>
  </si>
  <si>
    <t xml:space="preserve">   Договор 449893.1.1 от 29.08.22 Реактивы</t>
  </si>
  <si>
    <t xml:space="preserve">   Договор 449895.1.1 от 29.08.22 Реактивы</t>
  </si>
  <si>
    <t xml:space="preserve">   Договор 449896.1.1 от 29.08.22 Реактивы</t>
  </si>
  <si>
    <t xml:space="preserve">   Договор 449897.1.1 от 29.08.22 Реактивы</t>
  </si>
  <si>
    <t xml:space="preserve">   Договор 449898.1.1 от 29.08.22 Реактивы</t>
  </si>
  <si>
    <t xml:space="preserve">   Договор 449900.1.1 от 29.08.22 Реактивы</t>
  </si>
  <si>
    <t xml:space="preserve">   Договор 449901.1.1 от 29.08.22 Реактивы</t>
  </si>
  <si>
    <t xml:space="preserve">   Договор 449902.1.1 от 29.08.22 Реактивы</t>
  </si>
  <si>
    <t xml:space="preserve">   Договор 449906.1.1 от 29.08.22 Реактивы</t>
  </si>
  <si>
    <t xml:space="preserve">   Договор 449909.1.1 от 29.08.22 Реактивы</t>
  </si>
  <si>
    <t xml:space="preserve">   Договор 449911.1.1 от 29.08.22 Реактивы</t>
  </si>
  <si>
    <t xml:space="preserve">   Договор 449918.1.1 от 29.08.22 глицирин</t>
  </si>
  <si>
    <t xml:space="preserve">   Договор 449920.1.1 от 29.08.22 Реактивы</t>
  </si>
  <si>
    <t xml:space="preserve">   Договор 449924.1.1 от 29.08.22 Реактивы</t>
  </si>
  <si>
    <t xml:space="preserve">   Договор 449925.1.1 от 29.08.22 Ареометр для спирта</t>
  </si>
  <si>
    <t xml:space="preserve">   Договор 449926.1.1 от 29.08.22 Стакан фарфоровый</t>
  </si>
  <si>
    <t xml:space="preserve">   Договор 449928.1.1 от 29.08.22 Спиртомер</t>
  </si>
  <si>
    <t xml:space="preserve">   Договор 449930.1.1 от 29.08.22 Реактивы</t>
  </si>
  <si>
    <t xml:space="preserve">   Договор 449932.1.1 от 29.08.22 Сито лабораторные-1к-т</t>
  </si>
  <si>
    <t xml:space="preserve">   Договор 480162.1.1 от 14.09.22 Реактивы</t>
  </si>
  <si>
    <t xml:space="preserve">   Договор 480167.1.1 от 14.09.22 Реактивы</t>
  </si>
  <si>
    <t xml:space="preserve">   Договор 480169.1.1 от 14.09.22 Реактивы</t>
  </si>
  <si>
    <t xml:space="preserve">   Договор 480172.1.1 от 14.09.22 Реактивы</t>
  </si>
  <si>
    <t xml:space="preserve">   Договор 480174.1.1 от 14.09.22 Реактивы</t>
  </si>
  <si>
    <t xml:space="preserve">   Договор 480177.1.1 от 14.09.22 Реактивы</t>
  </si>
  <si>
    <t xml:space="preserve">   Договор 480182.1.1 от 14.09.22 Реактивы</t>
  </si>
  <si>
    <t xml:space="preserve">   Договор 480185.1.1 от 14.09.22 Реактивы</t>
  </si>
  <si>
    <t xml:space="preserve">   Договор 480188.1.1 от 14.09.22 Реактивы</t>
  </si>
  <si>
    <t xml:space="preserve">   Договор 480190.1.1 от 14.09.22 Реактивы</t>
  </si>
  <si>
    <t xml:space="preserve">   Договор 480191.1.1 от 14.09.22 Реактивы</t>
  </si>
  <si>
    <t xml:space="preserve">   Договор 480200.1.1 от 14.09.22 Реактивы</t>
  </si>
  <si>
    <t xml:space="preserve">   Договор 480203.1.1 от 14.09.22 Реактивы</t>
  </si>
  <si>
    <t xml:space="preserve">   Договор 480206.1.1 от 14.09.22 Реактивы</t>
  </si>
  <si>
    <t xml:space="preserve">   Договор 480208.1.1 от 14.09.22 Реактивы</t>
  </si>
  <si>
    <t xml:space="preserve">   Договор 480211.1.1 от 14.09.22 Реактивы</t>
  </si>
  <si>
    <t xml:space="preserve">   Договор 480214.1.1 от 14.09.22 Реактивы</t>
  </si>
  <si>
    <t xml:space="preserve">   Договор 480218.1.1 от 14.09.22 Реактивы</t>
  </si>
  <si>
    <t xml:space="preserve">   Договор 480221.1.1 от 14.09.22 Реактивы</t>
  </si>
  <si>
    <t xml:space="preserve">   Договор 480227.1.1 от 14.09.22 Реактивы</t>
  </si>
  <si>
    <t xml:space="preserve">   Договор 485558.1.1 от 16.09.22 Реактивы</t>
  </si>
  <si>
    <t xml:space="preserve">   Договор 485563.1.1 от 16.09.22 Реактивы</t>
  </si>
  <si>
    <t xml:space="preserve">   Договор 485568.1.1 от 16.09.22 Реактивы</t>
  </si>
  <si>
    <t xml:space="preserve">   Договор 485579.1.1 от 16.09.22 Реактивы</t>
  </si>
  <si>
    <t xml:space="preserve">   Договор 485586.1.1 от 16.09.22 Реактивы</t>
  </si>
  <si>
    <t xml:space="preserve">   Договор 485592.1.1 от 16.09.22 Реактивы</t>
  </si>
  <si>
    <t xml:space="preserve">   Договор 485614.1.1 от 16.09.22 Реактивы</t>
  </si>
  <si>
    <t xml:space="preserve">   Договор 485622.1.1 от 16.09.22 Реактивы</t>
  </si>
  <si>
    <t xml:space="preserve">   Договор 485631.1.1 от 16.09.22 Реактивы</t>
  </si>
  <si>
    <t xml:space="preserve">   Договор 485638.1.1 от 16.09.22 Реактивы</t>
  </si>
  <si>
    <t xml:space="preserve">   Договор 485647.1.1 от 16.09.22 Реактивы</t>
  </si>
  <si>
    <t xml:space="preserve">   Договор 485653.1.1 от 16.09.22 Реактивы</t>
  </si>
  <si>
    <t xml:space="preserve">   Договор 485657.1.1 от 16.09.22 Реактивы</t>
  </si>
  <si>
    <t xml:space="preserve">   Договор 485662.1.1 от 16.09.22 Реактивы</t>
  </si>
  <si>
    <t xml:space="preserve">   Договор 485666.1.1 от 16.09.22 Реактивы</t>
  </si>
  <si>
    <t xml:space="preserve">   Договор 485671.1.1 от 16.09.22 Реактивы</t>
  </si>
  <si>
    <t xml:space="preserve">   Договор 485674.1.1 от 16.09.22 Реактивы</t>
  </si>
  <si>
    <t xml:space="preserve">   Договор 485678.1.1 от 16.09.22 Реактивы</t>
  </si>
  <si>
    <t>WELL MED PHARM mas`uliyati cheklangan jamiyati</t>
  </si>
  <si>
    <t xml:space="preserve">   Договор 483889 от 23.07.22 Медикаменты</t>
  </si>
  <si>
    <t>ZOFE ABDULLOH NUR mas`uliyati cheklangan jamiyati</t>
  </si>
  <si>
    <t xml:space="preserve">   Договор 643638 от 22.09.22 Доска флипчарт-1шт</t>
  </si>
  <si>
    <t>AJ ANDIJON BIOKIMYO ZAVODI</t>
  </si>
  <si>
    <t xml:space="preserve">   Договор 1-26 от 05.07.22 ЭАФ 3200 дал</t>
  </si>
  <si>
    <t xml:space="preserve">   Договор 1-28 от 04.08.22 ЭАФ</t>
  </si>
  <si>
    <t xml:space="preserve">   Договор 1-29 от 05.09.22 ЭАФ</t>
  </si>
  <si>
    <t>MASHARIPOV ERGASH FARXOD O‘G‘LI</t>
  </si>
  <si>
    <t xml:space="preserve">   Договор 453348.1.1 от 28.08.22 Акумуляторная батарея-1шт</t>
  </si>
  <si>
    <t>MATYAKUBOV FAYZULLA SADULLOYEVICH</t>
  </si>
  <si>
    <t xml:space="preserve">   Договор 508954.1.1 от 25.09.22 Стулья на мет.каркасе-2шт</t>
  </si>
  <si>
    <t xml:space="preserve">   Договор 508967.1.1 от 25.09.22 кресло офисное-1шт</t>
  </si>
  <si>
    <t>MChJ "ASKLEPIY" xorijiy korxonasi</t>
  </si>
  <si>
    <t xml:space="preserve">   Договор 482895 от 23.07.22 Медикаменты</t>
  </si>
  <si>
    <t xml:space="preserve">   Договор 482820 от 23.07.22 Медикаменты</t>
  </si>
  <si>
    <t xml:space="preserve">   Договор 482916 от 23.07.22 Медикаменты</t>
  </si>
  <si>
    <t xml:space="preserve">   Договор 482961от 23.07.22 Медикаменты</t>
  </si>
  <si>
    <t xml:space="preserve">   Договор 2022/08 от 28.06.22 Пшеница 3 класса 500 тн</t>
  </si>
  <si>
    <t xml:space="preserve">   Договор 2022/09 от 29.07.22 Пшеница 4 класса 500 тн</t>
  </si>
  <si>
    <t xml:space="preserve">   Договор 2022-10 от 12.08.22 Пшеница 3-4 кл  500тн</t>
  </si>
  <si>
    <t xml:space="preserve">   Договор 2022-11 от 06.09.22 Пшеница 4 кл 500тн</t>
  </si>
  <si>
    <t xml:space="preserve">   Договор 431649.1.1 от 20.08.22 Изолента-50рул</t>
  </si>
  <si>
    <t xml:space="preserve">   Договор 431652.1.1 от 22.08.22 Электротовары</t>
  </si>
  <si>
    <t xml:space="preserve">   Договор 431673.1.1 от 22.08.22 мел-500кг</t>
  </si>
  <si>
    <t xml:space="preserve">   Договор 431752.1.1 от 22.08.22 известь-750кг</t>
  </si>
  <si>
    <t xml:space="preserve">   Договор 433677.1.1 от 21.08.22 Валик для покраски-10шт</t>
  </si>
  <si>
    <t xml:space="preserve">   Договор 433678.1.1 от 24.08.22 строй материал кисть малярная-50шт</t>
  </si>
  <si>
    <t xml:space="preserve">   Договор 433679.1.1 от 21.08.22 строй материал кисть малярный 100мм-10шт</t>
  </si>
  <si>
    <t xml:space="preserve">   Договор 431643.1.1 от 20.08.22 Розетка-25шт</t>
  </si>
  <si>
    <t xml:space="preserve">   Договор 431644.1.1 от 20.08.22 Провод ПУГНП 2*1,5-100метр</t>
  </si>
  <si>
    <t xml:space="preserve">   Договор 431648.1.1 от 20.08.22 Провод ПУГНП 2*2,5-100метр</t>
  </si>
  <si>
    <t xml:space="preserve">   Договор 0123334 от 01.07.22 Вода питьевая для куллера-350шт</t>
  </si>
  <si>
    <t xml:space="preserve">   Договор 0127273 от 29.07.22 Вода питьевая для куллера-400шт</t>
  </si>
  <si>
    <t xml:space="preserve">   Договор 0133406 от 01.09.22 Вода питьевая для куллера</t>
  </si>
  <si>
    <t xml:space="preserve">   Договор 482819 от 23.07.22  Медикаменты</t>
  </si>
  <si>
    <t xml:space="preserve">   Договор 482866 от 23.07.22  Медикаменты</t>
  </si>
  <si>
    <t xml:space="preserve">   Договор 482867 от 23.07.22  Медикаменты</t>
  </si>
  <si>
    <t xml:space="preserve">   Договор 482966 от 23.07.22  Медикаменты</t>
  </si>
  <si>
    <t xml:space="preserve">   Договор 483030 от 23.07.22  Медикаменты</t>
  </si>
  <si>
    <t>MChJ Elektronasbobbutlash</t>
  </si>
  <si>
    <t xml:space="preserve">   Договор 430941.1.1 от 22.08.22 Цепь для конвейера-92метр</t>
  </si>
  <si>
    <t xml:space="preserve">   Договор 469370.1.1 от 08.09.22 Цепь для конвейера КУ УТФ-200мм-100м</t>
  </si>
  <si>
    <t xml:space="preserve">   Договор 371213.1.1 от 21.07.22 Бетон М-300-150м3</t>
  </si>
  <si>
    <t xml:space="preserve">   Договор 566144 от 22.08.22 Бетон М-300-10м3</t>
  </si>
  <si>
    <t xml:space="preserve">   423703.1.1 от 18.08.2022 кислород 300 кв.м</t>
  </si>
  <si>
    <t xml:space="preserve">   Договор 0125317 от 23.06.22 Прокладка к теплообменику -200 шт</t>
  </si>
  <si>
    <t xml:space="preserve">   Договор 360456.1.1 от 16.07.22 Гипохлорит натрий 17%-4000кг</t>
  </si>
  <si>
    <t xml:space="preserve">   Договор 343768.1.1 от 04.07.22 Вентиль бронза Ду32ммРу25ф-2шт (кап. ремонт)</t>
  </si>
  <si>
    <t xml:space="preserve">   Договор 453354.1.1 от 30.08.22 Электроды Арсенал МР3мм-200кг</t>
  </si>
  <si>
    <t xml:space="preserve">   Договор 458991.1.1 от 05.09.22 Электрод нерж.ЦЛ-11</t>
  </si>
  <si>
    <t xml:space="preserve">   Договор 459003.1.1 от 05.09.22 Электроды сварочный  МР3мм д=4мм-100кг</t>
  </si>
  <si>
    <t xml:space="preserve">   Договор 515921.1.1 от 29.09.22 Серпянка-15рул</t>
  </si>
  <si>
    <t xml:space="preserve">   Договор 515925.1.1 от 29.09.22 известь-1000кг</t>
  </si>
  <si>
    <t xml:space="preserve">   Договор 517265.1.1 от 29.09.22 Порог мет.-8шт</t>
  </si>
  <si>
    <t>MChJ SHARQ DARMON</t>
  </si>
  <si>
    <t xml:space="preserve">   Договор 482852 от 23.07.22г. Медикаменты</t>
  </si>
  <si>
    <t xml:space="preserve">   Договор 482958 от 23.07.22г. Медикаменты</t>
  </si>
  <si>
    <t xml:space="preserve">   Договор 5717921 от 17.08.22 Разбавитель NS-30л</t>
  </si>
  <si>
    <t xml:space="preserve">   Договор 5717936 от 17.08.22 Эмаль красная ПФ-115-25кг</t>
  </si>
  <si>
    <t xml:space="preserve">   Договор 5717937 от 17.08.22 Эмаль белая ПФ-115-100кг</t>
  </si>
  <si>
    <t xml:space="preserve">   Договор 5717938 от 17.08.22 Эмаль черная ПФ-115-50кг</t>
  </si>
  <si>
    <t xml:space="preserve">   Договор 5717943 от 17.08.22 Эмаль красно-коричневая-50кг</t>
  </si>
  <si>
    <t xml:space="preserve">   Договор 5818169 от 27.09.22 Водоэмульсия фосадний-200кг</t>
  </si>
  <si>
    <t xml:space="preserve">   Договор 5818195 от 27.09.22 Смесь строительная-35шт</t>
  </si>
  <si>
    <t xml:space="preserve">   Договор 5818198 от 27.09.22 Эмаль белая ПФ115-100кг</t>
  </si>
  <si>
    <t xml:space="preserve">   Договор 5818225 от 27.09.22 Грунтовка -30кг</t>
  </si>
  <si>
    <t>MCHJ TCT AGRO CLUSTER</t>
  </si>
  <si>
    <t xml:space="preserve">   Договор 71-08-22 от 31.08.22 Пшеница 750 тн 3 кл</t>
  </si>
  <si>
    <t xml:space="preserve">   Договор 398839.1.1 от 11.08.22 химикаты</t>
  </si>
  <si>
    <t xml:space="preserve">   Договор 398976.1.1 от 08.08.22 химикаты</t>
  </si>
  <si>
    <t xml:space="preserve">   Договор 398983.1.1 от 08.08.22 химикаты</t>
  </si>
  <si>
    <t xml:space="preserve">   Договор 482789 от 23.07.22 Медикаменты</t>
  </si>
  <si>
    <t xml:space="preserve">   Договор 482797 от 23.07.22 Медикаменты</t>
  </si>
  <si>
    <t xml:space="preserve">   Договор 482821 от 23.07.22 Медикаменты</t>
  </si>
  <si>
    <t xml:space="preserve">   Договор 484631 от 23.07.22 Медикаменты</t>
  </si>
  <si>
    <t>RAXIMBAYEV ULUG‘BEK ALISHER O‘G‘LI</t>
  </si>
  <si>
    <t xml:space="preserve">   Договор 477303.1.1 от 11.09.22 Электроды Нержавейка d4-120кг</t>
  </si>
  <si>
    <t xml:space="preserve">   Договор 0133116 от 31.08.22 Профнастил оцинкованный-509кв.м</t>
  </si>
  <si>
    <t xml:space="preserve">   Договор 0132321 от 27.08.22 Диаграмная бумага-3000шт</t>
  </si>
  <si>
    <t xml:space="preserve">   Договор 405326.1.1 от 10.08.22 Рукав Б (I) -10-32-45 ГОСТ18698-79(длина по 20м,давлен.10бар)-60метр</t>
  </si>
  <si>
    <t xml:space="preserve">   Договор 405332.1.1 от 10.08.22 Рукав Б(I) -10-38-51 ГОСТ18698-79(длина по 20м,давление10бар)-40метр</t>
  </si>
  <si>
    <t xml:space="preserve">   Договор 405335.1.1 от 10.08.22 Рукав Б 2 -50-5 ГОСТ5398-76(L=10м,давлен.5бар)-60метр</t>
  </si>
  <si>
    <t xml:space="preserve">   Договор 498900.1.1 от 22.09.22 сальниковая набивка АП31-5мм-19,4кг</t>
  </si>
  <si>
    <t xml:space="preserve">   Договор 498906.1.1 от 22.09.22 сальниковая набивка АП31-6мм-10,7кг</t>
  </si>
  <si>
    <t xml:space="preserve">   Договор 498909.1.1 от 22.09.22 сальниковая набивка АП31-8мм-12,8кг</t>
  </si>
  <si>
    <t xml:space="preserve">   Договор 498912.1.1 от 22.09.22 сальниковая набивка АП31-12мм-11,1кг</t>
  </si>
  <si>
    <t xml:space="preserve">   Договор 498917.1.1 от 22.09.22 сальниковая набивка АП31-16мм-12,6кг</t>
  </si>
  <si>
    <t xml:space="preserve">   Договор 0133900 от 08.09.22 эл водонагреватель 100л-1шт</t>
  </si>
  <si>
    <t>XSI MCHJ ECOCLIMAT</t>
  </si>
  <si>
    <t xml:space="preserve">   Договор 5721413 от 18.08.22 Стекловолокно с фольгой 15м-15рулон</t>
  </si>
  <si>
    <t>ОБЩЕСТВО С ОГРАНИЧЕННОЙ ОТВЕТСТВЕННОСТЬЮ "GRAND NEXT"</t>
  </si>
  <si>
    <t xml:space="preserve">   Договор 453352.1.1 от 28.08.22 Круг отрезной 230*2*22,23ммА36 Луга-50шт</t>
  </si>
  <si>
    <t>ООО XIMBIOGEN</t>
  </si>
  <si>
    <t xml:space="preserve">   Договор 0136587 от 22.09.22 сульфоуголь-1тн</t>
  </si>
  <si>
    <t xml:space="preserve">   Договор 631463 от 17.09.22 Соляная  к-та тех,-700кг</t>
  </si>
  <si>
    <t xml:space="preserve">   Договор 01-08 от 01.08.22 Пшеница 3 кл 2121тн</t>
  </si>
  <si>
    <t xml:space="preserve">   Договор 04-07 от 04.07.22 Пшеница 3 кл 700 тн</t>
  </si>
  <si>
    <t xml:space="preserve">   Договор 31-08 от 31.08.22 Пшеница 3 кл 2333тн</t>
  </si>
  <si>
    <t xml:space="preserve">   Договор 436100 от 01.07.22 Тех. обслуга  АИИСКУЭ  типа  Альфа</t>
  </si>
  <si>
    <t>AI-BROK mas`uliyati cheklangan jamiyati</t>
  </si>
  <si>
    <t xml:space="preserve">   Договор 481228 от 22.07.22 обучение</t>
  </si>
  <si>
    <t>ASKO-VOSTOK aksiyadorlik jamiyati</t>
  </si>
  <si>
    <t>EKOTIBBIYOT xususiy korxonasi</t>
  </si>
  <si>
    <t xml:space="preserve">   Договор 0126767 от 24.07.22 За утилизацию люминесцентных ламп</t>
  </si>
  <si>
    <t>ONLINE SERVICE GROUP mas‘uliyati cheklangan jamiyati</t>
  </si>
  <si>
    <t xml:space="preserve">   Договор OSG-W-30-08-2022 от 30.08.22 Услуги ВЭБ сайта</t>
  </si>
  <si>
    <t>AJ O'ZTEMIRYOLKONTEYNER</t>
  </si>
  <si>
    <t xml:space="preserve">   Договор 16 от 04.08.22 поверка весов</t>
  </si>
  <si>
    <t xml:space="preserve">   Договор 22-001-81025 от 24.08.22 Поверка СИ</t>
  </si>
  <si>
    <t xml:space="preserve">   Договор 22-103-76910 от 22.07.22 Поверка СИ</t>
  </si>
  <si>
    <t xml:space="preserve">   Договор 22-103-82927 от 13.09.22 Поверка СИ</t>
  </si>
  <si>
    <t xml:space="preserve">   Договор 471072 от 18.07.22г. Услуги депозитария</t>
  </si>
  <si>
    <t xml:space="preserve">   Договор 614274 от 12.09.22 Услуги "Электронное голосование"</t>
  </si>
  <si>
    <t xml:space="preserve">   40/080 от 13.09.22 Дегустация</t>
  </si>
  <si>
    <t xml:space="preserve">   Договор 20-T от 10.06.22 Тех. обслуга пож. тушения, пож.сигнализа</t>
  </si>
  <si>
    <t xml:space="preserve">   Договор 358516.1.1 от 15.07.22  техобслуживание компрессорных установок</t>
  </si>
  <si>
    <t>MChJ ATLANTIS TRANS GROUP</t>
  </si>
  <si>
    <t xml:space="preserve">   Договор 747240 от 06.07.22 Автоуслуги ЭАФ</t>
  </si>
  <si>
    <t xml:space="preserve">   Договор 752264 от 16.08.22 Автоуслуги ЭАФ</t>
  </si>
  <si>
    <t xml:space="preserve">   Договор 757790 от 07.09.22 Автоуслуги ЭАФ</t>
  </si>
  <si>
    <t>MChJ BARAKA ISHONCH FAYZ SERVIS</t>
  </si>
  <si>
    <t xml:space="preserve">   Договор 485476 от 24.07.22 Капремонт эл.двигатель.М280 200 квт</t>
  </si>
  <si>
    <t xml:space="preserve">   Договор 485488 от 24.07.22 Капремонт эл.двигатель.М132 1500 квт</t>
  </si>
  <si>
    <t xml:space="preserve">   Договор 354896.1.1 от 13.07.22 Техническое обслуживание Лифтов</t>
  </si>
  <si>
    <t>MChJ PEGMA</t>
  </si>
  <si>
    <t xml:space="preserve">   Договор 636096 от 19.09.22 Калибровка ,госповерка.</t>
  </si>
  <si>
    <t>O'ZBEKISTON RESPUBLIKASI FANLAR AKADEMIYASI BOTANIKA INSTITUTI HUZURIDAGI AKADEM</t>
  </si>
  <si>
    <t xml:space="preserve">   Договор 24-2022 от 06.09.22 Услуги  прочие</t>
  </si>
  <si>
    <t xml:space="preserve">   Договор 1998 от 17.09.22 Охрана объекта</t>
  </si>
  <si>
    <t xml:space="preserve">   Договор 32-072 от 04.04.22 Тех.обслуж.электр.ячеек 4 шт</t>
  </si>
  <si>
    <t xml:space="preserve">   Договор 491-юрс от 12.08.19 Услуги банка (корп.карточка)</t>
  </si>
  <si>
    <t xml:space="preserve">   Договор 48976379 от 28.03.22 Строительство здания - хранения спирта</t>
  </si>
  <si>
    <t xml:space="preserve">   Договор 48987424 от 28.03.22 Строительство здания - автогаража</t>
  </si>
  <si>
    <t>ИП ООО Action MCFR Mediaguruhi</t>
  </si>
  <si>
    <t xml:space="preserve">   Договор 603290 от 09.09.22 Электронно-справоч система-Норма</t>
  </si>
  <si>
    <t xml:space="preserve">   Договор 5634261 от 19.07.22 Поставка спирт пищевой 400 дал</t>
  </si>
  <si>
    <t xml:space="preserve">   Договор 5662641 от 28.07.22 Поставка спирт пищевой 400 дал</t>
  </si>
  <si>
    <t xml:space="preserve">   Договор 5774489 от 09.09.22 Поставка спирт пищевой</t>
  </si>
  <si>
    <t xml:space="preserve">   Договор 5778637 от 12.09.22 Поставка спирт пищевой Альфа 600 дал</t>
  </si>
  <si>
    <t xml:space="preserve">   Договор 5750602 от 30.08.22 Поставка технического спирта 100 дал</t>
  </si>
  <si>
    <t xml:space="preserve">   Договор 5721894 от 18.08.22 Поставка спирт пищевой АЛЬФА 200 дал</t>
  </si>
  <si>
    <t xml:space="preserve">   Договор 5748514 от 29.08.22 Поставка спирт пищевой Альфа 300 дал</t>
  </si>
  <si>
    <t xml:space="preserve">   Договор 5638888 от 20.07.22 Поставка Жидкой барды 100 тн</t>
  </si>
  <si>
    <t xml:space="preserve">   Договор 5667339 от 29.07.22 Поставка Жидкой барды 100 тн</t>
  </si>
  <si>
    <t xml:space="preserve">   Договор 5759569 от 05.09.22 Поставка Жидкой барды 100 тн</t>
  </si>
  <si>
    <t xml:space="preserve">   Договор 5759570 от 14.09.22 Поставка Жидкой барды</t>
  </si>
  <si>
    <t xml:space="preserve">   Договор 5759571 от 05.09.22 Поставка Жидкой барды 100 тн</t>
  </si>
  <si>
    <t xml:space="preserve">   Договор 5783443 от 13.09.22 Поставка Жидкой барды 100 тн</t>
  </si>
  <si>
    <t xml:space="preserve">   Договор 5787443 от 14.09.22 Поставка Жидкой барды 100 тн</t>
  </si>
  <si>
    <t xml:space="preserve">   Договор 5798942 от 19.09.22 Поставка Жидкой барды 100 тн</t>
  </si>
  <si>
    <t xml:space="preserve">   Договор 5815754 от 26.09.22 Поставка спирт пищевой Люкс 100 дал</t>
  </si>
  <si>
    <t xml:space="preserve">   Договор 5599373 от 06.07.22 Поставка спирт пищевой Альфа 180 дал</t>
  </si>
  <si>
    <t xml:space="preserve">   Договор 5603010 от 07.07.22 Поставка спирт пищевой Альфа 670 дал</t>
  </si>
  <si>
    <t xml:space="preserve">   Договор 5651632 от 25.07.22 Поставка спирт пищевой Альфа 1290 дал</t>
  </si>
  <si>
    <t xml:space="preserve">   Договор 5654383 от 26.07.22 Поставка спирт пищевой ЛЮКС 1050 ДАЛ</t>
  </si>
  <si>
    <t xml:space="preserve">   Договор 5674234 от 02.08.22 Поставка спирт пищевой Альфа 1300 дал</t>
  </si>
  <si>
    <t xml:space="preserve">   Договор 5677992 от 03.08.22 Поставка спирт пищевой Альфа 510 дал</t>
  </si>
  <si>
    <t xml:space="preserve">   Договор 5703184 от 11.08.22 Поставка спирт пищевой Альфа 1080 дал</t>
  </si>
  <si>
    <t xml:space="preserve">   Договор 5710959 от 15.08.22 Поставка спирт пищевой Альфа 1250 дал</t>
  </si>
  <si>
    <t xml:space="preserve">   Договор 5735052 от 24.08.22 Поставка спирт пищевой Альфа 1480 дал</t>
  </si>
  <si>
    <t xml:space="preserve">   Договор 5778640 от 12.09.22 Поставка спирт пищевой</t>
  </si>
  <si>
    <t xml:space="preserve">   Договор 5780831 от 13.09.22 Поставка спирт пищевой</t>
  </si>
  <si>
    <t xml:space="preserve">   Договор 5575648 от 27.06.22 Поставка технического спирта 50 дал</t>
  </si>
  <si>
    <t xml:space="preserve">   Договор 5595705 от 05.07.22 Поставка спирт пищевой Альфа 390 дал</t>
  </si>
  <si>
    <t xml:space="preserve">   Договор 5645755 от 22.07.22 Поставка технического спирта 10 дал</t>
  </si>
  <si>
    <t xml:space="preserve">   Договор 5681676 от 04.08.22 Поставка технического спирта 20 дал</t>
  </si>
  <si>
    <t xml:space="preserve">   Договор 5746323 от 29.08.22 Поставка технического спирта 20 дал</t>
  </si>
  <si>
    <t xml:space="preserve">   Договор 5586335 от 30.06.22 Поставка Жидкой барды 100 тн</t>
  </si>
  <si>
    <t xml:space="preserve">   Договор 5674728 от 02.08.22 Поставка Жидкой барды 100 тн</t>
  </si>
  <si>
    <t xml:space="preserve">   Договор 5717365 от 17.08.22 Поставка Жидкой барды 100 тн</t>
  </si>
  <si>
    <t xml:space="preserve">   Договор 5759568 от 05.09.22 Поставка Жидкой барды 100 тн</t>
  </si>
  <si>
    <t xml:space="preserve">   Договор 5791196 от 15.09.22 Поставка Жидкой барды 100 тн</t>
  </si>
  <si>
    <t xml:space="preserve">   Договор 5782875 от 13.09.22 Поставка технического спирта 200 дал</t>
  </si>
  <si>
    <t xml:space="preserve">   Договор 5735508 от 24.08.22 Поставка Жидкой барды 100 тн</t>
  </si>
  <si>
    <t xml:space="preserve">   Договор 5742510 от 26.08.22 Поставка Жидкой барды 100 тн</t>
  </si>
  <si>
    <t xml:space="preserve">   Договор 5658481 от 27.07.22 Поставка спирт пищевой ЛЮКС 3000 дал</t>
  </si>
  <si>
    <t xml:space="preserve">   Договор 5641520 от 21.07.22 Поставка технического спирта 150 дал</t>
  </si>
  <si>
    <t xml:space="preserve">   Договор 5658402 от 27.07.22 Поставка технического спирта 200 дал</t>
  </si>
  <si>
    <t xml:space="preserve">   Договор 5697580 от 10.08.22 Поставка технического спирта 200 дал</t>
  </si>
  <si>
    <t xml:space="preserve">   Договор 5778588 от 12.09.22 Поставка технического спирта 200 дал</t>
  </si>
  <si>
    <t xml:space="preserve">   Договор 5641595 от 21.07.22 Поставка спирт пищевой альфа 600 дал</t>
  </si>
  <si>
    <t xml:space="preserve">   Договор 5674163 от 02.08.22 Поставка спирт пищевой 200 дал</t>
  </si>
  <si>
    <t xml:space="preserve">   Договор 5701455 от 11.08.22 Поставка технического спирта 120 дал</t>
  </si>
  <si>
    <t xml:space="preserve">   Договор 5705283 от 12.08.22 Поставка технического спирта 180 дал</t>
  </si>
  <si>
    <t xml:space="preserve">   Договор 5720343 от 18.08.22 Поставка технического спирта 220 дал</t>
  </si>
  <si>
    <t xml:space="preserve">   Договор 5770633 от 08.09.22 Поставка спирт пищевой</t>
  </si>
  <si>
    <t xml:space="preserve">   Договор 5576042 от 27.06.22 Поставка Жидкой барды 200 ТН</t>
  </si>
  <si>
    <t xml:space="preserve">   Договор 5586336 от 30.06.22 Поставка Жидкой барды 100 ТН</t>
  </si>
  <si>
    <t xml:space="preserve">   Договор 5603371 от 07.07.22 Поставка Жидкой барды 200 ТН</t>
  </si>
  <si>
    <t xml:space="preserve">   Договор 5633351 от 19.07.22 Поставка Жидкой барды 100 ТН</t>
  </si>
  <si>
    <t xml:space="preserve">   Договор 5633352 от 19.07.22 Поставка Жидкой барды 200 ТН</t>
  </si>
  <si>
    <t xml:space="preserve">   Договор 5654902 от 26.07.22 Поставка Жидкой барды 200 ТН</t>
  </si>
  <si>
    <t xml:space="preserve">   Договор 5670804 от 01.08.22 Поставка Жидкой барды 200 ТН</t>
  </si>
  <si>
    <t xml:space="preserve">   Договор 5689646 от 08.08.22 Поставка Жидкой барды 200 ТН</t>
  </si>
  <si>
    <t xml:space="preserve">   Договор 5709737 от 22.08.22 Поставка Жидкой барды</t>
  </si>
  <si>
    <t xml:space="preserve">   Договор 5709738 от 15.08.22 Поставка Жидкой барды 100 тн</t>
  </si>
  <si>
    <t xml:space="preserve">   Договор 5724240 от 19.08.22 Поставка Жидкой барды 200 тн</t>
  </si>
  <si>
    <t xml:space="preserve">   Договор 5738925 от 25.08.22 Поставка Жидкой барды 100 тн</t>
  </si>
  <si>
    <t xml:space="preserve">   Договор 5746902 от 29.08.22 Поставка Жидкой барды 300 тн</t>
  </si>
  <si>
    <t xml:space="preserve">   Договор 5755153 от 31.08.22 Поставка Жидкой барды 100 тн</t>
  </si>
  <si>
    <t xml:space="preserve">   Договор 5767345 от 07.09.22 Поставка Жидкой барды</t>
  </si>
  <si>
    <t xml:space="preserve">   Договор 5767346 от 07.09.22 Поставка Жидкой барды 100 тн</t>
  </si>
  <si>
    <t xml:space="preserve">   Договор 5779114 от 12.09.22 Поставка Жидкой барды 300 тн</t>
  </si>
  <si>
    <t xml:space="preserve">   Договор 5798943 от 19.09.22 Поставка Жидкой барды 300 тн</t>
  </si>
  <si>
    <t xml:space="preserve">   Договор 5812815 от 23.09.22 Поставка Жидкой барды 200 тн</t>
  </si>
  <si>
    <t xml:space="preserve">   Договор 5599368 от 06.07.22 Поставка спирт пищевой Альфа 1600 дал</t>
  </si>
  <si>
    <t xml:space="preserve">   Договор 5658403 от 27.07.22 Поставка технического спирта  10 дал</t>
  </si>
  <si>
    <t xml:space="preserve">   Договор 5712984 от 16.08.22 Поставка технического спирта</t>
  </si>
  <si>
    <t xml:space="preserve">   Договор 5579267 от 28.06.22 Поставка технического спирта 190 дал</t>
  </si>
  <si>
    <t xml:space="preserve">   Договор 5580518 от 28.06.22 Поставка технического спирта 200 дал</t>
  </si>
  <si>
    <t xml:space="preserve">   Договор 5582648 от 29.06.22 Поставка технического спирта 100 дал</t>
  </si>
  <si>
    <t xml:space="preserve">   Договор 5582649 от 29.06.22 Поставка технического спирта 210 дал</t>
  </si>
  <si>
    <t xml:space="preserve">   Договор 5585979 от 30.06.22 Поставка технического спирта 150 дал</t>
  </si>
  <si>
    <t xml:space="preserve">   Договор 5585982 от 30.06.22 Поставка технического спирта 10 дал</t>
  </si>
  <si>
    <t xml:space="preserve">   Договор 5650252 от 25.07.22 Поставка спирт пищевой ЛЮКС 1200 далл</t>
  </si>
  <si>
    <t xml:space="preserve">   Договор 5706981 от 12.08.22 Поставка спирт пищевой Альфа 270 далл</t>
  </si>
  <si>
    <t xml:space="preserve">   Договор 5731370 от 23.08.22 Поставка спирт пищевой  Альфа 850 дал</t>
  </si>
  <si>
    <t xml:space="preserve">   Договор 5742033 от 26.08.22 Поставка спирт пищевой  Альфа 750 дал</t>
  </si>
  <si>
    <t xml:space="preserve">   Договор 5746399 от 29.08.22 Поставка спирт пищевой  Альфа 1000 дал</t>
  </si>
  <si>
    <t xml:space="preserve">   Договор 5752646 от 30.08.22 Поставка спирт пищевой  Альфа  600 дал</t>
  </si>
  <si>
    <t xml:space="preserve">   Договор 5761098 от 05.09.22 Поставка спирт пищевой Альфа 800 дал</t>
  </si>
  <si>
    <t xml:space="preserve">   Договор 5763016 от 08.09.22 Поставка спирт пищевой</t>
  </si>
  <si>
    <t xml:space="preserve">   Договор 5782932 от 13.09.22 Поставка спирт пищевой Альфа 3050 дал</t>
  </si>
  <si>
    <t xml:space="preserve">   Договор 5800531 от 19.09.22 Поставка спирт пищевой Альфа 130 дал</t>
  </si>
  <si>
    <t xml:space="preserve">   Договор 5802429 от 20.09.22 Поставка спирт пищевой Альфа 2920 дал</t>
  </si>
  <si>
    <t xml:space="preserve">   Договор 5645754 от 22.07.22 Поставка технического спирта 50 дал</t>
  </si>
  <si>
    <t xml:space="preserve">   Договор 5815710 от 26.09.22 Поставка технического спирта 50 дал</t>
  </si>
  <si>
    <t>AJ DENOV VINO-AROQ</t>
  </si>
  <si>
    <t xml:space="preserve">   Договор 5713035 от 16.08.22 Поставка спирт пищевой Альфа 5000 дал</t>
  </si>
  <si>
    <t xml:space="preserve">   Договор 5580525 от 28.06.22 Поставка спирт пищевой Альфа 3170 дал</t>
  </si>
  <si>
    <t xml:space="preserve">   Договор 5592117 от 04.07.22 Поставка спирт пищевой Альфа 2670 дал</t>
  </si>
  <si>
    <t xml:space="preserve">   Договор 5593348 от 04.07.22 Поставка спирт пищевой Альфа 500 дал</t>
  </si>
  <si>
    <t xml:space="preserve">   Договор 5595708 от 05.07.22 Поставка спирт пищевой Альфа 2660 дал</t>
  </si>
  <si>
    <t xml:space="preserve">   Договор 5599365 от 06.07.22 Поставка спирт пищевой Альфа 510 дал</t>
  </si>
  <si>
    <t xml:space="preserve">   Договор 5681739 от 04.08.22 Поставка спирт пищевой Люкс 3200 дал</t>
  </si>
  <si>
    <t xml:space="preserve">   Договор 5685325 от 05.08.22 Поставка спирт пищевой Люкс 3180 дал</t>
  </si>
  <si>
    <t xml:space="preserve">   Договор 5686882 от 05.08.22 Поставка спирт пищевой Люкс 3180 дал</t>
  </si>
  <si>
    <t xml:space="preserve">   Договор 5766881 от 07.09.22 Поставка спирт пищевой Альфа 258,92</t>
  </si>
  <si>
    <t xml:space="preserve">   Договор 5770669 от 08.09.22 Поставка спирт пищевой</t>
  </si>
  <si>
    <t xml:space="preserve">   Договор 5780832 от 13.09.22 Поставка спирт пищевой</t>
  </si>
  <si>
    <t xml:space="preserve">   Договор 5782930 от 13.09.22 Поставка спирт пищевой</t>
  </si>
  <si>
    <t xml:space="preserve">   Договор 5582647 от 29.06.22 Поставка технического спирта 100 дал</t>
  </si>
  <si>
    <t>AJ Navoiy Kon-Metallurgiya Kombinati</t>
  </si>
  <si>
    <t xml:space="preserve">   Договор 5738453 от 25.08.22 Поставка спирт пищевой Альфа 200 дал</t>
  </si>
  <si>
    <t xml:space="preserve">   Договор  от 26.08.22 Поставка спирт пищевой Люкс 500  ДАЛ</t>
  </si>
  <si>
    <t xml:space="preserve">   Договор 5666867 от 29.07.22 Поставка спирт пищевой Люкс 4270 дал</t>
  </si>
  <si>
    <t xml:space="preserve">   Договор 5670323 от 01.08.22 Поставка спирт пищевой Люкс 3600 дал</t>
  </si>
  <si>
    <t xml:space="preserve">   Договор 5671969 от 01.08.22 Поставка спирт пищевой Люкс 670 дал</t>
  </si>
  <si>
    <t xml:space="preserve">   Договор 5694359 от 09.08.22 Поставка спирт пищевой Люкс 25000 дал</t>
  </si>
  <si>
    <t xml:space="preserve">   Договор 5716855 от 17.08.22 Поставка спирт пищевой 520 ДАЛ Люкс</t>
  </si>
  <si>
    <t xml:space="preserve">   Договор 5740176 от 25.08.22 Поставка спирт пищевой Люкс 7900 ДАЛ</t>
  </si>
  <si>
    <t xml:space="preserve">   Договор 5743855 от 26.08.22 Поставка спирт пищевой 150 ДАЛ Люкс</t>
  </si>
  <si>
    <t xml:space="preserve">   Договор 5748512 от 29.08.22 Поставка спирт пищевой Люкс 8200 ДАЛ</t>
  </si>
  <si>
    <t xml:space="preserve">   Договор 5750663 от 30.08.22 Поставка спирт пищевой Люкс 360 ДАЛ</t>
  </si>
  <si>
    <t xml:space="preserve">   Договор 5776395 от 09.09.22 Поставка спирт пищевой Люкс 8550 дал</t>
  </si>
  <si>
    <t xml:space="preserve">   Договор 5804732 от 20.09.22 Поставка спирт пищевой</t>
  </si>
  <si>
    <t xml:space="preserve">   Договор 5794451 от 16.09.22 Поставка технического спирта 300 дал</t>
  </si>
  <si>
    <t xml:space="preserve">   Договор 5564779 от 22.06.22 Поставка спирт пищевой Альфа 2210 дал</t>
  </si>
  <si>
    <t xml:space="preserve">   Договор 5565984 от 22.06.22 Поставка спирт пищевой альфа 690 дал</t>
  </si>
  <si>
    <t xml:space="preserve">   Договор 5568378 от 23.06.22 Поставка спирт пищевой альфа 400 дал</t>
  </si>
  <si>
    <t xml:space="preserve">   Договор 5588936 от 01.07.22 Поставка спирт пищевой Альфа 3300 дал</t>
  </si>
  <si>
    <t xml:space="preserve">   Договор 5616996 от 14.07.22 Поставка спирт пищевой Альфа 3300 дал</t>
  </si>
  <si>
    <t xml:space="preserve">   Договор 5750667 от 30.08.22 Поставка спирт пищевой альфа 3300 дал</t>
  </si>
  <si>
    <t xml:space="preserve">   Договор 5774493 от 09.09.22 Поставка спирт пищевой Альфа 3300 дал</t>
  </si>
  <si>
    <t>AJ QUVASOYCEMENT</t>
  </si>
  <si>
    <t xml:space="preserve">   Договор 5718509 от 17.08.22 Поставка технического спирта 20 дал</t>
  </si>
  <si>
    <t xml:space="preserve">   Договор 5723697 от 19.08.22 Поставка технического спирта 60 дал</t>
  </si>
  <si>
    <t xml:space="preserve">   Договор 5592114 от 04.07.22 Поставка спирт пищевой Альфа 300 дал</t>
  </si>
  <si>
    <t xml:space="preserve">   Договор 5685331 от 05.08.22 Поставка спирт пищевой Альфа 300 дал</t>
  </si>
  <si>
    <t xml:space="preserve">   Договор 5763017 от 06.09.22 Поставка спирт пищевой Альфа 300 дал</t>
  </si>
  <si>
    <t>AJ Sirdaryo IES</t>
  </si>
  <si>
    <t xml:space="preserve">   Договор 5607045 от 08.07.22 Поставка технического спирта 10 дал</t>
  </si>
  <si>
    <t xml:space="preserve">   Договор 5599366 от 06.07.22 Поставка спирт пищевой Альфа 140 дал</t>
  </si>
  <si>
    <t xml:space="preserve">   Договор 5681740 от 04.08.22 Поставка спирт пищевой Альфа 160 дал</t>
  </si>
  <si>
    <t xml:space="preserve">   Договор 5776396 от 09.09.22 Поставка спирт пищевой Люкс 170 дал</t>
  </si>
  <si>
    <t xml:space="preserve">   Договор 5804212 от 20.09.22 Поставка спирт пищевой Альфа 1200 дал</t>
  </si>
  <si>
    <t xml:space="preserve">   Договор 5727427 от 22.08.22 Поставка технического спирта 10 дал</t>
  </si>
  <si>
    <t xml:space="preserve">   Договор 5743858 от 26.08.22 Поставка спирт пищевой Альфа 30 дал</t>
  </si>
  <si>
    <t xml:space="preserve">   Договор 5780791 от 12.09.22 Поставка технического спирта 50 дал</t>
  </si>
  <si>
    <t>ECLAIR COSMETIC MCHJ</t>
  </si>
  <si>
    <t xml:space="preserve">   Договор 5654384 от 26.07.22 Поставка спирт пищевой АЛФА 90 дал</t>
  </si>
  <si>
    <t xml:space="preserve">   Договор 5762967 от 06.09.22 Поставка технического спирта</t>
  </si>
  <si>
    <t xml:space="preserve">   Договор 5561517 от 05.07.22 Поставка Жидкой барды</t>
  </si>
  <si>
    <t xml:space="preserve">   Договор 5596023 от 05.07.22 Поставка Жидкой барды 100 тн</t>
  </si>
  <si>
    <t xml:space="preserve">   Договор 5633353 от 19.07.22 Поставка Жидкой барды 100 тн</t>
  </si>
  <si>
    <t xml:space="preserve">   Договор 5663104 от 28.07.22 Поставка Жидкой барды 100 тн</t>
  </si>
  <si>
    <t xml:space="preserve">   Договор 5689647 от 08.08.22 Поставка Жидкой барды 100 тн</t>
  </si>
  <si>
    <t xml:space="preserve">   Договор 5717366 от 17.08.22 Поставка Жидкой барды 100 тн</t>
  </si>
  <si>
    <t xml:space="preserve">   Договор 5751155 от 30.08.22 Поставка Жидкой барды 100 тн</t>
  </si>
  <si>
    <t xml:space="preserve">   Договор 5763501 от 06.09.22 Поставка Жидкой барды 100 тн</t>
  </si>
  <si>
    <t xml:space="preserve">   Договор 5795016 от 16.09.22 Поставка Жидкой барды 100 тн</t>
  </si>
  <si>
    <t xml:space="preserve">   Договор 5576041 от 27.06.20 Поставка Жидкой барды 100 тн</t>
  </si>
  <si>
    <t xml:space="preserve">   Договор 5607650 от 08.07.20 Поставка Жидкой барды 100 тн</t>
  </si>
  <si>
    <t xml:space="preserve">   Договор 5670261 от 01.08.22 Поставка технического спирта 80 дал</t>
  </si>
  <si>
    <t xml:space="preserve">   Договор 5674164 от 02.08.22 Поставка технического спирта 20 дал</t>
  </si>
  <si>
    <t xml:space="preserve">   Договор 5825486 от 29.09.22 Поставка технического спирта 150 дал</t>
  </si>
  <si>
    <t>HARBIY QISM 10002</t>
  </si>
  <si>
    <t xml:space="preserve">   Договор 5587131 от 30.06.22 Поставка технического спирта 10 дал</t>
  </si>
  <si>
    <t xml:space="preserve">   Договор 5587139 от 30.06.22 Поставка спирт пищевой Альфа10 дал</t>
  </si>
  <si>
    <t xml:space="preserve">   Договор 5603004 от 07.07.22 Поставка технического спирта 40 дал</t>
  </si>
  <si>
    <t xml:space="preserve">   Договор 5664090 от 28.07.22 Поставка технического спирта 400 дал</t>
  </si>
  <si>
    <t xml:space="preserve">   Договор 5709166 от 15.08.22 Поставка технического спирта 40 дал</t>
  </si>
  <si>
    <t xml:space="preserve">   Договор 5774450 от 14.09.22 Поставка технического спирта</t>
  </si>
  <si>
    <t>Mas‘uliyati cheklangan jamiyati "AIR MARAKANDA" xorijiy korxonasi</t>
  </si>
  <si>
    <t xml:space="preserve">   Договор 5645753 от 22.07.22 Поставка технического спирта 10 дал</t>
  </si>
  <si>
    <t xml:space="preserve">   Договор 5685278 от 05.08.22 Поставка технического спирта 90 дал</t>
  </si>
  <si>
    <t xml:space="preserve">   Договор 5690974 от 08.08.22 Поставка технического спирта 10 дал</t>
  </si>
  <si>
    <t>MChJ "INNOVATSION TEXNOLOGIYA PRINT"</t>
  </si>
  <si>
    <t xml:space="preserve">   Договор 5820984 от 27.09.22 Поставка технического спирта 40 дал</t>
  </si>
  <si>
    <t>MChJ "KAMALAK PLAST"</t>
  </si>
  <si>
    <t xml:space="preserve">   Договор 5770634 от 08.09.22 Поставка технического спирта</t>
  </si>
  <si>
    <t xml:space="preserve">   Договор 5701456 от 11.08.22 Поставка технического спирта 100 дал</t>
  </si>
  <si>
    <t xml:space="preserve">   Договор 5714785 от 16.08.22 Поставка технического спирта 100 дал</t>
  </si>
  <si>
    <t xml:space="preserve">   Договор 5824050 от 28.09.22 Поставка технического спирта 200 дал</t>
  </si>
  <si>
    <t xml:space="preserve">   Договор 5645835 от 22.07.22 Поставка спирт пищевой Люкс 200 дал</t>
  </si>
  <si>
    <t xml:space="preserve">   Договор 5699302 от 10.08.22 Поставка спирт пищевой Альфа 200 дал</t>
  </si>
  <si>
    <t xml:space="preserve">   Договор 5782931 от 13.09.22 Поставка спирт пищевой Альфа 200 дал</t>
  </si>
  <si>
    <t xml:space="preserve">   Договор 5579287 от 28.06.22 Поставка спирт пищевой АЛЬФА 100 ДАЛ</t>
  </si>
  <si>
    <t xml:space="preserve">   Договор 5670322 от 01.08.22 Поставка спирт пищевой Люкс 100 дал</t>
  </si>
  <si>
    <t xml:space="preserve">   Договор 5736697 от 24.08.22 Поставка спирт пищевой АЛЬФА 100 ДАЛ</t>
  </si>
  <si>
    <t xml:space="preserve">   Договор 5575649 от 27.06.22 Поставка технического спирта 90 дал</t>
  </si>
  <si>
    <t>MChJ AKFA EXTRUSIONS</t>
  </si>
  <si>
    <t xml:space="preserve">   Договор 5810774 от 22.09.22 Поставка спирт пищевой Альфа 400 дал</t>
  </si>
  <si>
    <t xml:space="preserve">   Договор 5705282 от 12.08.22 Поставка технического спирта 100 дал</t>
  </si>
  <si>
    <t xml:space="preserve">   Договор 5731306 от 23.08.22 Поставка технического спирта 100 дал</t>
  </si>
  <si>
    <t xml:space="preserve">   Договор 5637123 от 20.07.22 Поставка спирт пищевой 300 дал</t>
  </si>
  <si>
    <t xml:space="preserve">   Договор 5668314 от 29.07.22 Поставка спирт пищевой альфа 400 дал</t>
  </si>
  <si>
    <t xml:space="preserve">   Договор 5774488 от 13.09.22 Поставка спирт пищевой</t>
  </si>
  <si>
    <t xml:space="preserve">   Договор 5641591 от 21.07.22 Поставка спирт пищевой Альфа 50 дал</t>
  </si>
  <si>
    <t xml:space="preserve">   Договор 5697639 от 10.08.22 Поставка спирт пищевой Альфа 180 дал</t>
  </si>
  <si>
    <t xml:space="preserve">   Договор 5698546 от 10.08.22 Поставка спирт пищевой Альфа 1000 дал</t>
  </si>
  <si>
    <t xml:space="preserve">   Договор 5720397 от 18.08.22 Поставка спирт пищевой Aльфа 1400 дал</t>
  </si>
  <si>
    <t>MChJ Burning Flame</t>
  </si>
  <si>
    <t xml:space="preserve">   Договор 5693350 от 09.08.22 Поставка технического спирта 100 дал</t>
  </si>
  <si>
    <t xml:space="preserve">   Договор 5595704 от 05.07.22 Поставка спирт пищевой Альфа 250 дал</t>
  </si>
  <si>
    <t xml:space="preserve">   Договор 5686884 от 05.08.22 Поставка спирт пищевой Альфа 250 дал</t>
  </si>
  <si>
    <t xml:space="preserve">   Договор 5766876 от 07.09.22 Поставка спирт пищевойАльфа 250 дал</t>
  </si>
  <si>
    <t xml:space="preserve">   Договор 5731307 от 23.08.22 Поставка технического спирта 100 дал</t>
  </si>
  <si>
    <t>MChJ CLEANPOWER</t>
  </si>
  <si>
    <t xml:space="preserve">   Договор 5638724 от 20.07.22 Поставка спирт пищевой 680 дал</t>
  </si>
  <si>
    <t xml:space="preserve">   Договор 5641590 от 21.07.22 Поставка спирт пищевой Альфа 100 дал</t>
  </si>
  <si>
    <t xml:space="preserve">   Договор 5683264 от 04.08.22 Поставка спирт пищевой Альфа 970 дал</t>
  </si>
  <si>
    <t xml:space="preserve">   Договор 5616995 от 14.07.22 Поставка спирт пищевой Альфа- 300дал</t>
  </si>
  <si>
    <t xml:space="preserve">   Договор 5641521 от 21.07.22 Поставка технического спирта 30 дал</t>
  </si>
  <si>
    <t xml:space="preserve">   Договор 5645757 от 22.07.22 Поставка технического спирта 70 дал</t>
  </si>
  <si>
    <t xml:space="preserve">   Договор 5768768 от 07.09.22 Поставка технического спирта</t>
  </si>
  <si>
    <t xml:space="preserve">   Договор 5641593 от 21.07.22 Поставка спирт пищевой Альфа 200 дал</t>
  </si>
  <si>
    <t xml:space="preserve">   Договор 5650255 от 25.07.22 Поставка спирт пищевой Альфа 3000 дал</t>
  </si>
  <si>
    <t xml:space="preserve">   Договор 5658483 от 27.07.22 Поставка спирт пищевой Альфа 200 дал</t>
  </si>
  <si>
    <t xml:space="preserve">   Договор 5671968 от 01.08.22 Поставка спирт пищевой Люкс 200 дал</t>
  </si>
  <si>
    <t xml:space="preserve">   Договор 5697635 от 10.08.22 Поставка спирт пищевой Альфа 200 дал</t>
  </si>
  <si>
    <t xml:space="preserve">   Договор 5714808 от 16.08.22 Поставка спирт пищевой Альфа 200 дал</t>
  </si>
  <si>
    <t xml:space="preserve">   Договор 5723758 от 19.08.22 Поставка спирт пищевой Альфа 200 дал</t>
  </si>
  <si>
    <t xml:space="preserve">   Договор 5735051 от 24.08.22 Поставка спирт пищевой Альфа 200 дал</t>
  </si>
  <si>
    <t xml:space="preserve">   Договор 5748513 от 29.08.22 Поставка спирт пищевой Альфа 200 дал</t>
  </si>
  <si>
    <t xml:space="preserve">   Договор 5759085 от 05.09.22 Поставка спирт пищевой Альфа 200 дал</t>
  </si>
  <si>
    <t xml:space="preserve">   Договор 5766878 от 08.09.22 Поставка спирт пищевой</t>
  </si>
  <si>
    <t xml:space="preserve">   Договор 5774490 от 12.09.22 Поставка спирт пищевой</t>
  </si>
  <si>
    <t xml:space="preserve">   Договор 5778636 от 13.09.22 Поставка спирт пищевой</t>
  </si>
  <si>
    <t xml:space="preserve">   Договор 5786946 от 14.09.22 Поставка спирт пищевой Альфа 250 дал</t>
  </si>
  <si>
    <t xml:space="preserve">   Договор 5790714 от 16.09.22 Поставка спирт пищевой</t>
  </si>
  <si>
    <t xml:space="preserve">   Договор 5805863 от 21.09.22 Поставка спирт пищевой альфа 210 дал</t>
  </si>
  <si>
    <t xml:space="preserve">   Договор 5809201 от 22.09.22 Поставка спирт пищевой Альфа 100 дал</t>
  </si>
  <si>
    <t xml:space="preserve">   Договор 5686883 от 05.08.22 Поставка спирт пищевой Люкс 20 дал</t>
  </si>
  <si>
    <t xml:space="preserve">   Договор 5691028 от 08.08.22 Поставка спирт пищевой Альфа 480 дал</t>
  </si>
  <si>
    <t xml:space="preserve">   Договор 5740175 от 25.08.22 Поставка спирт пищевой Люкс 500 дал</t>
  </si>
  <si>
    <t xml:space="preserve">   Договор 5778638 от 14.09.22 Поставка спирт пищевой</t>
  </si>
  <si>
    <t xml:space="preserve">   Договор 5743856 от 26.08.22 Поставка спирт пищевой Альфа 1170 дал</t>
  </si>
  <si>
    <t xml:space="preserve">   Договор 5766877 от 07.09.22 Поставка спирт пищевой Альфа 3100 дал</t>
  </si>
  <si>
    <t xml:space="preserve">   Договор 5579288 от 28.06.22 Поставка спирт пищевой 1200 ДАЛ</t>
  </si>
  <si>
    <t xml:space="preserve">   Договор 5603013 от 07.07.22 Поставка спирт пищевой Альфа 1200 дал</t>
  </si>
  <si>
    <t xml:space="preserve">   Договор 5641596 от 21.07.22 Поставка спирт пищевой Альфа 1200 дал</t>
  </si>
  <si>
    <t xml:space="preserve">   Договор 5645836 от 22.07.22 Поставка спирт пищевой ЛЮКС 1200 дал</t>
  </si>
  <si>
    <t xml:space="preserve">   Договор 5650253 от 25.07.22 Поставка спирт пищевой ЛЮКС 1200 дал</t>
  </si>
  <si>
    <t xml:space="preserve">   Договор 5650259 от 1200 25.07.22 Поставка спирт пищевой Альфа 1200 дал</t>
  </si>
  <si>
    <t xml:space="preserve">   Договор 5659864 от 27.07.22 Поставка спирт пищевой Люкс 400 дал</t>
  </si>
  <si>
    <t xml:space="preserve">   Договор 5662642 от 28.07.22 Поставка спирт пищевой Альфа 1200 дал</t>
  </si>
  <si>
    <t xml:space="preserve">   Договор 5691030 от 08.08.22 Поставка спирт пищевой Альфа 1200 дал</t>
  </si>
  <si>
    <t xml:space="preserve">   Договор 5727488 от 22.08.22 Поставка спирт пищевой Альфа 1177,58 дал</t>
  </si>
  <si>
    <t xml:space="preserve">   Договор 5774495 от 09.09.22 Поставка спирт пищевой Альфа 400 дал</t>
  </si>
  <si>
    <t xml:space="preserve">   Договор 5798443 от 19.09.22 Поставка спирт пищевой Альфа 1200 дал</t>
  </si>
  <si>
    <t xml:space="preserve">   Договор 5810802 от 22.09.22 Поставка спирт пищевой Альфа 1200 дал</t>
  </si>
  <si>
    <t xml:space="preserve">   Договор 5815758 от 26.09.22 Поставка спирт пищевой Альфа 1200 дал</t>
  </si>
  <si>
    <t xml:space="preserve">   Договор 5583830 от 29.06.22 Поставка технического спирта 30 дал</t>
  </si>
  <si>
    <t xml:space="preserve">   Договор 5827051 от 29.09.22 Поставка технического спирта 10 дал</t>
  </si>
  <si>
    <t xml:space="preserve">   Договор 5616814 от 17.08.22 Поставка технического спирта 80 дал</t>
  </si>
  <si>
    <t xml:space="preserve">   Договор 5824049 от 28.09.22 Поставка технического спирта 200 дал</t>
  </si>
  <si>
    <t xml:space="preserve">   Договор 5592115 от 04.07.22 Поставка спирт пищевой Альфа 1530 дал</t>
  </si>
  <si>
    <t xml:space="preserve">   Договор 5592116 от 04.07.22 Поставка спирт пищевой Альфа 300 дал</t>
  </si>
  <si>
    <t xml:space="preserve">   Договор 5603016 от 07.07.22 Поставка спирт пищевой Альфа 620 дал</t>
  </si>
  <si>
    <t xml:space="preserve">   Договор 5607060 от 08.07.22 Поставка спирт пищевой Альфа 910 дал</t>
  </si>
  <si>
    <t xml:space="preserve">   Договор 5607064 от 08.07.22 Поставка спирт пищевой Альфа 1150 дал</t>
  </si>
  <si>
    <t xml:space="preserve">   Договор 5643154 от 08.07.22 Поставка спирт пищевой Альфа 380 дал</t>
  </si>
  <si>
    <t xml:space="preserve">   Договор 5662643 от 28.07.22 Поставка спирт пищевой Альфа 1530 дал</t>
  </si>
  <si>
    <t xml:space="preserve">   Договор 5681742 от 04.08.22 Поставка спирт пищевой Альфа 300 дал</t>
  </si>
  <si>
    <t xml:space="preserve">   Договор 5697638 от 10.08.22 Поставка спирт пищевой Альфа 10 дал</t>
  </si>
  <si>
    <t xml:space="preserve">   Договор 5699303 от 10.08.22 Поставка спирт пищевой Альфа 90 дал</t>
  </si>
  <si>
    <t xml:space="preserve">   Договор 5716860 от 17.08.22 Поставка спирт пищевой Альфа 1530 дал</t>
  </si>
  <si>
    <t xml:space="preserve">   Договор 5735054 от 24.08.22 Поставка спирт пищевой Альфа 400 дал</t>
  </si>
  <si>
    <t xml:space="preserve">   Договор 5770670 от 10.09.22 Поставка спирт пищевой</t>
  </si>
  <si>
    <t xml:space="preserve">   Договор 5778634 от 13.09.22 Поставка спирт пищевой</t>
  </si>
  <si>
    <t xml:space="preserve">   Договор 5798442 от 19.09.22 Поставка спирт пищевой Альфа 1530 дал</t>
  </si>
  <si>
    <t xml:space="preserve">   Договор 5812340 от 23.09.22 Поставка спирт пищевой Альфа 1240 дал</t>
  </si>
  <si>
    <t xml:space="preserve">   Договор 5813990 от 23.09.22 Поставка спирт пищевой Альфа 290 дал</t>
  </si>
  <si>
    <t xml:space="preserve">   Договор 5592112 от 04.07.22 Поставка спирт пищевой АЛЬФА 100 ДАЛ</t>
  </si>
  <si>
    <t xml:space="preserve">   Договор 5666869 от 29.07.22 Поставка спирт пищевой АЛЬФА 100 ДАЛ</t>
  </si>
  <si>
    <t xml:space="preserve">   Договор 5817559 от 26.09.22 Поставка спирт пищевой Альфа 100 дал</t>
  </si>
  <si>
    <t xml:space="preserve">   Договор 5585990 от 30.06.22 Поставка спирт пищевой Альфа 200 дал</t>
  </si>
  <si>
    <t xml:space="preserve">   Договор 5674232 от 02.08.22 Поставка спирт пищевой Люкс 200 дал</t>
  </si>
  <si>
    <t xml:space="preserve">   Договор 5641598 от 21.07.22 Поставка спирт пищевой 500 дал Альфа</t>
  </si>
  <si>
    <t xml:space="preserve">   Договор 5697636 от 10.08.22 Поставка спирт пищевой Альфа 500 дал</t>
  </si>
  <si>
    <t xml:space="preserve">   Договор 5754649 от 31.08.22 Поставка спирт пищевой Альфа 500 дал</t>
  </si>
  <si>
    <t xml:space="preserve">   Договор 5706958 от 12.08.22 Поставка технического спирта 200 дал</t>
  </si>
  <si>
    <t xml:space="preserve">   Договор 5731371 от 23.08.22 Поставка спирт пищевой Альфа 500 дал</t>
  </si>
  <si>
    <t xml:space="preserve">   Договор 5809202 от 22.09.22 Поставка спирт пищевой Альфа 500 дал</t>
  </si>
  <si>
    <t xml:space="preserve">   Договор 5754590 от 31.08.22 Поставка технического спирта 100дал</t>
  </si>
  <si>
    <t xml:space="preserve">   Договор 5607058 от 08.07.22 Поставка спирт пищевой Альфа 20 дал</t>
  </si>
  <si>
    <t xml:space="preserve">   Договор 5681741 от 04.08.22 Поставка спирт пищевой Альфа 150 дал</t>
  </si>
  <si>
    <t xml:space="preserve">   Договор 5634262 от 19.07.22 Поставка спирт пищевой 400 дал</t>
  </si>
  <si>
    <t xml:space="preserve">   Договор 5695249 от 09.08.22 Поставка спирт пищевой  Aльфа 400 дал</t>
  </si>
  <si>
    <t xml:space="preserve">   Договор 5802430 от 20.09.22 Поставка спирт пищевой Альфа 200 дал</t>
  </si>
  <si>
    <t xml:space="preserve">   Договора 5718508 18.08.22 Поставка технического спирта 100 дал</t>
  </si>
  <si>
    <t xml:space="preserve">   Договор 5679541 от 03.08.22 Поставка технического спирта 20 дал</t>
  </si>
  <si>
    <t>MCHJ KHANTEX GROUP</t>
  </si>
  <si>
    <t xml:space="preserve">   Договор 5690975 от 08.08.22 Поставка технического спирта 40 дал</t>
  </si>
  <si>
    <t xml:space="preserve">   Договор 5738414 от 25.08.22 Поставка технического спирта 30 дал</t>
  </si>
  <si>
    <t xml:space="preserve">   Договор 5580517 от 28.06.22 Поставка технического спирта 200 дал</t>
  </si>
  <si>
    <t xml:space="preserve">   Договор 5583827 от 29.06.22 Поставка технического спирта 200 ДАЛ</t>
  </si>
  <si>
    <t xml:space="preserve">   Договор 5654330 от 26.07.22 Поставка технического спирта 230 ДАЛ</t>
  </si>
  <si>
    <t xml:space="preserve">   Договор 5666789 от 29.07.22 Поставка технического спирта 140 ДАЛ</t>
  </si>
  <si>
    <t xml:space="preserve">   Договор 5690976 от 08.08.22 Поставка технического спирта 230 дал</t>
  </si>
  <si>
    <t xml:space="preserve">   Договор 5709167 от 15.08.22 Поставка технического спирта 180 дал</t>
  </si>
  <si>
    <t xml:space="preserve">   Договор 5761074 от 05.09.22 Поставка технического спирта</t>
  </si>
  <si>
    <t xml:space="preserve">   Договор 5764973 от 06.09.22 Поставка технического спирта</t>
  </si>
  <si>
    <t xml:space="preserve">   Договор 5766833 от 07.09.22 Поставка технического спирта</t>
  </si>
  <si>
    <t xml:space="preserve">   Договор 5819252 от 27.09.22 Поставка технического спирта 400 дал</t>
  </si>
  <si>
    <t>MChJ LAFZ</t>
  </si>
  <si>
    <t xml:space="preserve">   Договор 5691029 от 08.08.22 Поставка спирт пищевой Альфа 300 дал</t>
  </si>
  <si>
    <t xml:space="preserve">   Договор 5774494 от 13.09.22 Поставка спирт пищевой</t>
  </si>
  <si>
    <t xml:space="preserve">   Договор 5790716 от 15.09.22 Поставка спирт пищевой Альфа 300 дал</t>
  </si>
  <si>
    <t xml:space="preserve">   Договор 5796349 от 16.09.22 Поставка спирт пищевой Альфа 200 дал</t>
  </si>
  <si>
    <t xml:space="preserve">   Договор 5599367 от 06.07.22 Поставка спирт пищевой Альфа 1370 дал</t>
  </si>
  <si>
    <t xml:space="preserve">   Договор 5588937 от 01.07.22 Поставка спирт пищевой</t>
  </si>
  <si>
    <t xml:space="preserve">   Договор 5599371 от 06.07.22 Поставка спирт пищевой альфа 100 дал</t>
  </si>
  <si>
    <t xml:space="preserve">   Договор 5599372 от 06.07.22 Поставка спирт пищевой альфа 100 дал</t>
  </si>
  <si>
    <t xml:space="preserve">   Договор 5641594 от 21.07.22 Поставка спирт пищевой альфа 200 дал</t>
  </si>
  <si>
    <t xml:space="preserve">   Договор 5647324 от 22.07.22 Поставка спирт пищевой альфа 200 дал</t>
  </si>
  <si>
    <t xml:space="preserve">   Договор 5650258 от 25.07.22 Поставка спирт пищевой альфа 200 дал</t>
  </si>
  <si>
    <t xml:space="preserve">   Договор 5654382 от 26.07.22 Поставка спирт пищевой Люкс 200 дал</t>
  </si>
  <si>
    <t xml:space="preserve">   Договор 5666868 от 29.07.22 Поставка спирт пищевой Люкс 200 дал</t>
  </si>
  <si>
    <t xml:space="preserve">   Договор 5670321 от 01.08.22 Поставка спирт пищевой Люкс 400 дал</t>
  </si>
  <si>
    <t xml:space="preserve">   Договор 5679581 от 03.08.22 Поставка спирт пищевой Альфа 310 дал</t>
  </si>
  <si>
    <t xml:space="preserve">   Договор 5689168 от 08.08.22 Поставка спирт пищевой Альфа 400 дал</t>
  </si>
  <si>
    <t xml:space="preserve">   Договор 5689170 от 08.08.22 Поставка спирт пищевой Альфа 150 дал</t>
  </si>
  <si>
    <t xml:space="preserve">   Договор 5693416 от 09.08.22 Поставка спирт пищевой Альфа 150 дал</t>
  </si>
  <si>
    <t xml:space="preserve">   Договор 5701510 от 11.08.22 Поставка спирт пищевой Альфа 400 дал</t>
  </si>
  <si>
    <t xml:space="preserve">   Договор 5742031 от 26.08.22 Поставка спирт пищевой Альфа 400 дал</t>
  </si>
  <si>
    <t xml:space="preserve">   Договор 5774491 от 09.09.22 Поставка спирт пищевой</t>
  </si>
  <si>
    <t xml:space="preserve">   Договор 5815756 от 26.09.22 Поставка спирт пищевой Альфа 200 дал</t>
  </si>
  <si>
    <t>MChJ MAX MASTER PRINT</t>
  </si>
  <si>
    <t xml:space="preserve">   Договор 5699254 от 10.08.22 Поставка технического спирта 190 дал</t>
  </si>
  <si>
    <t xml:space="preserve">   Договор 5763019 от 06.09.22 Поставка спирт пищевой Альфа 150 дал</t>
  </si>
  <si>
    <t xml:space="preserve">   Договор 5575670 от 27.06.22 Поставка спирт пищевой Альфа 480 дал</t>
  </si>
  <si>
    <t xml:space="preserve">   Договор 5587141 от 30.06.22 Поставка спирт пищевой Альфа 480 дал</t>
  </si>
  <si>
    <t xml:space="preserve">   Договор 5595707 от 05.07.22 Поставка спирт пищевой Альфа 960 дал</t>
  </si>
  <si>
    <t xml:space="preserve">   Договор 5599370 от 06.07.22 Поставка спирт пищевой альфа 860 дал</t>
  </si>
  <si>
    <t xml:space="preserve">   Договор 5603011 от 07.07.22 Поставка спирт пищевой альфа 100 дал</t>
  </si>
  <si>
    <t xml:space="preserve">   Договор 5603012 от 07.07.22 Поставка спирт пищевой Альфа 960 дал</t>
  </si>
  <si>
    <t xml:space="preserve">   Договор 5603015 от 07.07.22 Поставка спирт пищевой Альфа 960 дал</t>
  </si>
  <si>
    <t xml:space="preserve">   Договор 5607062 от 08.07.22 Поставка спирт пищевой Альфа 960 дал</t>
  </si>
  <si>
    <t xml:space="preserve">   Договор 5697640 от 10.08.22 Поставка спирт пищевой Альфа 960 дал</t>
  </si>
  <si>
    <t xml:space="preserve">   Договор 5710958 от 15.08.22 Поставка спирт пищевой Альфа 960 дал</t>
  </si>
  <si>
    <t xml:space="preserve">   Договор 5723759 от 19.08.22 Поставка спирт пищевой Альфа 960 дал</t>
  </si>
  <si>
    <t xml:space="preserve">   Договор 5731372 от 23.08.22 Поставка спирт пищевой Альфа 960 дал</t>
  </si>
  <si>
    <t xml:space="preserve">   Договор 5738452 от 25.08.22 Поставка спирт пищевой Альфа 960 дал</t>
  </si>
  <si>
    <t xml:space="preserve">   Договор 5748515 от 29.08.22 Поставка спирт пищевой Альфа 960 дал</t>
  </si>
  <si>
    <t xml:space="preserve">   Договор 5750668 от 30.08.22 Поставка спирт пищевой Альфа 560 дал</t>
  </si>
  <si>
    <t xml:space="preserve">   Договор 5756551 от 31.08.22 Поставка спирт пищевой Альфа 400 дал</t>
  </si>
  <si>
    <t xml:space="preserve">   Договор 5763018 от 06.09.22 Поставка спирт пищевой Альфа 960 дал</t>
  </si>
  <si>
    <t xml:space="preserve">   Договор 5782934 от 13.09.22 Поставка спирт пищевой</t>
  </si>
  <si>
    <t xml:space="preserve">   Договор 5786950 от 14.09.22 Поставка спирт пищевой Альфа 960 дал</t>
  </si>
  <si>
    <t xml:space="preserve">   Договор 5790717 от 15.09.22 Поставка спирт пищевой Альфа 500 дал</t>
  </si>
  <si>
    <t xml:space="preserve">   Договор 5815753 от 26.09.22 Поставка спирт пищевой Альфа 60 дал</t>
  </si>
  <si>
    <t xml:space="preserve">   Договор 5817557 от 26.09.22 Поставка спирт пищевой Люкс 640 дал</t>
  </si>
  <si>
    <t xml:space="preserve">   Договор 5817558 от 26.09.22 Поставка спирт пищевой Альфа 60 дал</t>
  </si>
  <si>
    <t xml:space="preserve">   Договор 5685326 от 05.08.22 Поставка спирт пищевой Альфа 1600 дал</t>
  </si>
  <si>
    <t xml:space="preserve">   Договор 5650254 от 28.07.22 Поставка спирт пищевой Альфа 200 дал</t>
  </si>
  <si>
    <t xml:space="preserve">   Договор 5716858 от 17.08.22 Поставка спирт пищевой альфа 200 дал</t>
  </si>
  <si>
    <t xml:space="preserve">   Договор 5746397 от 29.08.22 Поставка спирт пищевой альфа 200 дал</t>
  </si>
  <si>
    <t xml:space="preserve">   Договор 5772629 от 08.09.22 Поставка спирт пищевой Альфа 200 дал</t>
  </si>
  <si>
    <t xml:space="preserve">   Договор 5685328 от 05.08.22 Поставка спирт пищевой Альфа 200 дал</t>
  </si>
  <si>
    <t xml:space="preserve">   Договор 57092074 от 15.08.22 Поставка технического спирта 100 дал</t>
  </si>
  <si>
    <t xml:space="preserve">   Договор 5764972 от 08.09.22 Поставка спирт пищевой</t>
  </si>
  <si>
    <t>MChJ Nedita Grand</t>
  </si>
  <si>
    <t xml:space="preserve">   Договор 5607044 от 08.07.22 Поставка технического спирта 200 дал</t>
  </si>
  <si>
    <t>MChJ NOVACRAFT</t>
  </si>
  <si>
    <t xml:space="preserve">   Договор 5664091 от 28.07.22 Поставка технического спирта 10 дал</t>
  </si>
  <si>
    <t xml:space="preserve">   Договор 5738413 от 25.08.22 Поставка технического спирта 10 дал</t>
  </si>
  <si>
    <t>MChJ ODIL PARER</t>
  </si>
  <si>
    <t xml:space="preserve">   Договор 5575650 от 27.06.22 Поставка технического спирта</t>
  </si>
  <si>
    <t xml:space="preserve">   Договор 5576894 от 27.06.22 Поставка технического спирта 10 дал</t>
  </si>
  <si>
    <t xml:space="preserve">   Договор 5666871 от 29.07.22 Поставка спирт пищевой Альфа 700 дал</t>
  </si>
  <si>
    <t xml:space="preserve">   Договор 5595703 от 05.07.22 Поставка спирт пищевой Альфа 40 дал</t>
  </si>
  <si>
    <t xml:space="preserve">   Договор 5603014 от 07.07.22 Поставка спирт пищевой Альфа 490 дал</t>
  </si>
  <si>
    <t xml:space="preserve">   Договор 5651631 от 25.07.22 Поставка спирт пищевой Альфа 470 дал</t>
  </si>
  <si>
    <t xml:space="preserve">   Договор 5710957 от 15.08.22 Поставка спирт пищевой Альфа 500 дал</t>
  </si>
  <si>
    <t xml:space="preserve">   Договор 5746398 от 29.08.22 Поставка спирт пищевой Альфа 500 дал</t>
  </si>
  <si>
    <t xml:space="preserve">   Договор 5796350 от 16.09.22 Поставка спирт пищевой 500 дал</t>
  </si>
  <si>
    <t xml:space="preserve">   Договор 5607059 от 08.07.22 Поставка спирт пищевой альфа 500 дал</t>
  </si>
  <si>
    <t xml:space="preserve">   Договор 5815755 от 26.09.22 Поставка спирт пищевой Альфа 200 дал</t>
  </si>
  <si>
    <t xml:space="preserve">   Договор 5812338 от 23.09.22 Поставка спирт пищевой Альфа 100 дал</t>
  </si>
  <si>
    <t xml:space="preserve">   Договор 5746400 от 29.08.22 Поставка спирт пищевой Альфа 1850 дал</t>
  </si>
  <si>
    <t xml:space="preserve">   Договор 5754650 от 31.08.22 Поставка спирт пищевой 1250 дал</t>
  </si>
  <si>
    <t xml:space="preserve">   Договор 5583828 от 29.06.22 Поставка технического спирта 120 дал</t>
  </si>
  <si>
    <t xml:space="preserve">   Договор 5693349 от 09.08.22 Поставка технического спирта 160 дал</t>
  </si>
  <si>
    <t xml:space="preserve">   Договор 5585980 от 30.06.22 Поставка технического спирта 140 дал</t>
  </si>
  <si>
    <t xml:space="preserve">   Договор 5658482 от 27.07.22 Поставка спирт пищевой Альфа 1000 дал</t>
  </si>
  <si>
    <t xml:space="preserve">   Договор 5746396 от 29.08.22 Поставка спирт пищевой Альфа 1000 дал</t>
  </si>
  <si>
    <t xml:space="preserve">   Договор 5553528 от 17.06.22 Поставка спирт пищевой Альфа 2950 дал</t>
  </si>
  <si>
    <t xml:space="preserve">   Договор 5585877 от 30.06.22 Поставка спирт пищевой Альфа 2470 дал</t>
  </si>
  <si>
    <t xml:space="preserve">   Договор 5588935 от 01.07.22 Поставка спирт пищевой Альфа 730 дал</t>
  </si>
  <si>
    <t xml:space="preserve">   Договор 5659865 от 27.07.22 Поставка спирт пищевой Альфа 3200 дал</t>
  </si>
  <si>
    <t xml:space="preserve">   Договор 5662644 от 15.08.22 Поставка спирт пищевой Альфа 3200 дал</t>
  </si>
  <si>
    <t xml:space="preserve">   Договор 5674233 от 02.08.22 Поставка спирт пищевой Люкс 3200 дал</t>
  </si>
  <si>
    <t xml:space="preserve">   Договор 5705321 от 12.08.22 Поставка спирт пищевой Альфа 3200 дал</t>
  </si>
  <si>
    <t xml:space="preserve">   Договор 5718542 от 17.08.22 Поставка спирт пищевой Альфа 3200 дал</t>
  </si>
  <si>
    <t xml:space="preserve">   Договор 5720399 от 18.08.22 Поставка спирт пищевой Альфа 3200дал</t>
  </si>
  <si>
    <t xml:space="preserve">   Договор 5723760 от 19.08.22 Поставка спирт пищевой Альфа 3200 дал</t>
  </si>
  <si>
    <t xml:space="preserve">   Договор 5763020 от 12.09.22 Поставка спирт пищевой</t>
  </si>
  <si>
    <t xml:space="preserve">   Договор 5766880 от 12.09.22 Поставка спирт пищевой</t>
  </si>
  <si>
    <t xml:space="preserve">   Договор 5770671 от 16.09.22 Поставка спирт пищевой</t>
  </si>
  <si>
    <t xml:space="preserve">   Договор 5774496 от 16.09.22 Поставка спирт пищевой</t>
  </si>
  <si>
    <t xml:space="preserve">   Договор 5778635 от 16.09.22 Поставка спирт пищевой</t>
  </si>
  <si>
    <t xml:space="preserve">   Договор 5786953 от 14.09.22 Поставка спирт пищевой Альфа 590 дал</t>
  </si>
  <si>
    <t xml:space="preserve">   Договор 5790718 от 15.09.22 Поставка спирт пищевой Альфа 2610 дал</t>
  </si>
  <si>
    <t xml:space="preserve">   Договор 5794489 от 26.09.22 Поставка спирт пищевой</t>
  </si>
  <si>
    <t xml:space="preserve">   Договор 5798444 от 19.09.22 Поставка спирт пищевой Альфа 3000 дал</t>
  </si>
  <si>
    <t xml:space="preserve">   Договор 5800530 от 19.09.22 Поставка спирт пищевой Альфа 200 дал</t>
  </si>
  <si>
    <t xml:space="preserve">   Договор 5592113 от 04.07.22 Поставка технического спирта 100 дал</t>
  </si>
  <si>
    <t xml:space="preserve">   Договор 5683265 от 04.08.22 Поставка спирт пищевой Альфа 20 дал</t>
  </si>
  <si>
    <t xml:space="preserve">   Договор 5685330 от 05.08.22 Поставка спирт пищевой Альфа 80 дал</t>
  </si>
  <si>
    <t xml:space="preserve">   Договор 5770668 от 08.09.22 Поставка спирт пищевой</t>
  </si>
  <si>
    <t xml:space="preserve">   Договор 5643153 от 21.07.22 Поставка спирт пищевой Альфа  300 дал</t>
  </si>
  <si>
    <t xml:space="preserve">   Договор 5782935 от 13.09.22 Поставка спирт пищевой Альфа 200 дал</t>
  </si>
  <si>
    <t xml:space="preserve">   Договор 5582664 от 29.06.22 Поставка спирт пищевой АЛЬФА 3100 ДАЛ</t>
  </si>
  <si>
    <t xml:space="preserve">   Договор 5677991 от 03.08.22 Поставка спирт пищевой Альфа 3100 дал</t>
  </si>
  <si>
    <t xml:space="preserve">   Договор 5750603 от 12.09.22 Поставка технического спирта</t>
  </si>
  <si>
    <t xml:space="preserve">   Договор 5750665  от 12.09.22 Поставка спирт пищевой</t>
  </si>
  <si>
    <t xml:space="preserve">   Договор 5754591 от 12.09.22 Поставка технического спирта</t>
  </si>
  <si>
    <t xml:space="preserve">   Договор 5746395 от 29.08.22 Поставка спирт пищевой Альфа 150 дал</t>
  </si>
  <si>
    <t xml:space="preserve">   Договор 5735053 от 24.08.22 Спирт пищевой АЛЬФА - 100 дал</t>
  </si>
  <si>
    <t xml:space="preserve">   Договор 5685329 от 05.08.22 Поставка спирт пищевой Альфа 200 дал</t>
  </si>
  <si>
    <t xml:space="preserve">   Договор 5720398 от 18.08.22 Поставка спирт пищевой Альфа 70 дал</t>
  </si>
  <si>
    <t xml:space="preserve">   Договор 5647323 от 22.07.22 Поставка спирт пищевой Альфа 300 дал</t>
  </si>
  <si>
    <t xml:space="preserve">   Договор 5670320 от 01.08.22 Поставка спирт пищевой Люкс 300 дал</t>
  </si>
  <si>
    <t xml:space="preserve">   Договор 5740174 от 25.08.22 Поставка спирт пищевой Люкс 200 дал</t>
  </si>
  <si>
    <t xml:space="preserve">   Договор 5759087 от 09.09.22 Поставка спирт пищевой Альфа-200дал</t>
  </si>
  <si>
    <t xml:space="preserve">   Договор 5805864 от 21.09.22 Поставка спирт пищевой Альфа 200 дал</t>
  </si>
  <si>
    <t xml:space="preserve">   Договор 5645756 от 22.07.22 Поставка технического спирта 30 ДАЛ</t>
  </si>
  <si>
    <t xml:space="preserve">   Договор 5595702 от 05.07.22 Поставка спирт пищевой Альфа 200 дал</t>
  </si>
  <si>
    <t xml:space="preserve">   Договор 5641589 от 21.07.22 Поставка спирт пищевой Альфа 100 дал</t>
  </si>
  <si>
    <t xml:space="preserve">   Договор 5645837 от 22.07.22 Поставка спирт пищевой Альфа 150 дал</t>
  </si>
  <si>
    <t xml:space="preserve">   Договор 5662640 от 28.07.22 Поставка спирт пищевой Альфа 100 дал</t>
  </si>
  <si>
    <t xml:space="preserve">   Договор 5685327 от 05.08.22 Поставка спирт пищевой Альфа 100 дал</t>
  </si>
  <si>
    <t xml:space="preserve">   Договор 5705320 от 12.08.22 Поставка спирт пищевой Альфа 1120 дал</t>
  </si>
  <si>
    <t xml:space="preserve">   Договор 5746394 от 08.09.22 Поставка спирт пищевой</t>
  </si>
  <si>
    <t xml:space="preserve">   Договор 5790713 от 15.09.22 Поставка спирт пищевой Альфа 120 дал</t>
  </si>
  <si>
    <t xml:space="preserve">   Договор 5800528 от 19.09.22 Поставка спирт пищевой альфа 120 дал</t>
  </si>
  <si>
    <t xml:space="preserve">   Договор 5802428 от 20.09.22 Поставка спирт пищевой Альфа 160 дал</t>
  </si>
  <si>
    <t xml:space="preserve">   Договор 5812336 от 23.09.22 Поставка спирт пищевой Альфа 150 дал</t>
  </si>
  <si>
    <t xml:space="preserve">   Договор 5664093 от 30.03.22 Поставка технического спирта 100 дал</t>
  </si>
  <si>
    <t xml:space="preserve">   Договор 5666788 от 29.07.22 Поставка технического спирта 100 дал</t>
  </si>
  <si>
    <t>MChJ Sh QK Guliston Med Texnika</t>
  </si>
  <si>
    <t xml:space="preserve">   Договор 5575669 от 27.06.22 Поставка спирт пищевой альфа 200 дал</t>
  </si>
  <si>
    <t>MChJ Shamsuddinxon Boboxonov NMIU</t>
  </si>
  <si>
    <t xml:space="preserve">   Договор 5681678 от 04.08.22 Поставка технического спирта 90 дал</t>
  </si>
  <si>
    <t xml:space="preserve">   Договор 5685277 от 05.08.22 Поставка технического спирта 110 дал</t>
  </si>
  <si>
    <t xml:space="preserve">   Договор 5772628 от 08.09.22 Поставка спирт пищевой Альфа 50 дал</t>
  </si>
  <si>
    <t xml:space="preserve">   Договор 5583834 от 29.06.22 Поставка спирт пищевой</t>
  </si>
  <si>
    <t xml:space="preserve">   Договор 5587140 от 30.06.22 Поставка спирт пищевой Альфа 2550 дал</t>
  </si>
  <si>
    <t xml:space="preserve">   Договор 5593349 от 04.07.22 Поставка спирт пищевой Альфа 3550 дал</t>
  </si>
  <si>
    <t xml:space="preserve">   Договор 5634263 от 19.07.22 Поставка спирт пищевой Альфа 2800 дал</t>
  </si>
  <si>
    <t xml:space="preserve">   Договор 5637124 от 20.07.22 Поставка спирт пищевой Альфа 450 дал</t>
  </si>
  <si>
    <t xml:space="preserve">   Договор 5643152 от 21.07.22 Поставка спирт пищевой Альфа 300 дал</t>
  </si>
  <si>
    <t xml:space="preserve">   Договор 5664128 от 28.07.22 Поставка спирт пищевой Альфа 2000 дал</t>
  </si>
  <si>
    <t xml:space="preserve">   Договор 5666872 от 29.07.22 Поставка спирт пищевой Альфа 1550 дал</t>
  </si>
  <si>
    <t xml:space="preserve">   Договор 5675745 от 02.08.22 Поставка спирт пищевой Альфа 1000 дал</t>
  </si>
  <si>
    <t xml:space="preserve">   Договор 5677993 от 03.08.22 Поставка спирт пищевой Альфа 1190 дал</t>
  </si>
  <si>
    <t xml:space="preserve">   Договор 5679580 от 03.08.22 Поставка спирт пищевой Альфа 1190 дал</t>
  </si>
  <si>
    <t xml:space="preserve">   Договор 5689169 от 08.08.22 Поставка спирт пищевой Альфа 170 дал</t>
  </si>
  <si>
    <t xml:space="preserve">   Договор 5729299 от 23.08.22 Поставка спирт пищевой</t>
  </si>
  <si>
    <t xml:space="preserve">   Договор 5759086 от 05.09.22 Поставка спирт пищевой Альфа 3500 дал</t>
  </si>
  <si>
    <t xml:space="preserve">   Договор 5786948 от 14.09.22 Поставка спирт пищевой Альфа 3300 дал</t>
  </si>
  <si>
    <t xml:space="preserve">   Договор 5792663 от 16.09.22 Поставка спирт пищевой</t>
  </si>
  <si>
    <t xml:space="preserve">   Договор 5800529 от 19.09.22 Поставка спирт пищевой</t>
  </si>
  <si>
    <t xml:space="preserve">   Договор 5812337 от 23.09.22 Поставка спирт пищевой Альфа 3550 дал</t>
  </si>
  <si>
    <t xml:space="preserve">   Договор 5697581 от 10.08.22 Поставка технического спирта 50 дал</t>
  </si>
  <si>
    <t>MCHJ Tanamos Productions</t>
  </si>
  <si>
    <t xml:space="preserve">   Договор 5583829 от 29.06.22 Поставка технического спирта 100 дал</t>
  </si>
  <si>
    <t xml:space="preserve">   Договор 5658404 от 27.07.22 Поставка технического спирта 10 дал</t>
  </si>
  <si>
    <t xml:space="preserve">   Договор 5664089 от 28.07.22 Поставка технического спирта 30 дал</t>
  </si>
  <si>
    <t xml:space="preserve">   Договор 5786911 от 14.09.22 Поставка технического спирта 40 дал</t>
  </si>
  <si>
    <t xml:space="preserve">   Договор 5576040 от 27.06.22 Поставка Жидкой барды 100 тн</t>
  </si>
  <si>
    <t xml:space="preserve">   Договор 5646423 от 22.07.22 Поставка Жидкой барды 100 тн</t>
  </si>
  <si>
    <t xml:space="preserve">   Договор 5709736 от 15.08.22 Поставка Жидкой барды 100 тн</t>
  </si>
  <si>
    <t>MChJ TOSHKENT TUZ</t>
  </si>
  <si>
    <t xml:space="preserve">   Договор 5743857 от 26.08.22 Поставка спирт пищевой 200 дал</t>
  </si>
  <si>
    <t xml:space="preserve">   Договор  5727487 от 22.08.22 Поставка спирт пищевой АЛЬФА 30 дал</t>
  </si>
  <si>
    <t xml:space="preserve">   Договор 5643151 от 21.07.22 Поставка спирт пищевой Альфа 100 дал</t>
  </si>
  <si>
    <t xml:space="preserve">   Договор 5772630 от 08.09.22 Поставка спирт пищевой</t>
  </si>
  <si>
    <t xml:space="preserve">   Договор 5774492 от 13.09.22 Поставка спирт пищевой</t>
  </si>
  <si>
    <t>MChJ XOJAI-JAHON-FARM</t>
  </si>
  <si>
    <t xml:space="preserve">   Договор 5825530 от 29.09.22 Поставка спирт пищевой Альфа 600 дал</t>
  </si>
  <si>
    <t xml:space="preserve">   Договор 5585978 от 30.06.22 Поставка технического спирта</t>
  </si>
  <si>
    <t xml:space="preserve">   Договор 5641519 от 21.07.22 Поставка технического спирта 50 дал</t>
  </si>
  <si>
    <t xml:space="preserve">   Договор 5685276 от 05.08.22 Поставка технического спирта 50 дал</t>
  </si>
  <si>
    <t xml:space="preserve">   Договор 5731308 от 23.08.22 Поставка технического спирта 20 дал</t>
  </si>
  <si>
    <t xml:space="preserve">   Договор 5738411 от 25.08.22 Поставка технического спирта 50 дал</t>
  </si>
  <si>
    <t xml:space="preserve">   Договор 5585981 от 05.07.22 Поставка технического спирта 250 дал</t>
  </si>
  <si>
    <t>OK "NURJAXON FAMILY"</t>
  </si>
  <si>
    <t xml:space="preserve">   Договор 5579266 от 28.06.22 Поставка спирт пищевой 40 дал</t>
  </si>
  <si>
    <t xml:space="preserve">   Договор 5599729 от 06.07.22 Поставка Жидкой барды 500 тн</t>
  </si>
  <si>
    <t xml:space="preserve">   Договор 5642100 от 21.07.22 Поставка Жидкой барды 500 тн</t>
  </si>
  <si>
    <t xml:space="preserve">   Договор 5685871 от 05.08.22 Поставка Жидкой барды 500 тн</t>
  </si>
  <si>
    <t xml:space="preserve">   Договор 5731875 от 23.08.22 Поставка Жидкой барды</t>
  </si>
  <si>
    <t xml:space="preserve">   Договор 5767347 от 07.09.22 Поставка Жидкой барды</t>
  </si>
  <si>
    <t xml:space="preserve">   Договор 5771164 от 08.09.22 Поставка Жидкой барды 200 тн</t>
  </si>
  <si>
    <t xml:space="preserve">   Договор 5592106 от 04.07.22 Поставка технического спирта 30 ДАЛ</t>
  </si>
  <si>
    <t xml:space="preserve">   Договор 5664092 от 28.07.22 Поставка технического спирта 50 ДАЛ</t>
  </si>
  <si>
    <t xml:space="preserve">   Договор 5756507 от 31.08.22 Поставка спирт пищевой Альфа 50 дал</t>
  </si>
  <si>
    <t xml:space="preserve">   Договор 5599361 от 06.07.22 Поставка технического спирта 230 ДАЛ</t>
  </si>
  <si>
    <t xml:space="preserve">   Договор 5603005 от 07.07.22 Поставка технического спирта 190 дал</t>
  </si>
  <si>
    <t xml:space="preserve">   Договор 5650179 от 25.07.22 Поставка технического спирта 230 дал</t>
  </si>
  <si>
    <t xml:space="preserve">   Договор 5727428 от 22.08.22 Поставка технического спирта 210 дал</t>
  </si>
  <si>
    <t xml:space="preserve">   Договор 5772602 от 12.09.22 Поставка технического спирта</t>
  </si>
  <si>
    <t xml:space="preserve">   Договор 5774451 от 09.09.22 Поставка технического спирта 160 дал</t>
  </si>
  <si>
    <t xml:space="preserve">   Договор 5798408 от 19.09.22 Поставка технического спирта 200 дал</t>
  </si>
  <si>
    <t>O'ZBEKISTON RESPUBLIKASI IQTISODIY TARAQQIYOT VA KAMBAG'ALLIKNI QISQARTIRISH VAZ</t>
  </si>
  <si>
    <t xml:space="preserve">   Договор 5583826 от 29.06.22 Поставка технического спирта-10дал</t>
  </si>
  <si>
    <t xml:space="preserve">   Договор 5670260 от 01.08.22 Поставка технического спирта 80 дал</t>
  </si>
  <si>
    <t xml:space="preserve">   Договор 5802384 от 20.09.22 Поставка технического спирта 80 дал</t>
  </si>
  <si>
    <t xml:space="preserve">   Договор 5750664 от 30.08.22 Поставка спирт пищевой Альфа 400 дал</t>
  </si>
  <si>
    <t xml:space="preserve">   Договор 5677938 от 03.08.22 Поставка технического спирта 220 дал</t>
  </si>
  <si>
    <t xml:space="preserve">   Договор 5697637 от 10.08.22 Поставка спирт пищевой Альфа 40 дал</t>
  </si>
  <si>
    <t xml:space="preserve">   Договор 5699304 от 10.08.22 Поставка спирт пищевой Альфа 500 дал</t>
  </si>
  <si>
    <t xml:space="preserve">   Договор 5721889 от 18.08.22 Поставка технического спирта 1000 дал</t>
  </si>
  <si>
    <t xml:space="preserve">   Договор 5641592 от 21.07.22 Поставка спирт пищевой альфа 100 дал</t>
  </si>
  <si>
    <t xml:space="preserve">   Договор 5701509 от 11.08.22 Поставка спирт пищевой Альфа 100 дал</t>
  </si>
  <si>
    <t xml:space="preserve">   Договор 5742034 от 26.08.22 Поставка спирт пищевой Альфа 100 дал</t>
  </si>
  <si>
    <t xml:space="preserve">   Договор 5786951 от 14.09.22 Поставка спирт пищевой Альфа 100 дал</t>
  </si>
  <si>
    <t xml:space="preserve">   Договор 5592453 от 04.07.22 Поставка Жидкой барды 400 тн</t>
  </si>
  <si>
    <t xml:space="preserve">   Договор 5596024 от 05.07.22 Поставка Жидкой барды 400тн</t>
  </si>
  <si>
    <t xml:space="preserve">   Договор 5603372 от 07.07.20 Поставка Жидкой барды 400 тн</t>
  </si>
  <si>
    <t xml:space="preserve">   Договор 5633354 от 19.07.22 Поставка Жидкой барды 200 тн</t>
  </si>
  <si>
    <t xml:space="preserve">   Договор 5713546 от 16.08.22 Поставка Жидкой барды 500 тн</t>
  </si>
  <si>
    <t xml:space="preserve">   Договор 5717367 от 17.08.22 Поставка Жидкой барды 300 тн</t>
  </si>
  <si>
    <t xml:space="preserve">   Договор 5722055 от 22.08.22 Поставка Жидкой барды</t>
  </si>
  <si>
    <t xml:space="preserve">   Договор 5724241 от 22.08.22 Поставка Жидкой барды</t>
  </si>
  <si>
    <t xml:space="preserve">   Договор 5756725 от 31.08.22 Поставка Жидкой барды 600 тн</t>
  </si>
  <si>
    <t xml:space="preserve">   Договор 5759572 от 05.09.22 Поставка Жидкой барды 200 тн</t>
  </si>
  <si>
    <t xml:space="preserve">   Договор 5763502 от 08.09.22 Поставка Жидкой барды</t>
  </si>
  <si>
    <t xml:space="preserve">   Договор 5771165 от 08.09.22 Поставка Жидкой барды 600 тн</t>
  </si>
  <si>
    <t xml:space="preserve">   Договор 5775015 от 14.09.22 Поставка Жидкой барды</t>
  </si>
  <si>
    <t xml:space="preserve">   Договор 5780976 от 14.09.22 Поставка Жидкой барды</t>
  </si>
  <si>
    <t xml:space="preserve">   Договор 5783444 от 13.09.22 Поставка Жидкой барды 500 тн</t>
  </si>
  <si>
    <t xml:space="preserve">   Договор 5787444 от 14.09.22 Поставка Жидкой барды 300 тн</t>
  </si>
  <si>
    <t xml:space="preserve">   Договор 5791197 от 15.09.22 Поставка Жидкой барды 500 тн</t>
  </si>
  <si>
    <t xml:space="preserve">   Договор 5795017 от 16.09.22 Поставка Жидкой барды 500 тн</t>
  </si>
  <si>
    <t xml:space="preserve">   Договор 5796496 от 21.09.22 Поставка Жидкой барды 600 тн</t>
  </si>
  <si>
    <t xml:space="preserve">   Договор 5798944 от 19.09.22 Поставка Жидкой барды 100 тн</t>
  </si>
  <si>
    <t xml:space="preserve">   Договор 5802921 от 20.09.22 Поставка Жидкой барды 500 тн</t>
  </si>
  <si>
    <t xml:space="preserve">   Договор 5806329 от 21.09.22 Поставка Жидкой барды 500 тн</t>
  </si>
  <si>
    <t xml:space="preserve">   Договор 5809691 от 22.09.22 Поставка Жидкой барды 500 тн</t>
  </si>
  <si>
    <t xml:space="preserve">   Договор 5812817 от 23.09.22 Поставка Жидкой барды 300 тн</t>
  </si>
  <si>
    <t xml:space="preserve">   Договор 5814111 от 23.09.22 Поставка Жидкой барды 400 тн</t>
  </si>
  <si>
    <t xml:space="preserve">   Договор 5816247 от 26.09.22 Поставка Жидкой барды 100 тн</t>
  </si>
  <si>
    <t xml:space="preserve">   Договор 5819750 от 27.09.22 Поставка Жидкой барды 400 тн</t>
  </si>
  <si>
    <t xml:space="preserve">   Договор 5822934 от 28.09.22 Поставка Жидкой барды 500 тн</t>
  </si>
  <si>
    <t xml:space="preserve">   Договор 5825973 от 29.09.22 Поставка Жидкой барды 700 тн</t>
  </si>
  <si>
    <t xml:space="preserve">   Договор 5829030 от 30.09.22 Поставка Жидкой барды 1100 тн</t>
  </si>
  <si>
    <t xml:space="preserve">   Договор № 5589257 от 01.07.2022 Барда жидкая 600 тн</t>
  </si>
  <si>
    <t xml:space="preserve">   Договор № 5607651 от 08.07.2022 Барда жидкая 900 тн</t>
  </si>
  <si>
    <t xml:space="preserve">   Договор № 5611779 от 13.07.2022 Барда жидкая 1000 тн</t>
  </si>
  <si>
    <t xml:space="preserve">   Договор № 5612604 от 13.07.2022 Барда жидкая 20 тн</t>
  </si>
  <si>
    <t xml:space="preserve">   Договор № 5612891 от 13.07.2022 Барда жидкая 500  тн</t>
  </si>
  <si>
    <t xml:space="preserve">   Договор № 5638889 от 20.07.2022 Барда жидкая 400 тн</t>
  </si>
  <si>
    <t xml:space="preserve">   Договор № 5646424 от 22.07.2022 Барда жидкая 500 тн</t>
  </si>
  <si>
    <t xml:space="preserve">   Договор № 5650789 от 25.07.2022 Барда жидкая 500 тн</t>
  </si>
  <si>
    <t xml:space="preserve">   Договор № 5654903 от 26.07.2022 Барда жидкая 500 тн</t>
  </si>
  <si>
    <t xml:space="preserve">   Договор № 567085 от 01.08.2022 Барда жидкая 300 тн</t>
  </si>
  <si>
    <t xml:space="preserve">   Договор № 5678475 от 03.08.2022 Барда жидкая 400 тн</t>
  </si>
  <si>
    <t xml:space="preserve">   Договор № 5685872 от 05.08.2022 Барда жидкая 100 тн</t>
  </si>
  <si>
    <t xml:space="preserve">   Договор № 5689648 от 08.08.2022 Барда жидкая 500 тн</t>
  </si>
  <si>
    <t xml:space="preserve">   Договор № 5693937 от 09.08.2022 Барда жидкая 400 тн</t>
  </si>
  <si>
    <t xml:space="preserve">   Договор № 5698133 от 10.08.2022 Барда жидкая 500 тн</t>
  </si>
  <si>
    <t xml:space="preserve">   Договор № 5729445 от 22.08.2022 Барда жидкая 1000 тн</t>
  </si>
  <si>
    <t xml:space="preserve">   Договор № 5751156 от 30.08.2022 Барда жидкая 900 тн</t>
  </si>
  <si>
    <t xml:space="preserve">   Договор № 5752825 от 30.08.2022 Барда жидкая 600 тн</t>
  </si>
  <si>
    <t xml:space="preserve">   Договор № 5755154 от 31.08.2022 Барда жидкая 400 тн</t>
  </si>
  <si>
    <t xml:space="preserve">   Договор №5658971 от 27.07.2022 Барда жидкая 500 тн</t>
  </si>
  <si>
    <t xml:space="preserve">   Договор №5663105 от 28.07.2022 Барда жидкая 500 тн</t>
  </si>
  <si>
    <t xml:space="preserve">   Договор №5667340 от 29.07.2022 Барда жидкая 400 тн</t>
  </si>
  <si>
    <t xml:space="preserve">   Договор №5674729 от 02.08.2022 Барда жидкая 400 тн</t>
  </si>
  <si>
    <t xml:space="preserve">   Договор №5682243 от 04.08.2022 Барда жидкая 600 тн</t>
  </si>
  <si>
    <t xml:space="preserve">   Договор №5702006 от 11.08.2022 Барда жидкая 500 тн</t>
  </si>
  <si>
    <t xml:space="preserve">   Договор №5705850 от 12.08.2022 Барда жидкая 600 тн</t>
  </si>
  <si>
    <t xml:space="preserve">   Договор №5707144 от 12.08.2022 Барда жидкая 500 тн</t>
  </si>
  <si>
    <t xml:space="preserve">   Договор №5735509 от 24.08.2022 Барда жидкая 400 тн</t>
  </si>
  <si>
    <t xml:space="preserve">   Договор №5738926 от 25.08.2022 Барда жидкая 400 тн</t>
  </si>
  <si>
    <t xml:space="preserve">   Договор №5742511 от 26.08.2022 Барда жидкая 700 тн</t>
  </si>
  <si>
    <t xml:space="preserve">   Договор №5744013 от 26.08.2022 Барда жидкая 400  тн</t>
  </si>
  <si>
    <t xml:space="preserve">   Договор №5746903 от 29.08.2022 Барда жидкая 300 тн</t>
  </si>
  <si>
    <t xml:space="preserve">   Договор 5786947 от 14.09.22 Поставка спирт пищевой Альфа100 дал</t>
  </si>
  <si>
    <t xml:space="preserve">   Договор 5671967 от 01.08.22 Поставка спирт пищевой Люкс 20 дал</t>
  </si>
  <si>
    <t xml:space="preserve">   Договор 5720396 от 18.08.22 Поставка спирт пищевой Альфа 100 дал</t>
  </si>
  <si>
    <t xml:space="preserve">   Договор 5723698 от 19.08.22 Поставка спирт пищевой 160 дал</t>
  </si>
  <si>
    <t xml:space="preserve">   Договор 5735000 от 24.08.22 Поставка технического спирта 220 дал</t>
  </si>
  <si>
    <t xml:space="preserve">   Договор 5738412 от 25.08.22 Поставка технического спирта 120 дал</t>
  </si>
  <si>
    <t xml:space="preserve">   Договор 5650256 от 25.07.22 Поставка спирт пищевой Альфа 200 дал</t>
  </si>
  <si>
    <t xml:space="preserve">   Договор 5716859 от 17.08.22 Поставка спирт пищевой Альфа 300 дал</t>
  </si>
  <si>
    <t xml:space="preserve">   Договор 5645838 от 22.07.22 Поставка спирт пищевой АЛЬФА 1000 ДАЛ</t>
  </si>
  <si>
    <t xml:space="preserve">   Договор 5729300 от 22.08.22 Поставка спирт пищевой Альфа 50  дал</t>
  </si>
  <si>
    <t xml:space="preserve">   Договор 5731369 от 23.08.22 Поставка спирт пищевой Альфа 760 дал</t>
  </si>
  <si>
    <t xml:space="preserve">   Договор 5778639 от 12.09.22 Поставка спирт пищевой Альфа 880 дал</t>
  </si>
  <si>
    <t xml:space="preserve">   Договор 5595706 от 05.07.22 Поставка спирт пищевой Альфа 500 дал</t>
  </si>
  <si>
    <t xml:space="preserve">   Договор 5607061 от 08.07.22 Поставка спирт пищевой Альфа 500 дал</t>
  </si>
  <si>
    <t xml:space="preserve">   Договор 5641597 от 21.07.22 Поставка спирт пищевой Альфа 500 дал</t>
  </si>
  <si>
    <t xml:space="preserve">   Договор 5701511 от 11.08.22 Поставка спирт пищевой Альфа 400 дал</t>
  </si>
  <si>
    <t xml:space="preserve">   Договор 5766879 от 08.09.22 Поставка спирт пищевой</t>
  </si>
  <si>
    <t xml:space="preserve">   Договор 5782933 от 13.09.22 Поставка спирт пищевой Альфа 500</t>
  </si>
  <si>
    <t xml:space="preserve">   Договор 5786952 от 14.09.22 Поставка спирт пищевой Альфа 500 дал</t>
  </si>
  <si>
    <t xml:space="preserve">   Договор 5612746 от 13.07.22 Поставка спирт пищевой Альфа 1540 дал</t>
  </si>
  <si>
    <t xml:space="preserve">   Договор 5619778 от 15.07.22 Поставка спирт пищевой Альфа 1540 дал</t>
  </si>
  <si>
    <t xml:space="preserve">   Договор 5638723 от 20.07.22 Поставка спирт пищевой</t>
  </si>
  <si>
    <t xml:space="preserve">   Договор 5650257 от 25.07.22 Поставка спирт пищевой Альфа 152 дал</t>
  </si>
  <si>
    <t xml:space="preserve">   Договор 5666870 от 29.07.22 Поставка спирт пищевой Альфа 1540 дал</t>
  </si>
  <si>
    <t xml:space="preserve">   Договор 5725428 от 19.08.22 Поставка спирт пищевой Альфа 1540 дал</t>
  </si>
  <si>
    <t xml:space="preserve">   Договор 5750666 от 30.08.22 спирт пищевой Альфа 1540 дал</t>
  </si>
  <si>
    <t>за   2022 года</t>
  </si>
  <si>
    <t>07.10.2022</t>
  </si>
  <si>
    <t>Каустическая сода гранулированная 99,6%  ООО "ASR KIMYO INVEST"</t>
  </si>
  <si>
    <t>13.10.2022</t>
  </si>
  <si>
    <t>Портландцемент без минералных добавок ПЦ 500-Д0 в мешках (Янгиюль база)   АО Бекабадцемент</t>
  </si>
  <si>
    <t>14.10.2022</t>
  </si>
  <si>
    <t>17.10.2022</t>
  </si>
  <si>
    <t>18.10.2022</t>
  </si>
  <si>
    <t>Дизельное топливо ТДЛ-0,5-40  OOO "ORIENT OIL"</t>
  </si>
  <si>
    <t>24.10.2022</t>
  </si>
  <si>
    <t>Кафельный клей мешок 20 кг  ООО "STMCOLOR"</t>
  </si>
  <si>
    <t>25.10.2022</t>
  </si>
  <si>
    <t>26.10.2022</t>
  </si>
  <si>
    <t>27.10.2022</t>
  </si>
  <si>
    <t>"DONIYOR-METALL INVEST" Хусусий корхонаси</t>
  </si>
  <si>
    <t>301917810</t>
  </si>
  <si>
    <t>Лист гладкий из оцинкованной стали тол. 0,35мм.  ХК DONIYOR METALL INVEST</t>
  </si>
  <si>
    <t>28.10.2022</t>
  </si>
  <si>
    <t>31.10.2022</t>
  </si>
  <si>
    <t>09.12.2022</t>
  </si>
  <si>
    <t>15.12.2022</t>
  </si>
  <si>
    <t>лист</t>
  </si>
  <si>
    <t>кафе</t>
  </si>
  <si>
    <t>Спирт этиловый ректификованный пищевой Альфа 96.3 % «тип сделка Форвард»   АО BIOKIMYO</t>
  </si>
  <si>
    <t>03.10.2022</t>
  </si>
  <si>
    <t>04.10.2022</t>
  </si>
  <si>
    <t>ООО ПФФ "Mediafarm"</t>
  </si>
  <si>
    <t>200803632</t>
  </si>
  <si>
    <t>ИП ООО OSBORN TEXTILE</t>
  </si>
  <si>
    <t>206939506</t>
  </si>
  <si>
    <t>05.10.2022</t>
  </si>
  <si>
    <t>"QUNDUZ - A" ХК</t>
  </si>
  <si>
    <t>200444691</t>
  </si>
  <si>
    <t>06.10.2022</t>
  </si>
  <si>
    <t>10.10.2022</t>
  </si>
  <si>
    <t>ZAROFATTEX MCHJ</t>
  </si>
  <si>
    <t>309510957</t>
  </si>
  <si>
    <t>SAM VET BIOFARM XK</t>
  </si>
  <si>
    <t>304179708</t>
  </si>
  <si>
    <t>"FILATOFF 1868" MCHJ</t>
  </si>
  <si>
    <t>301772320</t>
  </si>
  <si>
    <t>11.10.2022</t>
  </si>
  <si>
    <t>Qaraqalpaq Suw Tamiynati MChj</t>
  </si>
  <si>
    <t>200357143</t>
  </si>
  <si>
    <t>12.10.2022</t>
  </si>
  <si>
    <t>АKADEMIK S.YU.YUNUSOV NOMIDAGI OSIMLIK MODDALARI KIMYOSI INSTITUTI</t>
  </si>
  <si>
    <t>200540541</t>
  </si>
  <si>
    <t>MURAD-AZIA-TRADE MCHJ</t>
  </si>
  <si>
    <t>307721213</t>
  </si>
  <si>
    <t>19.10.2022</t>
  </si>
  <si>
    <t xml:space="preserve">ЧП "PROTECTION COSMETICS" </t>
  </si>
  <si>
    <t>303290714</t>
  </si>
  <si>
    <t>20.10.2022</t>
  </si>
  <si>
    <t>21.10.2022</t>
  </si>
  <si>
    <t>"MED KOMPLEKS" mas`uliyati cheklangan jamiyati</t>
  </si>
  <si>
    <t>303211534</t>
  </si>
  <si>
    <t>Навоий Дори Дармон</t>
  </si>
  <si>
    <t>200000034</t>
  </si>
  <si>
    <t>"DM NASHR SERVIS" Masuliyati cheklangan jamiyati</t>
  </si>
  <si>
    <t>207077051</t>
  </si>
  <si>
    <t>DREAMS PEAK MCHJ</t>
  </si>
  <si>
    <t>309924884</t>
  </si>
  <si>
    <t>"ALFA CURE" masuliyati cheklangan jamiyati</t>
  </si>
  <si>
    <t>207104254</t>
  </si>
  <si>
    <t>"GULISTAN GOLD YARN" mas`uliyati cheklangan jamiyati</t>
  </si>
  <si>
    <t>303071772</t>
  </si>
  <si>
    <t>"BOX-TASHKENT" masuliyati cheklangan jamiyati</t>
  </si>
  <si>
    <t>302579954</t>
  </si>
  <si>
    <t>"ABM BIOMEDICINE" MChJ</t>
  </si>
  <si>
    <t>304304044</t>
  </si>
  <si>
    <t>01.11.2022</t>
  </si>
  <si>
    <t>"Meva-Sharbat Ilmiy Eksperimental Vinochilik" MCHJ</t>
  </si>
  <si>
    <t>200577234</t>
  </si>
  <si>
    <t>DEXQONOBOD TARAQQIYOT BIZNES MCHJ</t>
  </si>
  <si>
    <t>307624372</t>
  </si>
  <si>
    <t>02.11.2022</t>
  </si>
  <si>
    <t>03.11.2022</t>
  </si>
  <si>
    <t>"OXALIK OLTIN BOG`I MEVASI" MChJ</t>
  </si>
  <si>
    <t>300494224</t>
  </si>
  <si>
    <t>04.11.2022</t>
  </si>
  <si>
    <t>ООО EURASIA BOTTLERS</t>
  </si>
  <si>
    <t>307647866</t>
  </si>
  <si>
    <t>07.11.2022</t>
  </si>
  <si>
    <t>08.11.2022</t>
  </si>
  <si>
    <t>"GERBOFARM" xususiy korxonasi</t>
  </si>
  <si>
    <t>201282625</t>
  </si>
  <si>
    <t>09.11.2022</t>
  </si>
  <si>
    <t>10.11.2022</t>
  </si>
  <si>
    <t>OZBEKISTON-METALLURGIYA KOMBINATI AJ</t>
  </si>
  <si>
    <t>200460222</t>
  </si>
  <si>
    <t>ЧП TERMO PACK</t>
  </si>
  <si>
    <t>305018304</t>
  </si>
  <si>
    <t>11.11.2022</t>
  </si>
  <si>
    <t>"PREMIER PRINT" mas`uliyati cheklangan jamiyati</t>
  </si>
  <si>
    <t>207094332</t>
  </si>
  <si>
    <t>"NEW BEST STYLE" MChJ</t>
  </si>
  <si>
    <t>304828516</t>
  </si>
  <si>
    <t>14.11.2022</t>
  </si>
  <si>
    <t>ООО ECOBORN  INC</t>
  </si>
  <si>
    <t>304443632</t>
  </si>
  <si>
    <t>15.11.2022</t>
  </si>
  <si>
    <t>16.11.2022</t>
  </si>
  <si>
    <t>ООО SMART PLAST</t>
  </si>
  <si>
    <t>302834280</t>
  </si>
  <si>
    <t>17.11.2022</t>
  </si>
  <si>
    <t>18.11.2022</t>
  </si>
  <si>
    <t>21.11.2022</t>
  </si>
  <si>
    <t>22.11.2022</t>
  </si>
  <si>
    <t>23.11.2022</t>
  </si>
  <si>
    <t>HERBA FITO PHARM MCHJ</t>
  </si>
  <si>
    <t>308979373</t>
  </si>
  <si>
    <t>24.11.2022</t>
  </si>
  <si>
    <t>25.11.2022</t>
  </si>
  <si>
    <t>28.11.2022</t>
  </si>
  <si>
    <t>29.11.2022</t>
  </si>
  <si>
    <t>30.11.2022</t>
  </si>
  <si>
    <t>01.12.2022</t>
  </si>
  <si>
    <t>02.12.2022</t>
  </si>
  <si>
    <t xml:space="preserve">PROCAB  MCHJ QK </t>
  </si>
  <si>
    <t>302121267</t>
  </si>
  <si>
    <t>Masuliyati cheklangan jamiyat "GROTEKS" Ozbekiston-Amerika Qoshma korxonasi</t>
  </si>
  <si>
    <t>202354945</t>
  </si>
  <si>
    <t>05.12.2022</t>
  </si>
  <si>
    <t>06.12.2022</t>
  </si>
  <si>
    <t>GOOD LOUIS MCHJ</t>
  </si>
  <si>
    <t>309742408</t>
  </si>
  <si>
    <t>07.12.2022</t>
  </si>
  <si>
    <t>"IZO LYUKS" mas`uliyati cheklangan jamiyati</t>
  </si>
  <si>
    <t>302629400</t>
  </si>
  <si>
    <t>12.12.2022</t>
  </si>
  <si>
    <t>13.12.2022</t>
  </si>
  <si>
    <t>ООО MALIKA AFRUZA SAVDO</t>
  </si>
  <si>
    <t>307701578</t>
  </si>
  <si>
    <t>203-TAJ.YO L MASHINA STANSIYAS</t>
  </si>
  <si>
    <t>200846144</t>
  </si>
  <si>
    <t>14.12.2022</t>
  </si>
  <si>
    <t>PS LOGISTICS GROUP MCHJ</t>
  </si>
  <si>
    <t>301593314</t>
  </si>
  <si>
    <t>OG'ALAR INVEST-BARAKA MCHJ</t>
  </si>
  <si>
    <t>306563854</t>
  </si>
  <si>
    <t>"PRINT LINE GROUP" xususiy korxonasi</t>
  </si>
  <si>
    <t>303069100</t>
  </si>
  <si>
    <t>16.12.2022</t>
  </si>
  <si>
    <t>АО Navoiyazot</t>
  </si>
  <si>
    <t>200002933</t>
  </si>
  <si>
    <t>ORZUHOPE GROUP MCHJ</t>
  </si>
  <si>
    <t>309910055</t>
  </si>
  <si>
    <t>"MIRFOTIX FAYZ" Masuliyati cheklangan jamiyati</t>
  </si>
  <si>
    <t>207189918</t>
  </si>
  <si>
    <t>MChJ shaklidagi "REKA-MED FARM" Узбекистон-Россия ва Буюк Британия кушма корхонаси</t>
  </si>
  <si>
    <t>205622633</t>
  </si>
  <si>
    <t>19.12.2022</t>
  </si>
  <si>
    <t>20.12.2022</t>
  </si>
  <si>
    <t>NAVROZ-PTK MCHJ</t>
  </si>
  <si>
    <t>201607534</t>
  </si>
  <si>
    <t>21.12.2022</t>
  </si>
  <si>
    <t>22.12.2022</t>
  </si>
  <si>
    <t>23.12.2022</t>
  </si>
  <si>
    <t>26.12.2022</t>
  </si>
  <si>
    <t>27.12.2022</t>
  </si>
  <si>
    <t>SHURTAN GAZ KIMYO MAJMUASI масъулияти чекланган жамият</t>
  </si>
  <si>
    <t>203195074</t>
  </si>
  <si>
    <t>NURIDDIN FAYZ OMAD BARAKA MCHJ</t>
  </si>
  <si>
    <t>306706405</t>
  </si>
  <si>
    <t>28.12.2022</t>
  </si>
  <si>
    <t>29.12.2022</t>
  </si>
  <si>
    <t xml:space="preserve">за   2022 год  </t>
  </si>
  <si>
    <t>521961.1.1</t>
  </si>
  <si>
    <t>308721853</t>
  </si>
  <si>
    <t>522012.1.1</t>
  </si>
  <si>
    <t>521992.1.1</t>
  </si>
  <si>
    <t>521985.1.1</t>
  </si>
  <si>
    <t>522005.1.1</t>
  </si>
  <si>
    <t>521959.1.1</t>
  </si>
  <si>
    <t>521967.1.1</t>
  </si>
  <si>
    <t>521929.1.1</t>
  </si>
  <si>
    <t>522064.1.1</t>
  </si>
  <si>
    <t>521964.1.1</t>
  </si>
  <si>
    <t>521975.1.1</t>
  </si>
  <si>
    <t>521996.1.1</t>
  </si>
  <si>
    <t>522009.1.1</t>
  </si>
  <si>
    <t>521957.1.1</t>
  </si>
  <si>
    <t>521980.1.1</t>
  </si>
  <si>
    <t>533423.1.1</t>
  </si>
  <si>
    <t>308366495</t>
  </si>
  <si>
    <t>538158.1.1</t>
  </si>
  <si>
    <t>302764392</t>
  </si>
  <si>
    <t>545104.1.1</t>
  </si>
  <si>
    <t>09.10.2022</t>
  </si>
  <si>
    <t>ИП Болтабоева Гулаим Болтабоевна</t>
  </si>
  <si>
    <t>492708293</t>
  </si>
  <si>
    <t>541399.1.1</t>
  </si>
  <si>
    <t>302945032</t>
  </si>
  <si>
    <t>541045.1.1</t>
  </si>
  <si>
    <t>305350961</t>
  </si>
  <si>
    <t>547063.1.1</t>
  </si>
  <si>
    <t>553505.1.1</t>
  </si>
  <si>
    <t>305786617</t>
  </si>
  <si>
    <t>566981.1.1</t>
  </si>
  <si>
    <t>570071.1.1</t>
  </si>
  <si>
    <t>570881.1.1</t>
  </si>
  <si>
    <t>ОБЩЕСТВО  С  ОГРАНИЧЕННОЙ  ОТВЕТСТВЕННОСТЬЮ "LIDER KONSALT SERVIS"</t>
  </si>
  <si>
    <t>205833308</t>
  </si>
  <si>
    <t>570086.1.1</t>
  </si>
  <si>
    <t>571400.1.1</t>
  </si>
  <si>
    <t>570101.1.1</t>
  </si>
  <si>
    <t>305543848</t>
  </si>
  <si>
    <t>570075.1.1</t>
  </si>
  <si>
    <t>570080.1.1</t>
  </si>
  <si>
    <t>570218.1.1</t>
  </si>
  <si>
    <t>574677.1.1</t>
  </si>
  <si>
    <t>574721.1.1</t>
  </si>
  <si>
    <t>574709.1.1</t>
  </si>
  <si>
    <t>574770.1.1</t>
  </si>
  <si>
    <t>574694.1.1</t>
  </si>
  <si>
    <t>574779.1.1</t>
  </si>
  <si>
    <t>574788.1.1</t>
  </si>
  <si>
    <t>574762.1.1</t>
  </si>
  <si>
    <t>580396.1.1</t>
  </si>
  <si>
    <t>23.10.2022</t>
  </si>
  <si>
    <t>303919141</t>
  </si>
  <si>
    <t>576451.1.1</t>
  </si>
  <si>
    <t>"BIRJA TRADE" mas‘uliyati cheklangan jamiyati</t>
  </si>
  <si>
    <t>307339133</t>
  </si>
  <si>
    <t>576508.1.1</t>
  </si>
  <si>
    <t>580388.1.1</t>
  </si>
  <si>
    <t>599296.1.1</t>
  </si>
  <si>
    <t>BARAKA ISHONCH FAYZ SERVIS MCHJ</t>
  </si>
  <si>
    <t>301440299</t>
  </si>
  <si>
    <t>598222.1.1</t>
  </si>
  <si>
    <t>598091.1.1</t>
  </si>
  <si>
    <t>598210.1.1</t>
  </si>
  <si>
    <t>598082.1.1</t>
  </si>
  <si>
    <t>598139.1.1</t>
  </si>
  <si>
    <t>598185.1.1</t>
  </si>
  <si>
    <t>598157.1.1</t>
  </si>
  <si>
    <t>598218.1.1</t>
  </si>
  <si>
    <t>598170.1.1</t>
  </si>
  <si>
    <t>598195.1.1</t>
  </si>
  <si>
    <t>598199.1.1</t>
  </si>
  <si>
    <t>598163.1.1</t>
  </si>
  <si>
    <t>598106.1.1</t>
  </si>
  <si>
    <t>601050.1.1</t>
  </si>
  <si>
    <t>601371.1.1</t>
  </si>
  <si>
    <t>600263.1.1</t>
  </si>
  <si>
    <t>600261.1.1</t>
  </si>
  <si>
    <t>600433.1.1</t>
  </si>
  <si>
    <t>606252.1.1</t>
  </si>
  <si>
    <t>606248.1.1</t>
  </si>
  <si>
    <t>606552.1.1</t>
  </si>
  <si>
    <t>626804.1.1</t>
  </si>
  <si>
    <t>12.11.2022</t>
  </si>
  <si>
    <t>ООО BELROS -MOTORS</t>
  </si>
  <si>
    <t>308415505</t>
  </si>
  <si>
    <t>642424.1.1</t>
  </si>
  <si>
    <t>GIGIENA EKSPRESS SERVIS NTM</t>
  </si>
  <si>
    <t>303960520</t>
  </si>
  <si>
    <t>641045.1.1</t>
  </si>
  <si>
    <t>642434.1.1</t>
  </si>
  <si>
    <t>645455.1.1</t>
  </si>
  <si>
    <t>649732.1.1</t>
  </si>
  <si>
    <t>19.11.2022</t>
  </si>
  <si>
    <t>656021.1.1</t>
  </si>
  <si>
    <t>20.11.2022</t>
  </si>
  <si>
    <t>ЧП "Turk shanay biznes"</t>
  </si>
  <si>
    <t>301837744</t>
  </si>
  <si>
    <t>654385.1.1</t>
  </si>
  <si>
    <t>200588569</t>
  </si>
  <si>
    <t>663456.1.1</t>
  </si>
  <si>
    <t>NARZIYEVLAR MARKET MCHJ</t>
  </si>
  <si>
    <t>309241532</t>
  </si>
  <si>
    <t>661293.1.1</t>
  </si>
  <si>
    <t>"MEGA GRAND TRUST SAVDO" MAS‘ULIYATI CHEKLANGAN JAMIYATI</t>
  </si>
  <si>
    <t>306819288</t>
  </si>
  <si>
    <t>663723.1.1</t>
  </si>
  <si>
    <t>663714.1.1</t>
  </si>
  <si>
    <t>ЯККА ТАРТИБДАГИ ТАДБИРКОР ELTAZAROV BOBURJON ADILBEK O‘G‘LI</t>
  </si>
  <si>
    <t>570558054</t>
  </si>
  <si>
    <t>663446.1.1</t>
  </si>
  <si>
    <t>ООО BO'STON ELEKTROSAVDO</t>
  </si>
  <si>
    <t>307715924</t>
  </si>
  <si>
    <t>663154.1.1</t>
  </si>
  <si>
    <t>XK NURI ISLOM OMAD BARAKA</t>
  </si>
  <si>
    <t>308725634</t>
  </si>
  <si>
    <t>663437.1.1</t>
  </si>
  <si>
    <t>PRODUCTION AND SERVICE LATIPOV MCHJ</t>
  </si>
  <si>
    <t>309736144</t>
  </si>
  <si>
    <t>665307.1.1</t>
  </si>
  <si>
    <t>669112.1.1</t>
  </si>
  <si>
    <t>669568.1.1</t>
  </si>
  <si>
    <t>671183.1.1</t>
  </si>
  <si>
    <t>669095.1.1</t>
  </si>
  <si>
    <t>669104.1.1</t>
  </si>
  <si>
    <t>686859.1.1</t>
  </si>
  <si>
    <t>698978.1.1</t>
  </si>
  <si>
    <t>04.12.2022</t>
  </si>
  <si>
    <t>PIXEL-TRADE MCHJ</t>
  </si>
  <si>
    <t>309917077</t>
  </si>
  <si>
    <t>698961.1.1</t>
  </si>
  <si>
    <t>698955.1.1</t>
  </si>
  <si>
    <t>309555236</t>
  </si>
  <si>
    <t>699467.1.1</t>
  </si>
  <si>
    <t>728668.1.1</t>
  </si>
  <si>
    <t>WELLMAN MCHJ</t>
  </si>
  <si>
    <t>305023465</t>
  </si>
  <si>
    <t>728680.1.1</t>
  </si>
  <si>
    <t>OMAD XAMROX MEZON MCHJ</t>
  </si>
  <si>
    <t>301572934</t>
  </si>
  <si>
    <t>741562.1.1</t>
  </si>
  <si>
    <t>18.12.2022</t>
  </si>
  <si>
    <t>302275771</t>
  </si>
  <si>
    <t>739662.1.1</t>
  </si>
  <si>
    <t>417875884</t>
  </si>
  <si>
    <t>741935.1.1</t>
  </si>
  <si>
    <t>309276171</t>
  </si>
  <si>
    <t>739664.1.1</t>
  </si>
  <si>
    <t>741756.1.1</t>
  </si>
  <si>
    <t>"CHANDRA TASHKENT" mas‘uliyati cheklangan jamiyati</t>
  </si>
  <si>
    <t>303859423</t>
  </si>
  <si>
    <t>739665.1.1</t>
  </si>
  <si>
    <t>741916.1.1</t>
  </si>
  <si>
    <t>Общество с ограниченной ответственностью ULGURJI BIZNES MARKAZI</t>
  </si>
  <si>
    <t>305880818</t>
  </si>
  <si>
    <t>748628.1.1</t>
  </si>
  <si>
    <t>753559.1.1</t>
  </si>
  <si>
    <t>563002.1.1</t>
  </si>
  <si>
    <t>29.10.2022</t>
  </si>
  <si>
    <t>ООО EXPRESS MED SERVICE</t>
  </si>
  <si>
    <t>305019492</t>
  </si>
  <si>
    <t>Медосмотр</t>
  </si>
  <si>
    <t>за 2022 год</t>
  </si>
  <si>
    <t>Прямые закупки за  2022 г.</t>
  </si>
  <si>
    <t>№пп</t>
  </si>
  <si>
    <t>Страна исполнителя</t>
  </si>
  <si>
    <t>Сумма договора долл США</t>
  </si>
  <si>
    <t>УЗБЕКИСТАН</t>
  </si>
  <si>
    <t>Опубликован</t>
  </si>
  <si>
    <t>КАЗАХСТАН</t>
  </si>
  <si>
    <t>"ALFA TIJORAT TRANS" MAS'ULIYATI CHEKLANGAN JAMIYAT</t>
  </si>
  <si>
    <t>№289/22 ПБ</t>
  </si>
  <si>
    <t>Контехназоратўкув ДМ</t>
  </si>
  <si>
    <t>№06/10</t>
  </si>
  <si>
    <t>№48</t>
  </si>
  <si>
    <t>№22/12-01</t>
  </si>
  <si>
    <t>Одежда</t>
  </si>
  <si>
    <t>"GREEN APPLE S" MAS'ULIYATI CHEKLANGAN JAMIYAT</t>
  </si>
  <si>
    <t>№22-001-95238</t>
  </si>
  <si>
    <t>№22-103-95166</t>
  </si>
  <si>
    <t>№12/12</t>
  </si>
  <si>
    <t>№05/23</t>
  </si>
  <si>
    <t>"MATBUOT-TARQATUVCHI YANGIYO`L" MAS'ULIYATI CHEKLANGAN JAMIYAT</t>
  </si>
  <si>
    <t>№949</t>
  </si>
  <si>
    <t>NORMA DAVRIY NASHRLARI</t>
  </si>
  <si>
    <t>№FS-22-1160</t>
  </si>
  <si>
    <t>Услуги в области информационных технологий</t>
  </si>
  <si>
    <t>"FIDES SOLUTIONS" MAS'ULIYATI CHEKLANGAN JAMIYAT</t>
  </si>
  <si>
    <t>№109</t>
  </si>
  <si>
    <t>"YANGIYO'L GAZETASI TAHRIRIYATI" DAVLAT MUASSASASI</t>
  </si>
  <si>
    <t>"BEK AGRO EKSPORT S" MAS'ULIYATI CHEKLANGAN JAMIYAT</t>
  </si>
  <si>
    <t>№22-103-91155</t>
  </si>
  <si>
    <t>№72</t>
  </si>
  <si>
    <t>№46</t>
  </si>
  <si>
    <t>"NDA-EKO-FERMA" MAS'ULIYATI CHEKLANGAN JAMIYAT</t>
  </si>
  <si>
    <t>№04/11</t>
  </si>
  <si>
    <t>ИП ЖАНБЫРБАЙ Е.Ш.</t>
  </si>
  <si>
    <t>№03/11</t>
  </si>
  <si>
    <t>№2022/14</t>
  </si>
  <si>
    <t>№1/39</t>
  </si>
  <si>
    <t>№2022/13</t>
  </si>
  <si>
    <t>№2022/12</t>
  </si>
  <si>
    <t>Реестр совершенных сделок в портале xt-xarid.uzex.uz  за 2022 г. AO "BIOKIMYO"</t>
  </si>
  <si>
    <t>Подписанные договоры. С предметами.</t>
  </si>
  <si>
    <t>В период от 01,01,2022 до 31,12,2022</t>
  </si>
  <si>
    <t>№№</t>
  </si>
  <si>
    <t>Ед, изм,</t>
  </si>
  <si>
    <t>Начальная цена 
за ед, (UZS)</t>
  </si>
  <si>
    <t>Договорная цена 
за ед, (UZS)</t>
  </si>
  <si>
    <t>Xylathin xylanase (гемицеллюлоза)</t>
  </si>
  <si>
    <t>250</t>
  </si>
  <si>
    <t>255023</t>
  </si>
  <si>
    <t>249922.54</t>
  </si>
  <si>
    <t>50</t>
  </si>
  <si>
    <t>1872340.6</t>
  </si>
  <si>
    <t>1834893.79</t>
  </si>
  <si>
    <t>Штрих</t>
  </si>
  <si>
    <t>38</t>
  </si>
  <si>
    <t>4800</t>
  </si>
  <si>
    <t>4704</t>
  </si>
  <si>
    <t>Папка</t>
  </si>
  <si>
    <t>69</t>
  </si>
  <si>
    <t>6130</t>
  </si>
  <si>
    <t>6007.4</t>
  </si>
  <si>
    <t>Линейка</t>
  </si>
  <si>
    <t>12</t>
  </si>
  <si>
    <t>2040</t>
  </si>
  <si>
    <t>1999.2</t>
  </si>
  <si>
    <t>Папка зажим</t>
  </si>
  <si>
    <t>43</t>
  </si>
  <si>
    <t>6200</t>
  </si>
  <si>
    <t>6076</t>
  </si>
  <si>
    <t>Клей</t>
  </si>
  <si>
    <t>25</t>
  </si>
  <si>
    <t>5100</t>
  </si>
  <si>
    <t>4998</t>
  </si>
  <si>
    <t>Папка для бумаг</t>
  </si>
  <si>
    <t>65</t>
  </si>
  <si>
    <t>1640</t>
  </si>
  <si>
    <t>1607.2</t>
  </si>
  <si>
    <t>12000</t>
  </si>
  <si>
    <t>11760</t>
  </si>
  <si>
    <t>Подушка для штампа</t>
  </si>
  <si>
    <t>3</t>
  </si>
  <si>
    <t>7200</t>
  </si>
  <si>
    <t>7056</t>
  </si>
  <si>
    <t>Резинка</t>
  </si>
  <si>
    <t>46</t>
  </si>
  <si>
    <t>1540</t>
  </si>
  <si>
    <t>1509.2</t>
  </si>
  <si>
    <t>Папка архивная</t>
  </si>
  <si>
    <t>36</t>
  </si>
  <si>
    <t>9200</t>
  </si>
  <si>
    <t>9016</t>
  </si>
  <si>
    <t>Клей помада</t>
  </si>
  <si>
    <t>Степлер</t>
  </si>
  <si>
    <t>39</t>
  </si>
  <si>
    <t>пач.</t>
  </si>
  <si>
    <t>2555</t>
  </si>
  <si>
    <t>2503.9</t>
  </si>
  <si>
    <t>4</t>
  </si>
  <si>
    <t>Скотч</t>
  </si>
  <si>
    <t>26</t>
  </si>
  <si>
    <t>1000</t>
  </si>
  <si>
    <t>980</t>
  </si>
  <si>
    <t>Скобы</t>
  </si>
  <si>
    <t>17</t>
  </si>
  <si>
    <t>1530</t>
  </si>
  <si>
    <t>1499.4</t>
  </si>
  <si>
    <t>Папка с файлами</t>
  </si>
  <si>
    <t>20500</t>
  </si>
  <si>
    <t>20090</t>
  </si>
  <si>
    <t>18</t>
  </si>
  <si>
    <t>7143</t>
  </si>
  <si>
    <t>7000.14</t>
  </si>
  <si>
    <t>Зажим для бумаги</t>
  </si>
  <si>
    <t>40</t>
  </si>
  <si>
    <t>890</t>
  </si>
  <si>
    <t>872.2</t>
  </si>
  <si>
    <t>Зажим пружинный</t>
  </si>
  <si>
    <t>2</t>
  </si>
  <si>
    <t>61200</t>
  </si>
  <si>
    <t>59976</t>
  </si>
  <si>
    <t>Обложка</t>
  </si>
  <si>
    <t>49000</t>
  </si>
  <si>
    <t>48020</t>
  </si>
  <si>
    <t>Пленка для переплета</t>
  </si>
  <si>
    <t>Журнал</t>
  </si>
  <si>
    <t>136</t>
  </si>
  <si>
    <t>9180</t>
  </si>
  <si>
    <t>8996.4</t>
  </si>
  <si>
    <t>Бумага А3</t>
  </si>
  <si>
    <t>6</t>
  </si>
  <si>
    <t>76500</t>
  </si>
  <si>
    <t>74970</t>
  </si>
  <si>
    <t>Карандаш</t>
  </si>
  <si>
    <t>182</t>
  </si>
  <si>
    <t>12800</t>
  </si>
  <si>
    <t>12544</t>
  </si>
  <si>
    <t>Перфофайл</t>
  </si>
  <si>
    <t>1175</t>
  </si>
  <si>
    <t>330</t>
  </si>
  <si>
    <t>323.4</t>
  </si>
  <si>
    <t>Бумага А4</t>
  </si>
  <si>
    <t>258</t>
  </si>
  <si>
    <t>34600</t>
  </si>
  <si>
    <t>33908</t>
  </si>
  <si>
    <t>Папка на кнопке</t>
  </si>
  <si>
    <t>21</t>
  </si>
  <si>
    <t>3065</t>
  </si>
  <si>
    <t>3003.7</t>
  </si>
  <si>
    <t>Скрепка</t>
  </si>
  <si>
    <t>47</t>
  </si>
  <si>
    <t>Нож канцелярский</t>
  </si>
  <si>
    <t>29</t>
  </si>
  <si>
    <t>8000</t>
  </si>
  <si>
    <t>7840</t>
  </si>
  <si>
    <t>Папка скоросшиватель</t>
  </si>
  <si>
    <t>62</t>
  </si>
  <si>
    <t>1635</t>
  </si>
  <si>
    <t>1602.3</t>
  </si>
  <si>
    <t>35</t>
  </si>
  <si>
    <t>15800</t>
  </si>
  <si>
    <t>15484</t>
  </si>
  <si>
    <t>7140</t>
  </si>
  <si>
    <t>6997.2</t>
  </si>
  <si>
    <t>Мастика</t>
  </si>
  <si>
    <t>152</t>
  </si>
  <si>
    <t>4100</t>
  </si>
  <si>
    <t>4018</t>
  </si>
  <si>
    <t>6122</t>
  </si>
  <si>
    <t>5999.56</t>
  </si>
  <si>
    <t>1872340.81</t>
  </si>
  <si>
    <t>1834893.99</t>
  </si>
  <si>
    <t>ALPHA C (грибная альфа-амилаза)</t>
  </si>
  <si>
    <t>200</t>
  </si>
  <si>
    <t>229376.53</t>
  </si>
  <si>
    <t>224789</t>
  </si>
  <si>
    <t>Glukazor (для осахаривания)</t>
  </si>
  <si>
    <t>3025</t>
  </si>
  <si>
    <t>100674.49</t>
  </si>
  <si>
    <t>98661</t>
  </si>
  <si>
    <t>225</t>
  </si>
  <si>
    <t>3050</t>
  </si>
  <si>
    <t>1500</t>
  </si>
  <si>
    <t>137525.52</t>
  </si>
  <si>
    <t>134775.01</t>
  </si>
  <si>
    <t>5</t>
  </si>
  <si>
    <t>30000</t>
  </si>
  <si>
    <t>29400</t>
  </si>
  <si>
    <t>Чековая лента</t>
  </si>
  <si>
    <t>шт</t>
  </si>
  <si>
    <t>4500</t>
  </si>
  <si>
    <t>4410</t>
  </si>
  <si>
    <t>Кассовая книга самокопирующаяся</t>
  </si>
  <si>
    <t>150</t>
  </si>
  <si>
    <t>375</t>
  </si>
  <si>
    <t>11 000,00</t>
  </si>
  <si>
    <t>8 941 200,00</t>
  </si>
  <si>
    <t>1 250 000,00</t>
  </si>
  <si>
    <t>558 000,00</t>
  </si>
  <si>
    <t>65 000,00</t>
  </si>
  <si>
    <t>975 000,00</t>
  </si>
  <si>
    <t>385 000,00</t>
  </si>
  <si>
    <t>652 500,00</t>
  </si>
  <si>
    <t>630 000 000,00</t>
  </si>
  <si>
    <t>198 999 999,00</t>
  </si>
  <si>
    <t>820 000,00</t>
  </si>
  <si>
    <t>2 300 000,00</t>
  </si>
  <si>
    <t>15 455 839,00</t>
  </si>
  <si>
    <t>7 500 000,00</t>
  </si>
  <si>
    <t>1 185 600,00</t>
  </si>
  <si>
    <t>13 066 000,00</t>
  </si>
  <si>
    <t>8 495 000,00</t>
  </si>
  <si>
    <t>1 998 000,00</t>
  </si>
  <si>
    <t>800 000,00</t>
  </si>
  <si>
    <t>675 000,00</t>
  </si>
  <si>
    <t>16 064 580,00</t>
  </si>
  <si>
    <t>1 186 000,00</t>
  </si>
  <si>
    <t>5 972 000,00</t>
  </si>
  <si>
    <t>1 495 000,00</t>
  </si>
  <si>
    <t>26 850 000,00</t>
  </si>
  <si>
    <t>26 700 000,00</t>
  </si>
  <si>
    <t>1 299 999,00</t>
  </si>
  <si>
    <t>300 000 000,00</t>
  </si>
  <si>
    <t>289 800 000,00</t>
  </si>
  <si>
    <t>1 287 678,00</t>
  </si>
  <si>
    <t>797 916,00</t>
  </si>
  <si>
    <t>483 000,00</t>
  </si>
  <si>
    <t>595 000,00</t>
  </si>
  <si>
    <t>325 000,00</t>
  </si>
  <si>
    <t>273 000,00</t>
  </si>
  <si>
    <t>96 000,00</t>
  </si>
  <si>
    <t>384 000,00</t>
  </si>
  <si>
    <t>63 000,00</t>
  </si>
  <si>
    <t>33 000,00</t>
  </si>
  <si>
    <t>344 000,00</t>
  </si>
  <si>
    <t>324 000,00</t>
  </si>
  <si>
    <t>30 000,00</t>
  </si>
  <si>
    <t>9 640 000,00</t>
  </si>
  <si>
    <t>111 000,00</t>
  </si>
  <si>
    <t>155 000,00</t>
  </si>
  <si>
    <t>145 000,00</t>
  </si>
  <si>
    <t>162 500,00</t>
  </si>
  <si>
    <t>24 000,00</t>
  </si>
  <si>
    <t>97 500,00</t>
  </si>
  <si>
    <t>25 500,00</t>
  </si>
  <si>
    <t>1 190 000,00</t>
  </si>
  <si>
    <t>320 000,00</t>
  </si>
  <si>
    <t>513 000,00</t>
  </si>
  <si>
    <t>220 000,00</t>
  </si>
  <si>
    <t>252 000,00</t>
  </si>
  <si>
    <t>459 000,00</t>
  </si>
  <si>
    <t>216 000,00</t>
  </si>
  <si>
    <t>608 000,00</t>
  </si>
  <si>
    <t>235 000,00</t>
  </si>
  <si>
    <t>201 500,00</t>
  </si>
  <si>
    <t>190 000,00</t>
  </si>
  <si>
    <t>486 000,00</t>
  </si>
  <si>
    <t>1 224 000,00</t>
  </si>
  <si>
    <t>562 500,00</t>
  </si>
  <si>
    <t>1 675 000,00</t>
  </si>
  <si>
    <t>625 000,00</t>
  </si>
  <si>
    <t>312 500,00</t>
  </si>
  <si>
    <t>210 000,00</t>
  </si>
  <si>
    <t>1 430 000,00</t>
  </si>
  <si>
    <t>5 625 000,00</t>
  </si>
  <si>
    <t>1 260 000,00</t>
  </si>
  <si>
    <t>33 500,00</t>
  </si>
  <si>
    <t>9 600 000,00</t>
  </si>
  <si>
    <t>477 000,00</t>
  </si>
  <si>
    <t>110 000 000,00</t>
  </si>
  <si>
    <t>180 000 000,00</t>
  </si>
  <si>
    <t>31 000,00</t>
  </si>
  <si>
    <t>34 000,00</t>
  </si>
  <si>
    <t>46 000,00</t>
  </si>
  <si>
    <t>45 700,00</t>
  </si>
  <si>
    <t>110 000,00</t>
  </si>
  <si>
    <t>87 000,00</t>
  </si>
  <si>
    <t>29 000,00</t>
  </si>
  <si>
    <t>960 000,00</t>
  </si>
  <si>
    <t>4 400 000,00</t>
  </si>
  <si>
    <t>8 800 000,00</t>
  </si>
  <si>
    <t>12 800 000,00</t>
  </si>
  <si>
    <t>2 750 000,00</t>
  </si>
  <si>
    <t>18 998 000,00</t>
  </si>
  <si>
    <t>3 890 000,00</t>
  </si>
  <si>
    <t>3 850 000,00</t>
  </si>
  <si>
    <t>314 240,00</t>
  </si>
  <si>
    <t>654 000,00</t>
  </si>
  <si>
    <t>34 500,00</t>
  </si>
  <si>
    <t>315 000,00</t>
  </si>
  <si>
    <t>3 700 000,00</t>
  </si>
  <si>
    <t>1 408 000,00</t>
  </si>
  <si>
    <t>1 404 000,00</t>
  </si>
  <si>
    <t>88 000,00</t>
  </si>
  <si>
    <t>98 000,00</t>
  </si>
  <si>
    <t>412 500,00</t>
  </si>
  <si>
    <t>2 852 000,00</t>
  </si>
  <si>
    <t>78 321,00</t>
  </si>
  <si>
    <t>44 321,00</t>
  </si>
  <si>
    <t>53 000,00</t>
  </si>
  <si>
    <t>280 000,00</t>
  </si>
  <si>
    <t>99 998,00</t>
  </si>
  <si>
    <t>135 000,00</t>
  </si>
  <si>
    <t>5 550 000,00</t>
  </si>
  <si>
    <t>521 000,00</t>
  </si>
  <si>
    <t>1 000 495,00</t>
  </si>
  <si>
    <t>374 850,00</t>
  </si>
  <si>
    <t>346 920,00</t>
  </si>
  <si>
    <t>750 350,00</t>
  </si>
  <si>
    <t>451 800,00</t>
  </si>
  <si>
    <t>10 125 000,00</t>
  </si>
  <si>
    <t>1 809 870,00</t>
  </si>
  <si>
    <t>2 393 380,00</t>
  </si>
  <si>
    <t>1 497 600,00</t>
  </si>
  <si>
    <t>4 789 000,00</t>
  </si>
  <si>
    <t>1 782 000,00</t>
  </si>
  <si>
    <t>1 650 000,00</t>
  </si>
  <si>
    <t>56 000,00</t>
  </si>
  <si>
    <t>53 700,00</t>
  </si>
  <si>
    <t>108 000,00</t>
  </si>
  <si>
    <t>83 883,00</t>
  </si>
  <si>
    <t>176 400,00</t>
  </si>
  <si>
    <t>1 700 000,00</t>
  </si>
  <si>
    <t>994 000,00</t>
  </si>
  <si>
    <t>528 885,00</t>
  </si>
  <si>
    <t>1 323 075,00</t>
  </si>
  <si>
    <t>149 950,00</t>
  </si>
  <si>
    <t>64 500,00</t>
  </si>
  <si>
    <t>1 480 740,00</t>
  </si>
  <si>
    <t>69 000,00</t>
  </si>
  <si>
    <t>1 770 000,00</t>
  </si>
  <si>
    <t>675 337,50</t>
  </si>
  <si>
    <t>592 200,00</t>
  </si>
  <si>
    <t>450 500,00</t>
  </si>
  <si>
    <t>675 750,00</t>
  </si>
  <si>
    <t>2 850 000,00</t>
  </si>
  <si>
    <t>2 464 000,00</t>
  </si>
  <si>
    <t>1 619 000,00</t>
  </si>
  <si>
    <t>1 908 770,00</t>
  </si>
  <si>
    <t>1 730 750,00</t>
  </si>
  <si>
    <t>1 681 300,00</t>
  </si>
  <si>
    <t>379 500,00</t>
  </si>
  <si>
    <t>1 800 000,00</t>
  </si>
  <si>
    <t>299 000,00</t>
  </si>
  <si>
    <t>358 800,00</t>
  </si>
  <si>
    <t>1 656 000,00</t>
  </si>
  <si>
    <t>2 055 027,00</t>
  </si>
  <si>
    <t>5 980 000,00</t>
  </si>
  <si>
    <t>2 640 000,00</t>
  </si>
  <si>
    <t>1 350 000,00</t>
  </si>
  <si>
    <t>525 000,00</t>
  </si>
  <si>
    <t>6 000,00</t>
  </si>
  <si>
    <t>170 000,00</t>
  </si>
  <si>
    <t>416 000,00</t>
  </si>
  <si>
    <t>18 640 000,00</t>
  </si>
  <si>
    <t>5 250 000,00</t>
  </si>
  <si>
    <t>1 290 000,00</t>
  </si>
  <si>
    <t>2 199 000,00</t>
  </si>
  <si>
    <t>1 430 400,00</t>
  </si>
  <si>
    <t>4 109 990,00</t>
  </si>
  <si>
    <t>7 797 000,00</t>
  </si>
  <si>
    <t>5 796 000,00</t>
  </si>
  <si>
    <t>1 799 980,00</t>
  </si>
  <si>
    <t>17 600 000,00</t>
  </si>
  <si>
    <t>38 500 000,00</t>
  </si>
  <si>
    <t>590 000,00</t>
  </si>
  <si>
    <t>712 500,00</t>
  </si>
  <si>
    <t>1 136 000,00</t>
  </si>
  <si>
    <t>1 638 000,00</t>
  </si>
  <si>
    <t>1 797 960,00</t>
  </si>
  <si>
    <t>1 072 500,00</t>
  </si>
  <si>
    <t>62 500,00</t>
  </si>
  <si>
    <t>693 000,00</t>
  </si>
  <si>
    <t>611 100,00</t>
  </si>
  <si>
    <t>225 000,00</t>
  </si>
  <si>
    <t>80 000,00</t>
  </si>
  <si>
    <t>15 000,00</t>
  </si>
  <si>
    <t>77 500,00</t>
  </si>
  <si>
    <t>3 623 200,00</t>
  </si>
  <si>
    <t>11 000 000,00</t>
  </si>
  <si>
    <t>5 291 000,00</t>
  </si>
  <si>
    <t>13 230 000,00</t>
  </si>
  <si>
    <t>2 574 500,00</t>
  </si>
  <si>
    <t>49 935 000,00</t>
  </si>
  <si>
    <t>50 025 000,00</t>
  </si>
  <si>
    <t>18 899 998,80</t>
  </si>
  <si>
    <t>17 880 000,00</t>
  </si>
  <si>
    <t>10 000,00</t>
  </si>
  <si>
    <t>90 000,00</t>
  </si>
  <si>
    <t>130 000,00</t>
  </si>
  <si>
    <t>130 200,00</t>
  </si>
  <si>
    <t>460 000,00</t>
  </si>
  <si>
    <t>2 114 541,80</t>
  </si>
  <si>
    <t>1 026 237,00</t>
  </si>
  <si>
    <t>1 227 648,00</t>
  </si>
  <si>
    <t>1 064 601,00</t>
  </si>
  <si>
    <t>1 058 349,60</t>
  </si>
  <si>
    <t>3 780 000,00</t>
  </si>
  <si>
    <t>5 242 500,00</t>
  </si>
  <si>
    <t>744 000,00</t>
  </si>
  <si>
    <t>78425,1,1</t>
  </si>
  <si>
    <t>17,01,2022</t>
  </si>
  <si>
    <t>92533,1,1</t>
  </si>
  <si>
    <t>14,02,2022</t>
  </si>
  <si>
    <t>309232772</t>
  </si>
  <si>
    <t>22</t>
  </si>
  <si>
    <t>шт,</t>
  </si>
  <si>
    <t>3571</t>
  </si>
  <si>
    <t>пач,</t>
  </si>
  <si>
    <t>113494,1,1</t>
  </si>
  <si>
    <t>17,02,2022</t>
  </si>
  <si>
    <t>538372</t>
  </si>
  <si>
    <t>203799,1,1</t>
  </si>
  <si>
    <t>18,04,2022</t>
  </si>
  <si>
    <t>54</t>
  </si>
  <si>
    <t>269948,1,1</t>
  </si>
  <si>
    <t>31,05,2022</t>
  </si>
  <si>
    <t>Пломба</t>
  </si>
  <si>
    <t>35000</t>
  </si>
  <si>
    <t>34300</t>
  </si>
  <si>
    <t>274116,1,1</t>
  </si>
  <si>
    <t>01,06,2022</t>
  </si>
  <si>
    <t>398839,1,1</t>
  </si>
  <si>
    <t>11,08,2022</t>
  </si>
  <si>
    <t>535331,1,1</t>
  </si>
  <si>
    <t>12,10,2022</t>
  </si>
  <si>
    <t>Кремнийорганическая эмульсия</t>
  </si>
  <si>
    <t>627836,1,1</t>
  </si>
  <si>
    <t>17,11,2022</t>
  </si>
  <si>
    <t>SHAMS-MARKET LYUKS MCHJ</t>
  </si>
  <si>
    <t>309806760</t>
  </si>
  <si>
    <t>Преобразователь частоты</t>
  </si>
  <si>
    <t>Провод медный общего назначения</t>
  </si>
  <si>
    <t>м</t>
  </si>
  <si>
    <t>696820,1,1</t>
  </si>
  <si>
    <t>09,12,2022</t>
  </si>
  <si>
    <t>Реестр совершенных сделок в портале xarid.uzex.uz  за 2022 г. AO "BIOKIMYO"</t>
  </si>
  <si>
    <t>№ пп</t>
  </si>
  <si>
    <t>30упак</t>
  </si>
  <si>
    <t>10упак</t>
  </si>
  <si>
    <t>50упак</t>
  </si>
  <si>
    <t>2шт</t>
  </si>
  <si>
    <t>286л</t>
  </si>
  <si>
    <t>10шт</t>
  </si>
  <si>
    <t>5упак</t>
  </si>
  <si>
    <t>12пар</t>
  </si>
  <si>
    <t>25упак</t>
  </si>
  <si>
    <t>27пар</t>
  </si>
  <si>
    <t>100упак</t>
  </si>
  <si>
    <t>2упак</t>
  </si>
  <si>
    <t>20упак</t>
  </si>
  <si>
    <t>1упак</t>
  </si>
  <si>
    <t>352л</t>
  </si>
  <si>
    <t>1усл. ед</t>
  </si>
  <si>
    <t>374л</t>
  </si>
  <si>
    <t>4шт</t>
  </si>
  <si>
    <t>2усл. ед</t>
  </si>
  <si>
    <t>15шт</t>
  </si>
  <si>
    <t>7шт</t>
  </si>
  <si>
    <t>396л</t>
  </si>
  <si>
    <t>500шт</t>
  </si>
  <si>
    <t>4упак</t>
  </si>
  <si>
    <t>1комплект</t>
  </si>
  <si>
    <t>30 шт</t>
  </si>
  <si>
    <t>5 Шт</t>
  </si>
  <si>
    <t>36 кг</t>
  </si>
  <si>
    <t>3 шт</t>
  </si>
  <si>
    <t>1102 усл. ед</t>
  </si>
  <si>
    <t>55 шт</t>
  </si>
  <si>
    <t>484 л</t>
  </si>
  <si>
    <t>2 шт</t>
  </si>
  <si>
    <t>10 упак</t>
  </si>
  <si>
    <t>15 упак</t>
  </si>
  <si>
    <t>2 флак.</t>
  </si>
  <si>
    <t>5 шт</t>
  </si>
  <si>
    <t>5 упак</t>
  </si>
  <si>
    <t>100 шт</t>
  </si>
  <si>
    <t>10 фл</t>
  </si>
  <si>
    <t>20 упак</t>
  </si>
  <si>
    <t>50 упак</t>
  </si>
  <si>
    <t>100 упак</t>
  </si>
  <si>
    <t>1 усл. ед</t>
  </si>
  <si>
    <t>352 л</t>
  </si>
  <si>
    <t>2 усл. ед</t>
  </si>
  <si>
    <t>1 шт</t>
  </si>
  <si>
    <t>8 шт</t>
  </si>
  <si>
    <t>6 шт</t>
  </si>
  <si>
    <t>2 Шт</t>
  </si>
  <si>
    <t>1шт</t>
  </si>
  <si>
    <t>400шт</t>
  </si>
  <si>
    <t>84м</t>
  </si>
  <si>
    <t>10м^3</t>
  </si>
  <si>
    <t>15упак</t>
  </si>
  <si>
    <t>Поверка средств измерений</t>
  </si>
  <si>
    <t>"BLKTB-MEVASABZAVOT" OOO</t>
  </si>
  <si>
    <t>1условная единица</t>
  </si>
  <si>
    <t>РН метр</t>
  </si>
  <si>
    <t>"FORTEK" Хусусий корхонаси</t>
  </si>
  <si>
    <t>2компл</t>
  </si>
  <si>
    <t>AUTO PRISE 2022 MCHJ</t>
  </si>
  <si>
    <t>4компл</t>
  </si>
  <si>
    <t>Торцевое уплотнение водяного насоса</t>
  </si>
  <si>
    <t>ЯТТ SOATOVA DJAMILYA MUMINOVNA</t>
  </si>
  <si>
    <t>Шкаф сушильный лабораторный</t>
  </si>
  <si>
    <t>Sharq Metron Servis OOO</t>
  </si>
  <si>
    <t>525шт</t>
  </si>
  <si>
    <t>Услуги по повышению профессиональной квалификации</t>
  </si>
  <si>
    <t>O'ZINING TEMIR YO'LLARIGA EGA BO'LGAN YURIDIK SHAXSLARNING</t>
  </si>
  <si>
    <t>Ручка канцелярская</t>
  </si>
  <si>
    <t>ООО MY OFFICE STATIONERY</t>
  </si>
  <si>
    <t>40шт</t>
  </si>
  <si>
    <t>Программное обеспечение в сфере информационных технологий</t>
  </si>
  <si>
    <t>Услуги по экспертизе отчетов об оценке</t>
  </si>
  <si>
    <t>RESULT CONSULT</t>
  </si>
  <si>
    <t>Услуги по капитальному ремонту электродвигателя</t>
  </si>
  <si>
    <t>OOO BARAKA ISHONCH FAYZ SERVIS</t>
  </si>
  <si>
    <t>Контроллер</t>
  </si>
  <si>
    <t>ЧП REMOTE CONTROL</t>
  </si>
  <si>
    <t>Электродвигатель</t>
  </si>
  <si>
    <t>200м</t>
  </si>
  <si>
    <t>ООО INSMET SYSTEM</t>
  </si>
  <si>
    <t>7усл. ед</t>
  </si>
  <si>
    <t>8шт</t>
  </si>
  <si>
    <t>600м^3</t>
  </si>
  <si>
    <t>Услуги по обучению на коррективных курсах, предоставляемые учебными центрами</t>
  </si>
  <si>
    <t>AI-BROK MCHJ</t>
  </si>
  <si>
    <t>300м^3</t>
  </si>
  <si>
    <t>Услуга по ремонту газовых баллонов</t>
  </si>
  <si>
    <t>12усл. ед</t>
  </si>
  <si>
    <t>396м^3</t>
  </si>
  <si>
    <t>400упак</t>
  </si>
  <si>
    <t>Бумага для офисной техники белая</t>
  </si>
  <si>
    <t>241пачка</t>
  </si>
  <si>
    <t>Калькулятор электронный</t>
  </si>
  <si>
    <t>ООО BEKABAD HOLDING</t>
  </si>
  <si>
    <t>11шт</t>
  </si>
  <si>
    <t>Скрепки металлические</t>
  </si>
  <si>
    <t>45упак</t>
  </si>
  <si>
    <t>Кнопка канцелярская</t>
  </si>
  <si>
    <t>13упак</t>
  </si>
  <si>
    <t>Маркер</t>
  </si>
  <si>
    <t>67шт</t>
  </si>
  <si>
    <t>Карандаши простые и цветные с грифелями в твердой оболочке</t>
  </si>
  <si>
    <t>154шт</t>
  </si>
  <si>
    <t>6шт</t>
  </si>
  <si>
    <t>Чернила</t>
  </si>
  <si>
    <t>13шт</t>
  </si>
  <si>
    <t>Лоток для бумаг металлический</t>
  </si>
  <si>
    <t>24шт</t>
  </si>
  <si>
    <t>Бумага копировальная</t>
  </si>
  <si>
    <t>3упак</t>
  </si>
  <si>
    <t>Ластик</t>
  </si>
  <si>
    <t>51шт</t>
  </si>
  <si>
    <t>3усл. ед</t>
  </si>
  <si>
    <t>Масло гидравлическое</t>
  </si>
  <si>
    <t>30л</t>
  </si>
  <si>
    <t>Масло моторное</t>
  </si>
  <si>
    <t>120л</t>
  </si>
  <si>
    <t>Химические реактивы</t>
  </si>
  <si>
    <t>700кг</t>
  </si>
  <si>
    <t>506л</t>
  </si>
  <si>
    <t>Работы по капитальному ремонту электроснабжения</t>
  </si>
  <si>
    <t>Замазка кацелярская</t>
  </si>
  <si>
    <t>29шт</t>
  </si>
  <si>
    <t>26шт</t>
  </si>
  <si>
    <t>38шт</t>
  </si>
  <si>
    <t>63шт</t>
  </si>
  <si>
    <t>65шт</t>
  </si>
  <si>
    <t>493шт</t>
  </si>
  <si>
    <t>48шт</t>
  </si>
  <si>
    <t>71шт</t>
  </si>
  <si>
    <t>18рул</t>
  </si>
  <si>
    <t>41шт</t>
  </si>
  <si>
    <t>77шт</t>
  </si>
  <si>
    <t>30шт</t>
  </si>
  <si>
    <t>Линейка чертежная</t>
  </si>
  <si>
    <t>34шт</t>
  </si>
  <si>
    <t>Услуги по бланкопечатанию</t>
  </si>
  <si>
    <t>1000усл. ед</t>
  </si>
  <si>
    <t>Деловой журнал</t>
  </si>
  <si>
    <t>189шт</t>
  </si>
  <si>
    <t>Тетрадь различного назначения</t>
  </si>
  <si>
    <t>171шт</t>
  </si>
  <si>
    <t>Yatt Qazaqov SHoyatbek</t>
  </si>
  <si>
    <t>200шт</t>
  </si>
  <si>
    <t>Боевая одежда пожарного</t>
  </si>
  <si>
    <t>4компл.</t>
  </si>
  <si>
    <t>Противопожарный комплект</t>
  </si>
  <si>
    <t>5компл.</t>
  </si>
  <si>
    <t>Сервер</t>
  </si>
  <si>
    <t>MChJ "Orgsell"</t>
  </si>
  <si>
    <t>50шт</t>
  </si>
  <si>
    <t>400м</t>
  </si>
  <si>
    <t>Услуги в области дефектоскопии</t>
  </si>
  <si>
    <t>PUTUR YETKAZMASDAN TEXNIK NAZORAT QILISH LABORATOR</t>
  </si>
  <si>
    <t>1282усл. ед</t>
  </si>
  <si>
    <t>Солидол</t>
  </si>
  <si>
    <t>25кг</t>
  </si>
  <si>
    <t>Журнал учета выданных доверенностей</t>
  </si>
  <si>
    <t>13пач</t>
  </si>
  <si>
    <t>68шт</t>
  </si>
  <si>
    <t>1пачк.</t>
  </si>
  <si>
    <t>Скобы для степлера</t>
  </si>
  <si>
    <t>35пачк.</t>
  </si>
  <si>
    <t>12шт</t>
  </si>
  <si>
    <t>24упак</t>
  </si>
  <si>
    <t>Реестр совершенных сделок в портале cooperation.uz  за 2022 г. AO "BIOKIMYO"</t>
  </si>
  <si>
    <t>Подшипник 317А</t>
  </si>
  <si>
    <t>211000.00</t>
  </si>
  <si>
    <t>Расторжен</t>
  </si>
  <si>
    <t xml:space="preserve">Подшипниковый завод  СП  «SPZ -BEARINGS» </t>
  </si>
  <si>
    <t>Подшипник 124</t>
  </si>
  <si>
    <t>190000.00</t>
  </si>
  <si>
    <t>Модерация одобрена</t>
  </si>
  <si>
    <t>185000.00</t>
  </si>
  <si>
    <t>184000.00</t>
  </si>
  <si>
    <t>ООО "GERMES MAX FREE"</t>
  </si>
  <si>
    <t>ВОДНО-ДИСПЕРСИОННАЯ АКРИЛОВАЯ КРАСКА ВД-АК-111 (ГОСТ 28196-89) ДЛЯ ФАСАДНЫХ РАБОТ</t>
  </si>
  <si>
    <t>9200.00</t>
  </si>
  <si>
    <t>OOO "EAST COLOR"</t>
  </si>
  <si>
    <t>Эмаль ПФ-115</t>
  </si>
  <si>
    <t>10000.00</t>
  </si>
  <si>
    <t>5600000.00</t>
  </si>
  <si>
    <t>224000.00</t>
  </si>
  <si>
    <t>Диэтиловый эфир  "ч"</t>
  </si>
  <si>
    <t>322.00</t>
  </si>
  <si>
    <t>Серная кислота "хч"</t>
  </si>
  <si>
    <t>32200.00</t>
  </si>
  <si>
    <t>1300.00</t>
  </si>
  <si>
    <t>900.00</t>
  </si>
  <si>
    <t>Подшипник 210</t>
  </si>
  <si>
    <t>46000.00</t>
  </si>
  <si>
    <t>Подшипник 316</t>
  </si>
  <si>
    <t>215000.00</t>
  </si>
  <si>
    <t>Подшипник 180320</t>
  </si>
  <si>
    <t>517500.00</t>
  </si>
  <si>
    <t>17000.00</t>
  </si>
  <si>
    <t>08,01,2022  10:10:01</t>
  </si>
  <si>
    <t>15,01,2022  13:40:01</t>
  </si>
  <si>
    <t>23,01,2022  22:30:01</t>
  </si>
  <si>
    <t>Х,К,  NASIBA-GAVHAR</t>
  </si>
  <si>
    <t>27,01,2022  10:10:03</t>
  </si>
  <si>
    <t>30,01,2022  17:00:03</t>
  </si>
  <si>
    <t>31,01,2022  11:00:08</t>
  </si>
  <si>
    <t>02,02,2022  10:30:01</t>
  </si>
  <si>
    <t>Услуги по техническому обслуживанию и диагностированию тепловозов серии ТГ, ТГК, ТГМ с целью продления срока службы,</t>
  </si>
  <si>
    <t>04,02,2022  17:50:01</t>
  </si>
  <si>
    <t>10,02,2022  10:40:03</t>
  </si>
  <si>
    <t>18,02,2022  10:10:01</t>
  </si>
  <si>
    <t>24,02,2022  16:00:02</t>
  </si>
  <si>
    <t>03,03,2022  12:10:01</t>
  </si>
  <si>
    <t>04,03,2022  14:10:01</t>
  </si>
  <si>
    <t>12,03,2022  13:40:01</t>
  </si>
  <si>
    <t>16,03,2022  12:00:01</t>
  </si>
  <si>
    <t>17,03,2022  14:30:02</t>
  </si>
  <si>
    <t>17,04,2022  17:00:07</t>
  </si>
  <si>
    <t>01,05,2022  13:50:01</t>
  </si>
  <si>
    <t>01,06,2022  16:00:01</t>
  </si>
  <si>
    <t>10,06,2022  11:50:05</t>
  </si>
  <si>
    <t>11,06,2022  12:50:05</t>
  </si>
  <si>
    <t>15,06,2022  11:00:03</t>
  </si>
  <si>
    <t>15,06,2022  12:30:02</t>
  </si>
  <si>
    <t>16,06,2022  11:30:01</t>
  </si>
  <si>
    <t>17,06,2022  11:50:07</t>
  </si>
  <si>
    <t>17,06,2022  13:30:01</t>
  </si>
  <si>
    <t>18,06,2022  14:20:03</t>
  </si>
  <si>
    <t>18,06,2022  15:10:02</t>
  </si>
  <si>
    <t>18,06,2022  15:20:05</t>
  </si>
  <si>
    <t>жгут резиновые д, 12 мм</t>
  </si>
  <si>
    <t>23,06,2022  16:40:02</t>
  </si>
  <si>
    <t>01,07,2022  16:20:01</t>
  </si>
  <si>
    <t>16,07,2022  11:50:04</t>
  </si>
  <si>
    <t>24,07,2022  20:30:02</t>
  </si>
  <si>
    <t>29,07,2022  14:00:02</t>
  </si>
  <si>
    <t>27,08,2022  9:20:02</t>
  </si>
  <si>
    <t>31,08,2022  11:00:01</t>
  </si>
  <si>
    <t>01,09,2022  17:10:01</t>
  </si>
  <si>
    <t>08,09,2022  11:50:01</t>
  </si>
  <si>
    <t>22,09,2022  18:50:02</t>
  </si>
  <si>
    <t>01,10,2022  17:00:01</t>
  </si>
  <si>
    <t>MCHJ ECO BEST  PACKET</t>
  </si>
  <si>
    <t>Пленка полиэтиленовая</t>
  </si>
  <si>
    <t>16,10,2022  11:50:01</t>
  </si>
  <si>
    <t>ООО AFO LUX TRADE</t>
  </si>
  <si>
    <t>Кафель половой 40х40</t>
  </si>
  <si>
    <t>28,10,2022  17:50:13</t>
  </si>
  <si>
    <t>ООО ECOVER</t>
  </si>
  <si>
    <t>ТМСР(теплоизоляционный материал стекловата рулоны) 15 м2 (12=12500*1200*50) с фольгой</t>
  </si>
  <si>
    <t>03,11,2022  11:30:09</t>
  </si>
  <si>
    <t>Кафель</t>
  </si>
  <si>
    <t>03,11,2022  17:40:02</t>
  </si>
  <si>
    <t>FORVARD GAZ SERVIS ХУСУСИЙ КОРХОНАСИ</t>
  </si>
  <si>
    <t>шпалы тип-2</t>
  </si>
  <si>
    <t>17,11,2022  16:50:01</t>
  </si>
  <si>
    <t>20,11,2022  10:30:02</t>
  </si>
  <si>
    <t xml:space="preserve">ООО "HIMOYA KIYIM" </t>
  </si>
  <si>
    <t>Куртка утепленная</t>
  </si>
  <si>
    <t>20,11,2022  17:10:01</t>
  </si>
  <si>
    <t>Пиджак</t>
  </si>
  <si>
    <t xml:space="preserve">костюм мужской для защиты от искр </t>
  </si>
  <si>
    <t>халат женский</t>
  </si>
  <si>
    <t>20,11,2022  18:40:01</t>
  </si>
  <si>
    <t>Халат рабочий,</t>
  </si>
  <si>
    <t>ООО SALAMAN S ROLIKS</t>
  </si>
  <si>
    <t xml:space="preserve">спец обувь </t>
  </si>
  <si>
    <t>256000.00</t>
  </si>
  <si>
    <t>ООО RIALWAY SERVICE</t>
  </si>
  <si>
    <t>Подкладка Д50</t>
  </si>
  <si>
    <t>21,11,2022  14:20:01</t>
  </si>
  <si>
    <t>ООО FERRUM</t>
  </si>
  <si>
    <t>Костыль</t>
  </si>
  <si>
    <t>Костюм с брюками</t>
  </si>
  <si>
    <t>23,11,2022  12:30:15</t>
  </si>
  <si>
    <t>23,11,2022  14:50:02</t>
  </si>
  <si>
    <t>ТРИНАТРИЙФОСФАТ (Натрий фосфорнокислый трехзамещенный)  "тех"</t>
  </si>
  <si>
    <t>03,12,2022  10:50:01</t>
  </si>
  <si>
    <t>60.10</t>
  </si>
  <si>
    <t>60.40</t>
  </si>
  <si>
    <t>40.10.1</t>
  </si>
  <si>
    <t>69.90</t>
  </si>
  <si>
    <t>60.11</t>
  </si>
  <si>
    <t>60.12</t>
  </si>
  <si>
    <t>2022 йил    давомида</t>
  </si>
  <si>
    <t xml:space="preserve">2022 йил </t>
  </si>
  <si>
    <t xml:space="preserve">   Договор 32 от 24.10.22 Пшеница 3 кл 1000тн</t>
  </si>
  <si>
    <t xml:space="preserve">   Договор 570101.1.1 от 20.10.22 компьютер комплект-1ШТ</t>
  </si>
  <si>
    <t xml:space="preserve">   Договор 570218.1.1 от 20.10.22 Сканер-1ШТ</t>
  </si>
  <si>
    <t xml:space="preserve">   Договор 576508.1.1 от 24.10.22 УПС-1шт</t>
  </si>
  <si>
    <t xml:space="preserve">   Договор 606552.1.1 от 04.11.22 компьютер комплект</t>
  </si>
  <si>
    <t>BEK AGRO EKSPORT S mas‘uliyati cheklangan jamiyati</t>
  </si>
  <si>
    <t xml:space="preserve">   Договор 7 от 21.11.22 Пшеница 3 кл 2000 тн</t>
  </si>
  <si>
    <t>BEKABAD HOLDING mas‘uliyati cheklangan jamiyati</t>
  </si>
  <si>
    <t xml:space="preserve">   Договор 756785 от 02.11.22 Канц товары</t>
  </si>
  <si>
    <t xml:space="preserve">   Договор 756803 от 02.11.22 Канц товары</t>
  </si>
  <si>
    <t xml:space="preserve">   Договор 759125 от 03.11.22 Канц товары</t>
  </si>
  <si>
    <t xml:space="preserve">   Договор 759271 от 03.11.22 Канц товары</t>
  </si>
  <si>
    <t xml:space="preserve">   Договор 759275 от 03.11.22 Канц товары</t>
  </si>
  <si>
    <t xml:space="preserve">   Договор 761852 от 04.11.22 Канц товары</t>
  </si>
  <si>
    <t xml:space="preserve">   Договор 774810 от 09.11.22 Канц товары</t>
  </si>
  <si>
    <t>BO'STON ELEKTROSAVDO mas‘uliyati cheklangan jamiyati</t>
  </si>
  <si>
    <t xml:space="preserve">   Договор 663446.1.1 от 23.11.22 лампы 12 W-100шт</t>
  </si>
  <si>
    <t>CHANDRA TASHKENT mas‘uliyati cheklangan jamiyati</t>
  </si>
  <si>
    <t xml:space="preserve">   Договор 741756.1.1 от 19.12.22 Кран шаровой-2шт</t>
  </si>
  <si>
    <t xml:space="preserve">   Договор 48 от 04.10.22 Пшеница 1500тн 4-кл</t>
  </si>
  <si>
    <t xml:space="preserve">   Договор 49 от 07.10.22 Пшеница 4 кл 100 тн</t>
  </si>
  <si>
    <t>ECO BEST  PACKET mas`uliyati cheklangan jamiyati</t>
  </si>
  <si>
    <t xml:space="preserve">   Договор 0140570 от 16.10.22 Пленка полиэтиленовая0.4мик-160кг</t>
  </si>
  <si>
    <t>FERRUM mas‘uliyati cheklangan jamiyati</t>
  </si>
  <si>
    <t xml:space="preserve">   Договор 0147926 от 21.11.22 костыль-250штук</t>
  </si>
  <si>
    <t>FORVARD GAZ SERVICE xususiy korxonasi</t>
  </si>
  <si>
    <t xml:space="preserve">   Договор 0146116 от 17.11.22 Шпалы нов.дерев.-20шт</t>
  </si>
  <si>
    <t xml:space="preserve">   Договор 22-12-01 от 22.12.22 Маска медицинская</t>
  </si>
  <si>
    <t>NDA-EKO-FERMA МЧЖ</t>
  </si>
  <si>
    <t xml:space="preserve">   Договор №46 от 09.11.22 Пшеница 4-кл 350тн</t>
  </si>
  <si>
    <t xml:space="preserve">   Договор 5869376 от 18.10.22 диз топливо-5300 кг</t>
  </si>
  <si>
    <t>PRODUCTION AND SERVICE LATIPOV mas`uliyati cheklangan jamiyati</t>
  </si>
  <si>
    <t xml:space="preserve">   Договор 663437.1.1 от 23.11.22 лампы  ЛД-40-50шт</t>
  </si>
  <si>
    <t xml:space="preserve">   Договор 698955.1.1 от 04.12.22 прожектор свет.100W-10шт</t>
  </si>
  <si>
    <t>RIALWAY SERVICE mas'uliyati cheklangan jamiyati</t>
  </si>
  <si>
    <t xml:space="preserve">   Договор 0147925 от 21.11.22 Подкладка Д50-40шт</t>
  </si>
  <si>
    <t>SADAF BIZNES SERVIS mas`uliyati cheklangan jamiyati</t>
  </si>
  <si>
    <t xml:space="preserve">   Договор 508960.1.1 от 25.09.22 мебель офисный-1к-т</t>
  </si>
  <si>
    <t>SHAMS-MARKET LYUKS mas`uliyati cheklangan jamiyati</t>
  </si>
  <si>
    <t xml:space="preserve">   Договор 627836.1.1 от 17.11.22 Провод ПУГНП</t>
  </si>
  <si>
    <t xml:space="preserve">   Договор 5985736 от 09.12.22 Щебень-40куб.метр</t>
  </si>
  <si>
    <t xml:space="preserve">   Договор 5985752 от 09.12.22 Клинец-40куб.метр</t>
  </si>
  <si>
    <t xml:space="preserve">   Договор 667632 от 30.09.22 Кефир 900г-525шт</t>
  </si>
  <si>
    <t xml:space="preserve">   Договор 752432 от 02.11.22 Кефир 900г-525шт</t>
  </si>
  <si>
    <t xml:space="preserve">   Договор 847971 от 30.11.22 Кефир 900г-525шт</t>
  </si>
  <si>
    <t>ULGURJI BIZNES MARKAZI mas'uliyati cheklangan jamiyati</t>
  </si>
  <si>
    <t xml:space="preserve">   Договор 741916.1.1 от 20.12.22 Каска пожарного КП-92</t>
  </si>
  <si>
    <t xml:space="preserve">   Договор 748628.1.1 от 21.12.22 Веревка пожарная-спасательная ВПС-20м</t>
  </si>
  <si>
    <t xml:space="preserve">   Договор 449931.1.1 от 29.08.22 Сито лабораторные-1к-т</t>
  </si>
  <si>
    <t xml:space="preserve">   Договор 485553.1.1 от 16.09.22 Реактивы</t>
  </si>
  <si>
    <t xml:space="preserve">   Договор 521929.1.1 от 03.10.22 Реактивы</t>
  </si>
  <si>
    <t xml:space="preserve">   Договор 521957.1.1 от 03.10.22 Реактивы</t>
  </si>
  <si>
    <t xml:space="preserve">   Договор 521959.1.1 от 03.10.22 лаборат посуда</t>
  </si>
  <si>
    <t xml:space="preserve">   Договор 521961.1.1 от 03.10.22 лаборат посуда</t>
  </si>
  <si>
    <t xml:space="preserve">   Договор 521964.1.1 от 03.10.22 лаборат посуда</t>
  </si>
  <si>
    <t xml:space="preserve">   Договор 521967.1.1 от 03.10.22 лаборат посуда</t>
  </si>
  <si>
    <t xml:space="preserve">   Договор 521975.1.1 от 03.10.22 лаборат посуда</t>
  </si>
  <si>
    <t xml:space="preserve">   Договор 521980.1.1 от 03.10.22 лаборат посуда</t>
  </si>
  <si>
    <t xml:space="preserve">   Договор 521985.1.1 от 03.10.22 лаборат посуда</t>
  </si>
  <si>
    <t xml:space="preserve">   Договор 521992.1.1 от 03.10.22 лаборат посуда</t>
  </si>
  <si>
    <t xml:space="preserve">   Договор 521996.1.1 от 03.10.22 лаборат посуда</t>
  </si>
  <si>
    <t xml:space="preserve">   Договор 522005.1.1 от 03.10.22 лаборат посуда</t>
  </si>
  <si>
    <t xml:space="preserve">   Договор 522009.1.1 от 03.10.22 лаборат посуда</t>
  </si>
  <si>
    <t xml:space="preserve">   Договор 522012.1.1 от 03.10.22 лаборат посуда</t>
  </si>
  <si>
    <t xml:space="preserve">   Договор 574677.1.1 от 21.10.22 лаборат посуда</t>
  </si>
  <si>
    <t xml:space="preserve">   Договор 574694.1.1 от 21.10.22 лаборат посуда</t>
  </si>
  <si>
    <t xml:space="preserve">   Договор 574709.1.1 от 21.10.22 лаборат посуда</t>
  </si>
  <si>
    <t xml:space="preserve">   Договор 574721.1.1 от 21.10.22 лаборат посуда</t>
  </si>
  <si>
    <t xml:space="preserve">   Договор 574762.1.1 от 21.10.22 лаборат посуда</t>
  </si>
  <si>
    <t xml:space="preserve">   Договор 574770.1.1 от 21.10.22 лаборат посуда</t>
  </si>
  <si>
    <t xml:space="preserve">   Договор 574779.1.1 от 21.10.22 лаборат посуда</t>
  </si>
  <si>
    <t xml:space="preserve">   Договор 574788.1.1 от 21.10.22 лаборат посуда</t>
  </si>
  <si>
    <t xml:space="preserve">   Договор 669095.1.1 от 25.11.22 лаборат посуда</t>
  </si>
  <si>
    <t xml:space="preserve">   Договор 669104.1.1 от 25.11.22 лаборат посуда</t>
  </si>
  <si>
    <t xml:space="preserve">   Договор 669112.1.1 от 25.11.22 лаборат посуда</t>
  </si>
  <si>
    <t xml:space="preserve">   Договор 669568.1.1 от 25.11.22 лаборат посуда</t>
  </si>
  <si>
    <t>WELLMAN mas‘uliyati cheklangan jamiyati</t>
  </si>
  <si>
    <t xml:space="preserve">   Договор 728668.1.1 от 15.12.22 шкаф купе из МДФ 2700*2000-1шт</t>
  </si>
  <si>
    <t xml:space="preserve">   Договор 753559.1.1 от 22.12.22 шкаф 2700*1700-4шт</t>
  </si>
  <si>
    <t xml:space="preserve">   Договор 1-39 от 02.11.22 ЭАФ 3200 дал</t>
  </si>
  <si>
    <t xml:space="preserve">   Договор 5861017 от 13.10.22 Цемент 10 тн</t>
  </si>
  <si>
    <t xml:space="preserve">   Договор 5988847 от 09.12.22 Цемент 10 тн</t>
  </si>
  <si>
    <t>BOLTABOYEVA GULAIM BOLTABOYEVNA</t>
  </si>
  <si>
    <t xml:space="preserve">   Договор 545104.1.1 от 09.10.22 Трубы напорная-138м</t>
  </si>
  <si>
    <t xml:space="preserve">   Договор 547063.1.1 от 10.10.22 сальниковая набивка-22шт</t>
  </si>
  <si>
    <t xml:space="preserve">   Договор 756730 от 02.11.22 Канц товары</t>
  </si>
  <si>
    <t xml:space="preserve">   Договор 756747 от 02.11.22 Канц товары</t>
  </si>
  <si>
    <t xml:space="preserve">   Договор 756757 от 02.11.22 Канц товары</t>
  </si>
  <si>
    <t xml:space="preserve">   Договор 756759 от 02.11.22 Канц товары</t>
  </si>
  <si>
    <t xml:space="preserve">   Договор 756765 от 02.11.22 Канц товары</t>
  </si>
  <si>
    <t xml:space="preserve">   Договор 756766 от 03.11.22 Канц товары</t>
  </si>
  <si>
    <t xml:space="preserve">   Договор 756774 от 02.11.22 Канц товары</t>
  </si>
  <si>
    <t xml:space="preserve">   Договор 756776 от 02.11.22 Канц товары</t>
  </si>
  <si>
    <t xml:space="preserve">   Договор 756804  от 02.11.22 Канц товары</t>
  </si>
  <si>
    <t xml:space="preserve">   Договор 759140 от 03.11.22 Канц товары</t>
  </si>
  <si>
    <t xml:space="preserve">   Договор 759172 от 03.11.22 Канц товары</t>
  </si>
  <si>
    <t xml:space="preserve">   Договор 759227 от 03.11.22 Канц товары</t>
  </si>
  <si>
    <t xml:space="preserve">   Договор 759283 от 03.11.22 Канц товары</t>
  </si>
  <si>
    <t xml:space="preserve">   Договор 759310 от 03.11.22 Канц товары</t>
  </si>
  <si>
    <t xml:space="preserve">   Договор 761849 от 04.11.22 Канц товары</t>
  </si>
  <si>
    <t xml:space="preserve">   Договор 761850 от 04.11.22 Канц товары</t>
  </si>
  <si>
    <t xml:space="preserve">   Договор 761853 от 04.11.22 Канц товары</t>
  </si>
  <si>
    <t xml:space="preserve">   Договор 761856 от 04.11.22 Канц товары</t>
  </si>
  <si>
    <t xml:space="preserve">   Договор 761858 от 04.11.22 Канц товары</t>
  </si>
  <si>
    <t xml:space="preserve">   Договор 774844 от 09.11.22 Канц товары</t>
  </si>
  <si>
    <t xml:space="preserve">   Договор 774847 от 09.11.22 Канц товары</t>
  </si>
  <si>
    <t xml:space="preserve">   Договор 774950 от 09.11.22 Канц товары</t>
  </si>
  <si>
    <t xml:space="preserve">   Договор 774997 от 09.11.22 Канц товары</t>
  </si>
  <si>
    <t xml:space="preserve">   Договор 775040 от 09.11.22 Канц товары</t>
  </si>
  <si>
    <t xml:space="preserve">   Договор 775045 от 09.11.22 Канц товары</t>
  </si>
  <si>
    <t xml:space="preserve">   Договор 775047 от 09.11.22 Канц товары</t>
  </si>
  <si>
    <t xml:space="preserve">   Договор 775064 от 09.11.22 Канц товары</t>
  </si>
  <si>
    <t xml:space="preserve">   Договор 775140 от 09.11.22 Канц товары</t>
  </si>
  <si>
    <t xml:space="preserve">   Договор 775141 от 09.11.22 Канц товары</t>
  </si>
  <si>
    <t xml:space="preserve">   Договор 7756764от 02.11.22 Канц товары</t>
  </si>
  <si>
    <t xml:space="preserve">   Договор 783736 от 11.11.22 Канц товары</t>
  </si>
  <si>
    <t xml:space="preserve">   Договор 788886 от 12.11.22 Канц товары</t>
  </si>
  <si>
    <t xml:space="preserve">   Договор 791666 от 13.11.22 Канц товары</t>
  </si>
  <si>
    <t xml:space="preserve">   Договор 833687 от 25.11.22 Канц товары</t>
  </si>
  <si>
    <t>MCHJ AFO LUX TRADE</t>
  </si>
  <si>
    <t xml:space="preserve">   Договор 0142788 от 28.10.22 Кафель 40*40-120кв.м</t>
  </si>
  <si>
    <t xml:space="preserve">   Договор 0143635 от 03.11.22 Кафель-30м2</t>
  </si>
  <si>
    <t xml:space="preserve">   Договор 2022-12 от 25.10.22 Пшеница 4 кл 500 тн</t>
  </si>
  <si>
    <t xml:space="preserve">   Договор 2022-13 от 28.10.22 Пшеница 4 класса 500тн</t>
  </si>
  <si>
    <t xml:space="preserve">   Договор 2022-14 от 07.11.22 Пшеница 4 кл 500 тн</t>
  </si>
  <si>
    <t>MCHJ Auto Prise 2022</t>
  </si>
  <si>
    <t xml:space="preserve">   Договор 799207 от 16.11.22 солидол-25кг</t>
  </si>
  <si>
    <t xml:space="preserve">   Договор 799220 от 16.11.22 Автошины -4шт</t>
  </si>
  <si>
    <t xml:space="preserve">   Договор 799241 от 16.11.22 Автошины -4шт</t>
  </si>
  <si>
    <t xml:space="preserve">   Договор 799250 от 16.11.22 Масло  моторное-30л</t>
  </si>
  <si>
    <t xml:space="preserve">   Договор 923503 от 15.12.22 Шина резиновая 9,00R20 (260508) Aeolus HN306-4шт</t>
  </si>
  <si>
    <t>MCHJ BELROS-MOTORS</t>
  </si>
  <si>
    <t xml:space="preserve">   Договор 626804.1.1 от 12.11.22 Эл.двигатель-1шт</t>
  </si>
  <si>
    <t xml:space="preserve">   Договор 645455.1.1 от 18.11.22 Эл.двигатель-3шт</t>
  </si>
  <si>
    <t xml:space="preserve">   Договор 649732.1.1 от 19.11.22 Эл.двигатель</t>
  </si>
  <si>
    <t xml:space="preserve">   Договор 665307.1.1 от 24.11.22 Эл.двигатель</t>
  </si>
  <si>
    <t xml:space="preserve">   Договор 699467.1.1 от 05.12.22 Эл.двигатель 15квт-1шт</t>
  </si>
  <si>
    <t xml:space="preserve">   Договор 718787 от 19.10.22 Эл.двигатель-2шт</t>
  </si>
  <si>
    <t xml:space="preserve">   Договор 541399.1.1 от 10.10.22 Клей чарук-48кг</t>
  </si>
  <si>
    <t xml:space="preserve">   Договор 598082.1.1 от 31.10.22 Серпянка</t>
  </si>
  <si>
    <t xml:space="preserve">   Договор 598091.1.1 от 31.11.22 Уголок для кафел-25м</t>
  </si>
  <si>
    <t xml:space="preserve">   Договор 598106.1.1 от 31.10.22 известь-2000кг</t>
  </si>
  <si>
    <t xml:space="preserve">   Договор 598139.1.1 от 31.10.22 Валик для покраски-50шт</t>
  </si>
  <si>
    <t xml:space="preserve">   Договор 598157.1.1 от 31.10.22 Валик для покраски-15шт</t>
  </si>
  <si>
    <t xml:space="preserve">   Договор 598163.1.1 от 31.10.22 Кисть 50мм-40шт</t>
  </si>
  <si>
    <t xml:space="preserve">   Договор 598170.1.1 от 31.10.22 Кисть 100мм-40шт</t>
  </si>
  <si>
    <t xml:space="preserve">   Договор 598185.1.1 от 31.10.22 Саморез</t>
  </si>
  <si>
    <t xml:space="preserve">   Договор 598195.1.1 от 31.10.22 Саморез3,5*64мм-20кг</t>
  </si>
  <si>
    <t xml:space="preserve">   Договор 598199.1.1 от 31.10.22 Саморез 30мм-25кг</t>
  </si>
  <si>
    <t xml:space="preserve">   Договор 598210.1.1 от 31.10.22 Колер-20шт</t>
  </si>
  <si>
    <t xml:space="preserve">   Договор 598218.1.1 от 31.10.22 наконечник для пластик-57метр</t>
  </si>
  <si>
    <t xml:space="preserve">   Договор 598222.1.1 от 31.10.22 Пластик</t>
  </si>
  <si>
    <t xml:space="preserve">   Договор 600261.1.1 от 02.11.22 Клинец-20куб.м</t>
  </si>
  <si>
    <t xml:space="preserve">   Договор 600263.1.1 от 02.11.22 Щебень-20куб.метр</t>
  </si>
  <si>
    <t xml:space="preserve">   Договор 601050.1.1 от 02.11.22 строй материал</t>
  </si>
  <si>
    <t xml:space="preserve">   Договор 0138262 от 01.10.22 Вода питьевая для куллера</t>
  </si>
  <si>
    <t xml:space="preserve">   Договор 0147287 от 20.11.22 Вода питьевая для куллера</t>
  </si>
  <si>
    <t xml:space="preserve">   Договор 89420 от 17.11.22  Медикаменты</t>
  </si>
  <si>
    <t>MCHJ BIRJA TRADE</t>
  </si>
  <si>
    <t xml:space="preserve">   Договор 576451.1.1 от 24.10.22 Принтер-1</t>
  </si>
  <si>
    <t>MCHJ DREAM MEBEL ANDIJON</t>
  </si>
  <si>
    <t xml:space="preserve">   Договор 499420.1.1 от 22.09.22 Стулья ученический-15шт</t>
  </si>
  <si>
    <t>MChJ ECOVER</t>
  </si>
  <si>
    <t xml:space="preserve">   Договор 0143488 от 03.11.22 Стекловата с фольгой 10 рулон</t>
  </si>
  <si>
    <t>MChJ HIMOYA KIYIM</t>
  </si>
  <si>
    <t xml:space="preserve">   Договор 0147617 от 20.11.22 Куртка утепленная шт266</t>
  </si>
  <si>
    <t xml:space="preserve">   Договор 0148053 от 23.11.22 Костюм с брюками 234кт</t>
  </si>
  <si>
    <t xml:space="preserve">   Договор 654385.1.1 от 21.11.22 Бетон М-300-100м3</t>
  </si>
  <si>
    <t xml:space="preserve">   541045.1.1 от 10.10.2022 кислород 300 кв.м</t>
  </si>
  <si>
    <t xml:space="preserve">   Договор 686859.1.1 от 01.12.2022 кислород 300 кв.м</t>
  </si>
  <si>
    <t xml:space="preserve">   Договор 538158.1.1 от 07.10.22 Гипохлорит натрий-4000кг</t>
  </si>
  <si>
    <t xml:space="preserve">   Договор 671183.1.1 от 25.11.22 Гипохлорит натрий-4000кг</t>
  </si>
  <si>
    <t xml:space="preserve">   Договор 741562.1.1 от 18.12.22 Задвижка чугунная30чббр Ду100 Ру10</t>
  </si>
  <si>
    <t>MCHJ ORGSELL</t>
  </si>
  <si>
    <t xml:space="preserve">   Договор 876160 от 03.12.22 Сервер НР-1шт</t>
  </si>
  <si>
    <t xml:space="preserve">   Договор 662771 от 29.09.22 Масло  моторное М-14 В2-120литр</t>
  </si>
  <si>
    <t xml:space="preserve">   Договор 662781 от 29.09.22 Масло гидравлическое И40-30литр</t>
  </si>
  <si>
    <t xml:space="preserve">   Договор 0147715 от 20.11.22 Халат х/б белий</t>
  </si>
  <si>
    <t xml:space="preserve">   Договор 0147716 от 20.11.22 Халат х/б синий</t>
  </si>
  <si>
    <t>MCHJ PIXEL TRADE</t>
  </si>
  <si>
    <t xml:space="preserve">   Договор 698961.1.1 от 04.12.22 прожектор150W-15шт</t>
  </si>
  <si>
    <t xml:space="preserve">   Договор 698978.1.1 от 04.12.22 лампы разные 15-20шт</t>
  </si>
  <si>
    <t xml:space="preserve">   Договор 533423,1,1 от 06.10.22 втулка защитная-4шт</t>
  </si>
  <si>
    <t xml:space="preserve">   Договор 566981.1.1 от 19.10.22 Стакан однораз.200мл-20000шт</t>
  </si>
  <si>
    <t xml:space="preserve">   Договор 570071.1.1 от 20.10.22 Круг абразивный 230х2,5-50шт</t>
  </si>
  <si>
    <t xml:space="preserve">   Договор 570075.1.1 от 20.10.22 Электроды d3-200кг</t>
  </si>
  <si>
    <t xml:space="preserve">   Договор 570080.1.1 от 20.10.22 Электроды Нержавейка d3-50кг</t>
  </si>
  <si>
    <t xml:space="preserve">   Договор 570086.1.1 от 20.10.22 Электроды Нержавейка d4-30кг</t>
  </si>
  <si>
    <t xml:space="preserve">   Договор 571400.1.1 от 20.10.22 Круг шлифовочный 230х6х22,23 -30шт</t>
  </si>
  <si>
    <t xml:space="preserve">   Договор 739665.1.1 от 19.12.22 Круг абразивный 22,2 мм.230х2,5</t>
  </si>
  <si>
    <t>MCHJ REMOTE CONTROL</t>
  </si>
  <si>
    <t xml:space="preserve">   Договор 725695 от 21.10.22 Контроллер телеметрии</t>
  </si>
  <si>
    <t>MCHJ SALAMAN S ROLIKS</t>
  </si>
  <si>
    <t xml:space="preserve">   Договор 0148075 от 23.11.22 Ботинки-227пар</t>
  </si>
  <si>
    <t>MChJ SHARQ METRON SERVIS</t>
  </si>
  <si>
    <t xml:space="preserve">   Договор 867215 от 01.12.22 Шкаф сушильный-1шт</t>
  </si>
  <si>
    <t xml:space="preserve">   Договор 5863383 от 14.10.22 Смесь строительная-45шт</t>
  </si>
  <si>
    <t xml:space="preserve">   Договор 5863386 от 14.10.22 Эмаль белая ПФ-115-100кг</t>
  </si>
  <si>
    <t xml:space="preserve">   Договор 5864555 от 17.10.22 Смесь строительная-25шт</t>
  </si>
  <si>
    <t xml:space="preserve">   Договор 5881103 от 24.10.22 Водоэмульсия фосадний-300кг</t>
  </si>
  <si>
    <t xml:space="preserve">   Договор 5881118 от 24.10.22 Клей кафельный мешок 20кг-500кг</t>
  </si>
  <si>
    <t xml:space="preserve">   Договор 5883300 от 24.10.22 Разбавитель NS-50л</t>
  </si>
  <si>
    <t xml:space="preserve">   Договор 5883309 от 24.10.22 Смесь строительная-30шт</t>
  </si>
  <si>
    <t xml:space="preserve">   Договор 5883346 от 24.10.22 Грунтовка -30кг</t>
  </si>
  <si>
    <t xml:space="preserve">   Договор 5884680 от 25.10.22 Эмаль белая ПФ-115-700кг</t>
  </si>
  <si>
    <t xml:space="preserve">   Договор 5884681от 25.10.22 Эмаль красная ПФ-115-75кг</t>
  </si>
  <si>
    <t xml:space="preserve">   Договор 5887949 от 26.10.22 Эмаль желто-коричневая ПФ115-275кг</t>
  </si>
  <si>
    <t xml:space="preserve">   Договор 5889850 от 26.10.22 Эмаль зелёная ПФ115-100кг</t>
  </si>
  <si>
    <t xml:space="preserve">   Договор 5894111 от 24.10.22 Разбавитель NS-40л</t>
  </si>
  <si>
    <t xml:space="preserve">   Договор 5894120 от 28.10.22 Эмаль белая ПФ-115-400кг</t>
  </si>
  <si>
    <t xml:space="preserve">   Договор 5897264 от 31.10.22 Эмаль синий-50кг</t>
  </si>
  <si>
    <t xml:space="preserve">   Договор 5897265 от 31.10.22 Эмаль коричневая-50кг</t>
  </si>
  <si>
    <t xml:space="preserve">   Договор 6002747 от 15.12.22 Смесь строительная-75шт</t>
  </si>
  <si>
    <t xml:space="preserve">   Договор 699928 от 13.10.22 Провод медный ТРБН2*0,4-200м</t>
  </si>
  <si>
    <t xml:space="preserve">   Договор 832714 от 25.11.22 Проволка мед -400м</t>
  </si>
  <si>
    <t xml:space="preserve">   Договор 833518 от 25.11.22 Прибор Гамма-20 -1шт</t>
  </si>
  <si>
    <t xml:space="preserve">   Договор 925800 от 16.12.22 рукава пожарные-15шт</t>
  </si>
  <si>
    <t xml:space="preserve">   Договор 925802 от 16.12.22 Костюм защитный-комбензон (ТОК800)-4шт</t>
  </si>
  <si>
    <t xml:space="preserve">   Договор 535331.1.1 от 12.10.22 химикаты</t>
  </si>
  <si>
    <t xml:space="preserve">   Договор 696820.1.1 от 09.12.22 химикаты</t>
  </si>
  <si>
    <t xml:space="preserve">   Договор 0149948 от 03.12.22 хим реактивы</t>
  </si>
  <si>
    <t>QAZAQOV SHOYATBEK SHAVKATBEKOVICH</t>
  </si>
  <si>
    <t xml:space="preserve">   Договор 932780 от 17.12.22 Гель антисептич.для 500 мл</t>
  </si>
  <si>
    <t>SOATOVA DJAMILYA MUMINOVNA</t>
  </si>
  <si>
    <t xml:space="preserve">   Договор 774876 от 09.11.22 Конверты</t>
  </si>
  <si>
    <t xml:space="preserve">   Договор 918417 от 14.12.22 Запчасти</t>
  </si>
  <si>
    <t xml:space="preserve">   Договор 918418 от 14.12.22 Запчасти</t>
  </si>
  <si>
    <t>XK "FORTEK"</t>
  </si>
  <si>
    <t xml:space="preserve">   Договор 936704 от 17.12.22 рн-метр-2шт</t>
  </si>
  <si>
    <t xml:space="preserve">   Договор 5846165 от 07.10.22 Сода каустическая гранул.99%-1000кг</t>
  </si>
  <si>
    <t xml:space="preserve">   Договор 5893040 от 27.10.22 Лист оцинкованный -тол.0,35мм ширина 1250мм-180кв.м</t>
  </si>
  <si>
    <t xml:space="preserve">   Договор 580388.1.1 от 24.10.22 Рукав напорно-всасываю.КЩ -2-50-10-10п/м</t>
  </si>
  <si>
    <t xml:space="preserve">   Договор 580396.1.1 от 23.10.22 Рукав напорно-всасываю.КЩ -2-75-5-80п/м</t>
  </si>
  <si>
    <t xml:space="preserve">   Договор 0147618 от 20.11.22 Пиджак для ИТР</t>
  </si>
  <si>
    <t xml:space="preserve">   Договор 0147619 от 20.11.22 Костюм для сварщика</t>
  </si>
  <si>
    <t>XOLBOYEV OYBEK MIRODILOVICH</t>
  </si>
  <si>
    <t xml:space="preserve">   Договор 739662.1.1 от 18.12.22 Электрод н/ж ЦЛ-11 4мм</t>
  </si>
  <si>
    <t xml:space="preserve">   Договор 739664.1.1 от 18.12.22 Электрод сварочный Arsenal ЦЛ-11 3мм</t>
  </si>
  <si>
    <t>Адолат нашриет Давлат корхонаси</t>
  </si>
  <si>
    <t xml:space="preserve">   Договор 8-04-156-22 от 26.09.22 книги</t>
  </si>
  <si>
    <t>2022 йил  давомида</t>
  </si>
  <si>
    <t>2022 йил давомида</t>
  </si>
  <si>
    <t>"203 Тажриба Йул Машина Станцияси"ДАК&lt;Узбекистон темур йуллари&gt;</t>
  </si>
  <si>
    <t xml:space="preserve">   Договор 5995954 от 13.12.22 Поставка технического спирта-700дал</t>
  </si>
  <si>
    <t>"ABM BIOMEDICINE" mas`uliyati cheklangan jamiyati</t>
  </si>
  <si>
    <t xml:space="preserve">   Договор 5900082 от 31.10.22 Поставка спирт пищевой Альфа 50 дал</t>
  </si>
  <si>
    <t xml:space="preserve">   Договор 6010314 от 19.12.22 Поставка спирт пищевой Альфа 30 дал</t>
  </si>
  <si>
    <t>"AFSAR-IDEAL" mas`uliyati cheklangan jamiyati</t>
  </si>
  <si>
    <t>"AGRO MERGEN" mas‘uliyati cheklangan jamiyati</t>
  </si>
  <si>
    <t>"ALFA CURE" xususiy korxonasi</t>
  </si>
  <si>
    <t xml:space="preserve">   Договор 5896785 от 28.10.22 Поставка технического спирта 20 дал</t>
  </si>
  <si>
    <t>"BADEX LIFE" mas‘uliyati cheklangan jamiyati</t>
  </si>
  <si>
    <t xml:space="preserve">   Договор 5911635 от 04.11.22 Поставка спирт пищевой Альфа 100 дал</t>
  </si>
  <si>
    <t>"BOX-TASHKENT" mas‘uliyati cheklangan jamiyati</t>
  </si>
  <si>
    <t xml:space="preserve">   Договор 5900055 от 31.10.22 Поставка технического спирта 45 дал</t>
  </si>
  <si>
    <t>"CENTRAL ASIAN TRADE CENTRE" mas‘uliyati cheklangan jamiyati</t>
  </si>
  <si>
    <t xml:space="preserve">   Договор 5847146 от 07.10.22 Поставка спирт пищевой Люкс 200 дал</t>
  </si>
  <si>
    <t xml:space="preserve">   Договор 5878893 от 21.10.22 Поставка спирт пищевой Альфа 200 дал</t>
  </si>
  <si>
    <t xml:space="preserve">   Договор 5895104 от 28.10.22 Поставка спирт пищевой Альфа 200 дал</t>
  </si>
  <si>
    <t xml:space="preserve">   Договор 5918433 от 08.11.22 Поставка спирт пищевой Альфа 200 дал</t>
  </si>
  <si>
    <t xml:space="preserve">   Договор 5994120 от 13.12.22 Поставка спирт пищевой Альфа 400 дал</t>
  </si>
  <si>
    <t xml:space="preserve">   Договор 6008329 от 19.12.22 Поставка спирт пищевой Альфа 300 дал</t>
  </si>
  <si>
    <t xml:space="preserve">   Договор 6015007 от 21.12.22 Поставка спирт пищевой Адьфа 300 дал</t>
  </si>
  <si>
    <t xml:space="preserve">   Договор 6018030 от 22.12.22 Поставка спирт пищевой Альфа 300 дал</t>
  </si>
  <si>
    <t>"CHORVA-NURZIYO-BARAKASI" oilaviy korxonasi</t>
  </si>
  <si>
    <t xml:space="preserve">   Договор 5816246 от 26.09.22 Поставка Жидкой барды 500 тн</t>
  </si>
  <si>
    <t xml:space="preserve">   Договор 5856433 от 12.10.22 Поставка Жидкой барды 500 тн</t>
  </si>
  <si>
    <t xml:space="preserve">   Договор 5904933 от 02.11.22 Поставка Жидкой барды 500 тн</t>
  </si>
  <si>
    <t xml:space="preserve">   Договор 5949582 от 22.11.22 Поставка Жидкой барды 500 тн</t>
  </si>
  <si>
    <t xml:space="preserve">   Договор 5971392 от 01.12.22 Поставка Жидкой барды 500 тн</t>
  </si>
  <si>
    <t>"CITY PRINT" mas‘uliyati cheklangan jamiyati</t>
  </si>
  <si>
    <t xml:space="preserve">   Договор 5916689 от 08.11.22 Поставка технического спирта 100 дал</t>
  </si>
  <si>
    <t>"CLEAN CHEMICALS" xususiy korxonasi</t>
  </si>
  <si>
    <t>"DEXQONOBOD TARAQQIYOT BIZNES" mas‘uliyati cheklangan jamiyati</t>
  </si>
  <si>
    <t xml:space="preserve">   Договор 5902005 от 04.11.20 Поставка Жидкой барды 100 тн</t>
  </si>
  <si>
    <t>"DIL GIYO BARAKA" mas‘uliyati cheklangan jamiyati</t>
  </si>
  <si>
    <t xml:space="preserve">   Договор 5802920 от 20.09.22 Поставка Жидкой барды 100 тн</t>
  </si>
  <si>
    <t xml:space="preserve">   Договор 5822933 от 28.09.22 Поставка Жидкой барды 100 тн</t>
  </si>
  <si>
    <t xml:space="preserve">   Договор 5839324 от 05.10.22 Поставка Жидкой барды 100 тн</t>
  </si>
  <si>
    <t xml:space="preserve">   Договор 5839325 от 05.10.22 Поставка Жидкой барды 100 тн</t>
  </si>
  <si>
    <t xml:space="preserve">   Договор 5859650 от 13.10.22 Поставка Жидкой барды 100 тн</t>
  </si>
  <si>
    <t xml:space="preserve">   Договор 5866383 от 17.10.22 Поставка Жидкой барды 100 тн</t>
  </si>
  <si>
    <t xml:space="preserve">   Договор 5866384 от 17.10.22 Поставка Жидкой барды 100 тн</t>
  </si>
  <si>
    <t xml:space="preserve">   Договор 5866385 от 17.10.22 Поставка Жидкой барды 100 тн</t>
  </si>
  <si>
    <t xml:space="preserve">   Договор 5913730 от 07.11.22 Поставка Жидкой барды 100 тн</t>
  </si>
  <si>
    <t xml:space="preserve">   Договор 5926242 от 11.11.22 Поставка Жидкой барды 100 тн</t>
  </si>
  <si>
    <t xml:space="preserve">   Договор 5936426 от 16.11.22 Поставка Жидкой барды 100 тн</t>
  </si>
  <si>
    <t xml:space="preserve">   Договор 5952707 от 23.11.22 Поставка Жидкой барды 100 тн</t>
  </si>
  <si>
    <t xml:space="preserve">   Договор 5960774 от 25.11.22 Поставка Жидкой барды 100 тн</t>
  </si>
  <si>
    <t xml:space="preserve">   Договор 5962191 от 28.11.22 Поставка Жидкой барды 100 тн</t>
  </si>
  <si>
    <t xml:space="preserve">   Договор 5965503 от 29.11.22 Поставка Жидкой барды 100 тн</t>
  </si>
  <si>
    <t xml:space="preserve">   Договор 5974030 от 02.12.22 Поставка Жидкой барды 100 тн</t>
  </si>
  <si>
    <t xml:space="preserve">   Договор 5983307 от 09.12.22 Поставка Жидкой барды 100 тн</t>
  </si>
  <si>
    <t xml:space="preserve">   Договор 5987027 от 09.12.22 Поставка Жидкой барды 100 тн</t>
  </si>
  <si>
    <t>"DILSHOD MADAD KARIMJON" fermer xo`jaligi</t>
  </si>
  <si>
    <t xml:space="preserve">   Договор 5763500 от 06.09.22 Поставка Жидкой барды 100 тн</t>
  </si>
  <si>
    <t>"DREAMS PEAK" mas`uliyati cheklangan jamiyati</t>
  </si>
  <si>
    <t xml:space="preserve">   Договор 5895622 от 28.10.22 Поставка Жидкой барды 100 тн</t>
  </si>
  <si>
    <t xml:space="preserve">   Договор 5898806 от 31.10.22 Поставка Жидкой барды 100 тн</t>
  </si>
  <si>
    <t xml:space="preserve">   Договор 5907668 от 03.11.22 Поставка Жидкой барды 100 тн</t>
  </si>
  <si>
    <t xml:space="preserve">   Договор 5907669 от 03.11.22 Поставка Жидкой барды 100 тн</t>
  </si>
  <si>
    <t>"ECOBORN INC" mas`uliyati cheklangan jamiyati</t>
  </si>
  <si>
    <t xml:space="preserve">   Договор 5929444 от 14.11.22 Поставка спирт пищевой Альфа 10 дал</t>
  </si>
  <si>
    <t>"FARM FORMAT" mas‘uliyati cheklangan jamiyati</t>
  </si>
  <si>
    <t xml:space="preserve">   Договор 6021116 от 23.12.22 Поставка спирт пищевой 100 дал</t>
  </si>
  <si>
    <t>"FAROVON MCHJ" mas'uliyati cheklangan jamiyati</t>
  </si>
  <si>
    <t xml:space="preserve">   Договор 5872723 от 19.10.22 Поставка спирт пищевой Альфа 3550 дал</t>
  </si>
  <si>
    <t xml:space="preserve">   Договор 5882302 от 24.10.22 Поставка спирт пищевой Альфа 1580 дал</t>
  </si>
  <si>
    <t xml:space="preserve">   Договор 5901487 от 01.11.22 Поставка спирт пищевой Альфа 1970 дал</t>
  </si>
  <si>
    <t xml:space="preserve">   Договор 5936244 от 16.11.22 Поставка спирт пищевой Альфа 3550 дал</t>
  </si>
  <si>
    <t xml:space="preserve">   Договор 5949415 от 22.11.22 Поставка спирт пищевой  Люкс 3550 дал</t>
  </si>
  <si>
    <t xml:space="preserve">   Договор 5983170 от 07.12.22 Поставка спирт пищевой Альфа 3550 дал</t>
  </si>
  <si>
    <t xml:space="preserve">   Договор 6029946 от 27.12.22 Поставка спирт пищевой Альфа 3080 дал</t>
  </si>
  <si>
    <t xml:space="preserve">   Договор 6031301 от 28.12.22 Поставка спирт пищевой Альфа 480 дал</t>
  </si>
  <si>
    <t xml:space="preserve">   Договор 5916741 от 08.11.22 Поставка спирт пищевой Альфа 100 дал</t>
  </si>
  <si>
    <t>"GLOBAL ANTISEPT" mas‘uliyati cheklangan jamiyati</t>
  </si>
  <si>
    <t xml:space="preserve">   Договор 5827071 от 29.09.22 Поставка спирт пищевой Альфа 1700 дал</t>
  </si>
  <si>
    <t xml:space="preserve">   Договор 5869541от 18.10.22 Поставка спирт пищевой Альфа 600 дал</t>
  </si>
  <si>
    <t xml:space="preserve">   Договор 5922986 от 10.11.22 Поставка спирт пищевой Альфа 1000 дал</t>
  </si>
  <si>
    <t xml:space="preserve">   Договор 5945821 от 21.11.22 Поставка спирт пищевой Альфа 630 дал</t>
  </si>
  <si>
    <t xml:space="preserve">   Договор 59000054 от 31.10.22 Поставка технического спирта 10 дал</t>
  </si>
  <si>
    <t xml:space="preserve">   Договор 6014963 от 21.12.22 Поставка технического спирта 10 дал</t>
  </si>
  <si>
    <t xml:space="preserve">   Договор 5939245 от 17.11.22 Поставка спирт пищевой Альфа 60 дал</t>
  </si>
  <si>
    <t>"HERBA FITO PHARM" mas`uliyati cheklangan jamiyati</t>
  </si>
  <si>
    <t xml:space="preserve">   Договор 5952583 от 23.11.22 Поставка спирт пищевой Люкс 30 дал</t>
  </si>
  <si>
    <t>"HUSHBUY GRAND" mas`uliyati cheklangan jamiyati</t>
  </si>
  <si>
    <t>"JAMOLOV SUNNAT BIZNES" mas`uliyati cheklangan jamiyati</t>
  </si>
  <si>
    <t>"LEADER MILK PRODUCTION" MCHJ</t>
  </si>
  <si>
    <t>"LILIES PARFUME" mas‘uliyati cheklangan jamiyati</t>
  </si>
  <si>
    <t>"MALIKA AFRUZA SAVDO" mas‘uliyati cheklangan jamiyati</t>
  </si>
  <si>
    <t xml:space="preserve">   Договор 5994618 от 13.12.22 Поставка Жидкой барды 100 тн</t>
  </si>
  <si>
    <t xml:space="preserve">   Договор 6015557 от 21.12.22 Поставка Жидкой барды 100 тн</t>
  </si>
  <si>
    <t xml:space="preserve">   Договор 5998086 от 14.12.22 Поставка спирт пищевой Альфа 110 дал</t>
  </si>
  <si>
    <t xml:space="preserve">   Договор 6001563 от 15.12.22 Поставка спирт пищевой Альфа 40 дал</t>
  </si>
  <si>
    <t>"MED INVEST" mas‘uliyati cheklangan jamiyati</t>
  </si>
  <si>
    <t>"MEDFLORA" mas'uliyati cheklangan jamiyati</t>
  </si>
  <si>
    <t>"MEVA-SHARBAT ILMIY EKSPERIMENTAL VINOCHILIK" mas‘uliyati cheklangan jamiyati</t>
  </si>
  <si>
    <t xml:space="preserve">   Договор 5901489 от 01.11.22 Поставка спирт пищевой Альфа 1200 дал</t>
  </si>
  <si>
    <t xml:space="preserve">   Договор 5904453 от 02.11.22 Поставка спирт пищевой Альфа 1200 дал</t>
  </si>
  <si>
    <t xml:space="preserve">   Договор 5945822 от 21.11.22 Поставка спирт пищевой Альфа 1200 дал</t>
  </si>
  <si>
    <t xml:space="preserve">   Договор 5968364 от 30.11.22 Поставка спирт пищевой Альфа 1200 дал</t>
  </si>
  <si>
    <t xml:space="preserve">   Договор 6001568 от 15.12.22 Поставка спирт пищевой Альфа 1200 дал</t>
  </si>
  <si>
    <t>"MIRFOTIX FAYZ" mas‘uliyati cheklangan jamiyati</t>
  </si>
  <si>
    <t xml:space="preserve">   Договор 6004878 от 16.12.22 Поставка спирт пищевой Альфа 20 дал</t>
  </si>
  <si>
    <t>"MIRMAXMUD BARAKA-FAYZ" mas'uliyati cheklangan jamiyati</t>
  </si>
  <si>
    <t>"NEW BEST STYLE" mas`uliyati cheklangan jamiyati</t>
  </si>
  <si>
    <t xml:space="preserve">   Договор 5925965 от 11.11.22 Поставка технического спирта 100 дал</t>
  </si>
  <si>
    <t>"NEXT GENERATION PRODUCT" mas`uliyati cheklangan jamiyati</t>
  </si>
  <si>
    <t xml:space="preserve">   Договор 5819251 от 27.09.22 Поставка технического спирта 20 дал</t>
  </si>
  <si>
    <t xml:space="preserve">   Договор 5907131 от 03.11.22 Поставка технического спирта 20 дал</t>
  </si>
  <si>
    <t>"NURIDDIN FAYZ OMAD BARAKA" mas'uliyati cheklangan jamiyati</t>
  </si>
  <si>
    <t xml:space="preserve">   Договор 6028893 от 27.12.22 Поставка Жидкой барды 100 тн</t>
  </si>
  <si>
    <t>"OG'ALAR INVEST-BARAKA" mas'uliyati cheklangan jamiyati</t>
  </si>
  <si>
    <t xml:space="preserve">   Договор 5998807 от 14.12.22 Поставка Жидкой барды 100 тн</t>
  </si>
  <si>
    <t>"OLTIN QO`LLAR AGRO " МЧЖ</t>
  </si>
  <si>
    <t xml:space="preserve">   Договор 5829028 от 30.09.22 Поставка Жидкой барды 100 тн</t>
  </si>
  <si>
    <t xml:space="preserve">   Договор 5866382 от 17.10.22 Поставка Жидкой барды 100 тн</t>
  </si>
  <si>
    <t xml:space="preserve">   Договор 5919997 от 09.11.22 Поставка Жидкой барды 100 тн</t>
  </si>
  <si>
    <t xml:space="preserve">   Договор 5933198 от 15.11.22 Поставка Жидкой барды 100 тн</t>
  </si>
  <si>
    <t xml:space="preserve">   Договор 5971391 от 01.12.22 Поставка Жидкой барды 100 тн</t>
  </si>
  <si>
    <t xml:space="preserve">   Договор 6012453 от 20.12.22 Поставка Жидкой барды 100 тн</t>
  </si>
  <si>
    <t>"OOO POLIMIX PAINTS" mas‘uliyati cheklangan jamiyati</t>
  </si>
  <si>
    <t>"ORZUHOPE GROUP" mas`uliyati cheklangan jamiyati</t>
  </si>
  <si>
    <t xml:space="preserve">   Договор 6004855 от 16.12.22 Поставка технического спирта 10 дал</t>
  </si>
  <si>
    <t xml:space="preserve">   Договор 6034503 от 29.12.22 Поставка технического спирта 20 дал</t>
  </si>
  <si>
    <t>"OSBORN TEXTILE" mas`uliyati cheklangan jamiyati</t>
  </si>
  <si>
    <t xml:space="preserve">   Договор 5837179 от 04.10.22 Поставка технического спирта 10 дал</t>
  </si>
  <si>
    <t>"OXALIK OLTIN BOG'I MEVASI" mas`uliyati cheklangan jamiyati</t>
  </si>
  <si>
    <t xml:space="preserve">   Договор 5908692 от 03.11.22 Поставка технического спирта 170 дал</t>
  </si>
  <si>
    <t>"O'ZBEKISTON DORI-TA'MINOTI" mas‘uliyati cheklangan jamiyati</t>
  </si>
  <si>
    <t xml:space="preserve">   Договор 5850889 от 10.10.22 Поставка спирт пищевой Альфа 500 дал</t>
  </si>
  <si>
    <t xml:space="preserve">   Договор 5895101 от 28.10.22 Поставка спирт пищевой Альфа 500 дал</t>
  </si>
  <si>
    <t xml:space="preserve">   Договор 5936248 от 16.11.22 Поставка спирт пищевой Альфа 200 дал</t>
  </si>
  <si>
    <t xml:space="preserve">   Договор 5939241 от 17.11.22 Поставка спирт пищевой 300 дал</t>
  </si>
  <si>
    <t xml:space="preserve">   Договор 5965353 от 29.11.22 Поставка спирт пищевой Альфа 490 дал</t>
  </si>
  <si>
    <t xml:space="preserve">   Договор 5998077 от 14.12.22 Поставка спирт пищевой Альфа 450 дал</t>
  </si>
  <si>
    <t>"O'ZBEKISTON METALLURGIYA KOMBINATI" aksiyadorlik jamiyati</t>
  </si>
  <si>
    <t xml:space="preserve">   Договор 5922932 от 10.11.22 Поставка технического спирта 50 дал</t>
  </si>
  <si>
    <t>"PLUS LUX OIL" mas‘uliyati cheklangan jamiyati</t>
  </si>
  <si>
    <t xml:space="preserve">   Договор 5983155 от 07.12.22 Поставка технического спирта 160 дал</t>
  </si>
  <si>
    <t xml:space="preserve">   Договор 5998053 от 14.12.22 Поставка технического спирта 200 дал</t>
  </si>
  <si>
    <t>"PS LOGISTICS GROUP" xususiy korxonasi</t>
  </si>
  <si>
    <t xml:space="preserve">   Договор 5998052 от 14.12.22 Поставка технического спирта-10дал</t>
  </si>
  <si>
    <t>"RAXIMJON" fermer xo`jaligi</t>
  </si>
  <si>
    <t xml:space="preserve">   Договор 5866386 от 17.10.22 Поставка Жидкой барды 100 тн</t>
  </si>
  <si>
    <t>"SADIBEK ATAKENT" fermer xo`jaligi</t>
  </si>
  <si>
    <t xml:space="preserve">   Договор 5812816 от 23.09.22 Поставка Жидкой барды 100 тн</t>
  </si>
  <si>
    <t xml:space="preserve">   Договор 5942636 от 18.11.22 Поставка Жидкой барды 100 тн</t>
  </si>
  <si>
    <t xml:space="preserve">   Договор 5942637 от 18.11.22 Поставка Жидкой барды 100 тн</t>
  </si>
  <si>
    <t>"SAM VET BIOFARM" xususiy korxonasi</t>
  </si>
  <si>
    <t xml:space="preserve">   Договор 5850887 от 10.10.22 Поставка спирт пищевой Альфа 200 дал</t>
  </si>
  <si>
    <t>"SAXOVAT BROYLER" mas‘uliyati cheklangan jamiyati</t>
  </si>
  <si>
    <t>"SAYYORA-PARI" fermer xo‘jaligi</t>
  </si>
  <si>
    <t>"SHAHRISABZ FARM" mas‘uliyati cheklangan jamiyati</t>
  </si>
  <si>
    <t>"SHARQ" aksiyadorlik jamiyati</t>
  </si>
  <si>
    <t xml:space="preserve">   Договор 5854303 от 11.10.22 Поставка технического спирта 200 дал</t>
  </si>
  <si>
    <t>"TANDEM PHARM" mas`uliyati cheklangan jamiyati</t>
  </si>
  <si>
    <t xml:space="preserve">   Договор 5782936 от 13.09.22 Поставка спирт пищевой Альфа 500 дал</t>
  </si>
  <si>
    <t xml:space="preserve">   Договор 5782937 от 13.09.22 Поставка спирт пищевой Альфа 60 дал</t>
  </si>
  <si>
    <t xml:space="preserve">   Договор 5786949 от 14.09.22 Поставка спирт пищевой Альфа 200 дал</t>
  </si>
  <si>
    <t xml:space="preserve">   Договор 5790715 от 15.09.22 Поставка спирт пищевой Альфа 240 дал</t>
  </si>
  <si>
    <t xml:space="preserve">   Договор 5813991 от 23.09.22 Поставка спирт пищевой альфа 50 дал</t>
  </si>
  <si>
    <t xml:space="preserve">   Договор 5910097 от 04.11.22 Поставка спирт пищевой Альфа 150 дал</t>
  </si>
  <si>
    <t xml:space="preserve">   Договор 5916740 от 08.11.22 Поставка спирт пищевой Альфа 300 дал</t>
  </si>
  <si>
    <t xml:space="preserve">   Договор 5921484 от 09.11.22 Поставка спирт пищевой Альфа 280 дал</t>
  </si>
  <si>
    <t>"TERMO PACK" xususiy korxonasi</t>
  </si>
  <si>
    <t xml:space="preserve">   Договор 5922933 от 10.11.22 Поставка технического спирта 150 дал</t>
  </si>
  <si>
    <t>"TERMOTECH XPS" mas`uliyati cheklangan jamiyati</t>
  </si>
  <si>
    <t xml:space="preserve">   Договор 5843790 от 06.10.22 Поставка технического спирта 150 дал</t>
  </si>
  <si>
    <t xml:space="preserve">   Договор 5845415 от 07.10.22 Поставка технического спирта 250 дал</t>
  </si>
  <si>
    <t xml:space="preserve">   Договор 5854304 от 11.10.22 Поставка технического спирта 200 дал</t>
  </si>
  <si>
    <t xml:space="preserve">   Договор 5857602 от 12.10.22 Поставка технического спирта 200 дал</t>
  </si>
  <si>
    <t xml:space="preserve">   Договор 5911605 от 04.11.22 Поставка технического спирта 60 дал</t>
  </si>
  <si>
    <t xml:space="preserve">   Договор 5913184 от 07.11.22 Поставка технического спирта 230 дал</t>
  </si>
  <si>
    <t xml:space="preserve">   Договор 5916688 от 08.11.22 Поставка технического спирта 110 дал</t>
  </si>
  <si>
    <t xml:space="preserve">   Договор 5968320 от 30.11.22 Поставка технического спирта 400 дал</t>
  </si>
  <si>
    <t>"TEXNOPARK" mas‘uliyati cheklangan jamiyati</t>
  </si>
  <si>
    <t xml:space="preserve">   Договор 5842081 от 06.10.22 Поставка технического спирта 40 дал</t>
  </si>
  <si>
    <t xml:space="preserve">   Договор 5891966 от 27.10.22 Поставка технического спирта 40 дал</t>
  </si>
  <si>
    <t xml:space="preserve">   Договор 5919776 от 09.11.22 Поставка технического спирта 40 дал</t>
  </si>
  <si>
    <t xml:space="preserve">   Договор 5939191 от 17.11.22 Поставка технического спирта 40 дал</t>
  </si>
  <si>
    <t xml:space="preserve">   Договор 5962051 от 28.11.22 Поставка технического спирта 40 дал</t>
  </si>
  <si>
    <t xml:space="preserve">   Договор 5980168 от 06.12.22 Поставка технического спирта 40 дал</t>
  </si>
  <si>
    <t xml:space="preserve">   Договор 5980169 от 06.12.22 Поставка технического спирта 40 дал</t>
  </si>
  <si>
    <t>"TO'LAGAN" fermer xo‘jaligi</t>
  </si>
  <si>
    <t xml:space="preserve">   Договор 5819749 от 27.09.22 Поставка Жидкой барды 100 тн</t>
  </si>
  <si>
    <t xml:space="preserve">   Договор 5825972 от 29.09.22 Поставка Жидкой барды 300 тн</t>
  </si>
  <si>
    <t xml:space="preserve">   Договор 5842616 от 06.10.22 Поставка Жидкой барды 300 тн</t>
  </si>
  <si>
    <t xml:space="preserve">   Договор 5862950 от 14.10.22 Поставка Жидкой барды 200 тн</t>
  </si>
  <si>
    <t xml:space="preserve">   Договор 5873259 от 19.10.22 Поставка Жидкой барды 300 тн</t>
  </si>
  <si>
    <t xml:space="preserve">   Договор 5889362 от 26.10.22 Поставка Жидкой барды 300 тн</t>
  </si>
  <si>
    <t xml:space="preserve">   Договор 5898808 от 31.10.22 Поставка Жидкой барды 200 тн</t>
  </si>
  <si>
    <t xml:space="preserve">   Договор 5910586 от 04.11.22 Поставка Жидкой барды 300 тн</t>
  </si>
  <si>
    <t xml:space="preserve">   Договор 5919998 от 09.11.22 Поставка Жидкой барды 300 тн</t>
  </si>
  <si>
    <t xml:space="preserve">   Договор 5933199 от 15.11.22 Поставка Жидкой барды 200 тн</t>
  </si>
  <si>
    <t xml:space="preserve">   Договор 5936427 от 16.11.22 Поставка Жидкой барды 100 тн</t>
  </si>
  <si>
    <t xml:space="preserve">   Договор 5952708 от 23.11.22 Поставка Жидкой барды 100 тн</t>
  </si>
  <si>
    <t xml:space="preserve">   Договор 5962192 от 28.11.22 Поставка Жидкой барды 200 тн</t>
  </si>
  <si>
    <t xml:space="preserve">   Договор 5977013 от 05.12.22 Поставка Жидкой барды 300 тн</t>
  </si>
  <si>
    <t xml:space="preserve">   Договор 5987028 от 09.12.22 Поставка Жидкой барды 300 тн</t>
  </si>
  <si>
    <t xml:space="preserve">   Договор 6009002 от 19.12.22 Поставка Жидкой барды 300 тн</t>
  </si>
  <si>
    <t>"UNICOSMETIC" mas`uliyati cheklangan jamiyati</t>
  </si>
  <si>
    <t xml:space="preserve">   Договор 5838824 от 05.10.22 Поставка спирт пищевой 1600 дал</t>
  </si>
  <si>
    <t>"UNIPLAST EXPORT" mas‘uliyati cheklangan jamiyati</t>
  </si>
  <si>
    <t xml:space="preserve">   Договор 5869477 от 18.10.22 Поставка технического спирта 10 дал</t>
  </si>
  <si>
    <t xml:space="preserve">   Договор 5949371 от 22.11.22 Поставка технического спирта 20 дал</t>
  </si>
  <si>
    <t>"UNITERA" mas‘uliyati cheklangan jamiyati</t>
  </si>
  <si>
    <t>"W MEDICINE" mas`uliyati cheklangan jamiyati</t>
  </si>
  <si>
    <t xml:space="preserve">   Договор 5942449 от 18.11.22 Поставка спирт пищевой Альфа 100 дал</t>
  </si>
  <si>
    <t xml:space="preserve">   Договор 5968368 от 30.11.22 Поставка спирт пищевой Альфа 100 дал</t>
  </si>
  <si>
    <t xml:space="preserve">   Договор 5998083 от 14.12.22 Поставка спирт пищевой Альфа 100 дал</t>
  </si>
  <si>
    <t xml:space="preserve">   Договор 6008326 от 19.12.22 Поставка спирт пищевой Альфа 100 дал</t>
  </si>
  <si>
    <t>"YUMA BIO" mas`uliyati cheklangan jamiyati</t>
  </si>
  <si>
    <t xml:space="preserve">   Договор 5878896 от 21.10.22 Поставка спирт пищевой альфа</t>
  </si>
  <si>
    <t>"ZAMIN VINO" mas`uliyati cheklangan jamiyati</t>
  </si>
  <si>
    <t xml:space="preserve">   Договор 5831902 от 05.10.22 Поставка спирт пищевой</t>
  </si>
  <si>
    <t xml:space="preserve">   Договор 5842119 от 06.10.22 Поставка спирт пищевой Альфа 3050 дал</t>
  </si>
  <si>
    <t>"ZAROFATTEX" mas`uliyati cheklangan jamiyati</t>
  </si>
  <si>
    <t xml:space="preserve">   Договор 5848867 от 10.10.22 Поставка технического спирта 200 дал</t>
  </si>
  <si>
    <t xml:space="preserve">   Договор 5869476 от 18.10.22 Поставка технического спирта 50 дал</t>
  </si>
  <si>
    <t xml:space="preserve">   Договор 5898277 от 31.10.22 Поставка технического спирта 40 дал</t>
  </si>
  <si>
    <t xml:space="preserve">   Договор 6004853 от 16.12.22 Поставка технического спирта 50 дал</t>
  </si>
  <si>
    <t xml:space="preserve">   Договор 5859151 от 13.10.22 Поставка спирт пищевой Альфа 3180 дал</t>
  </si>
  <si>
    <t xml:space="preserve">   Договор 5828577 от 30.09.22 Поставка спирт пищевой Альфа 3190 дал</t>
  </si>
  <si>
    <t xml:space="preserve">   Договор 5845453 от 07.10.22 Поставка спирт пищевой Альфа 2500 дал</t>
  </si>
  <si>
    <t xml:space="preserve">   Договор 5850891 от 10.10.22 Поставка спирт пищевой Альфа 700 дал</t>
  </si>
  <si>
    <t xml:space="preserve">   Договор 5875698 от 20.10.22 Поставка спирт пищевой Альфа 3200 дал</t>
  </si>
  <si>
    <t xml:space="preserve">   Договор 5885742 от 25.10.22 Поставка спирт пищевой Альфа 470 дал</t>
  </si>
  <si>
    <t xml:space="preserve">   Договор 5888850 от 26.10.22 Поставка спирт пищевой Альфа 2730 дал</t>
  </si>
  <si>
    <t xml:space="preserve">   Договор 5892014 от 27.10.22 Поставка спирт пищевой Альфа 860 дал</t>
  </si>
  <si>
    <t xml:space="preserve">   Договор 5895103 от 28.10.22 Поставка спирт пищевой Альфа 2340 дал</t>
  </si>
  <si>
    <t xml:space="preserve">   Договор 5929448 от 14.11.22 Поставка спирт пищевой Альфа 2550 дал</t>
  </si>
  <si>
    <t xml:space="preserve">   Договор 5933006 от 15.11.22 Поставка спирт пищевой Альфа 650 дал</t>
  </si>
  <si>
    <t xml:space="preserve">   Договор 5958934 от 25.11.22 Поставка спирт пищевой Альфа 1410 дал</t>
  </si>
  <si>
    <t xml:space="preserve">   Договор 5962080 от 28.11.22 Поставка спирт пищевой Альфа 1800 дал</t>
  </si>
  <si>
    <t xml:space="preserve">   Договор 5973900 от 02.12.22 Поставка спирт пищевой Альфа 1370 дал</t>
  </si>
  <si>
    <t xml:space="preserve">   Договор 5976867 от 05.12.22 Поставка спирт пищевой Альфа 1840 дал</t>
  </si>
  <si>
    <t xml:space="preserve">   Договор 6004883 от 16.12.22 Поставка спирт пищевой Альфа 1640 дал</t>
  </si>
  <si>
    <t xml:space="preserve">   Договор 6008330 от 19.12.22 Поставка спирт пищевой Альфа 1570 дал</t>
  </si>
  <si>
    <t xml:space="preserve">   Договор 5877389 от 20.10.22 Поставка технического спирта 100 дал</t>
  </si>
  <si>
    <t>AJ NAVOIY Dori-Darmon</t>
  </si>
  <si>
    <t xml:space="preserve">   Договор 5882300 от 24.10.22 Поставка спирт пищевой Альфа 120 дал</t>
  </si>
  <si>
    <t>AJ NAVOIYAZOT</t>
  </si>
  <si>
    <t xml:space="preserve">   Договор 6004854 от 16.12.22 Поставка технического спирта 120 дал</t>
  </si>
  <si>
    <t xml:space="preserve">   Договор 5847147 от 07.10.22 Поставка спирт пищевой 8580 дал</t>
  </si>
  <si>
    <t xml:space="preserve">   Договор 5867884 от 17.10.22 Поставка спирт пищевой Люкс 8580 дал</t>
  </si>
  <si>
    <t xml:space="preserve">   Договор 5896023 от 28.10.22 Поставка спирт пищевой Люкс 35000 дал</t>
  </si>
  <si>
    <t xml:space="preserve">   Договор 5952584 от 23.11.22 Поставка спирт пищевой Люкс 4110 дал</t>
  </si>
  <si>
    <t xml:space="preserve">   Договор 5955859 от 24.11.22 Поставка спирт пищевой Люкс 2760 дал</t>
  </si>
  <si>
    <t xml:space="preserve">   Договор 5957507 от 24.11.22 Поставка спирт пищевой Люкс 1160 дал</t>
  </si>
  <si>
    <t xml:space="preserve">   Договор 5977767 от 05.12.22 Поставка спирт пищевой Люкс 22000 дал</t>
  </si>
  <si>
    <t xml:space="preserve">   Договор 6008321 от 19.12.22 Поставка спирт пищевой Люкс 4000 дал</t>
  </si>
  <si>
    <t xml:space="preserve">   Договор 6022758 от 23.12.22 Поставка спирт пищевой Люкс 4350 дал</t>
  </si>
  <si>
    <t xml:space="preserve">   Договор 6024288 от 26.12.22 Поставка спирт пищевой Люкс 4350 дал</t>
  </si>
  <si>
    <t xml:space="preserve">   Договор 5966973 от 29.11.22 Поставка технического спирта 200 дал</t>
  </si>
  <si>
    <t xml:space="preserve">   Договор 5971245 от 01.12.22 Поставка технического спирта 100 дал</t>
  </si>
  <si>
    <t xml:space="preserve">   Договор 5852600 от 11.10.22 Поставка спирт пищевой Альфа 3000 дал</t>
  </si>
  <si>
    <t xml:space="preserve">   Договор 5855906 от 12.10.22 Поставка спирт пищевой Альфа 300 дал</t>
  </si>
  <si>
    <t xml:space="preserve">   Договор 5901490 от 01.11.22 Поставка спирт пищевой Альфа 150 дал</t>
  </si>
  <si>
    <t xml:space="preserve">   Договор 5903164 от 01.11.22 Поставка спирт пищевой Альфа 1340 дал</t>
  </si>
  <si>
    <t xml:space="preserve">   Договор 5904452 от 02.11.22 Поставка спирт пищевой Альфа 1810 дал</t>
  </si>
  <si>
    <t xml:space="preserve">   Договор 5922987 от 10.11.22 Поставка спирт пищевой 3300 дал</t>
  </si>
  <si>
    <t xml:space="preserve">   Договор 5968369 от 30.11.22 Поставка спирт пищевой Альфа 1890</t>
  </si>
  <si>
    <t xml:space="preserve">   Договор 5971264 от 01.12.22 Поставка спирт пищевой Альфа 850 дал</t>
  </si>
  <si>
    <t xml:space="preserve">   Договор 5973897 от 02.12.22 Поставка спирт пищевой Альфа 560 дал</t>
  </si>
  <si>
    <t xml:space="preserve">   Договор 5983173 от 07.12.22 Поставка спирт пищевой Альфа 550 дал</t>
  </si>
  <si>
    <t xml:space="preserve">   Договор 5984816 от 07.12.22 Поставка спирт пищевой Альфа 2750 дал</t>
  </si>
  <si>
    <t xml:space="preserve">   Договор 5842115 от 06.10.22 Поставка спирт пищевой Альфа 300 дал</t>
  </si>
  <si>
    <t xml:space="preserve">   Договор 5905945 от 02.11.22 Поставка спирт пищевой Альфа 200 дал</t>
  </si>
  <si>
    <t xml:space="preserve">   Договор 5980191 от 06.12.22 Поставка спирт пищевой Альфа 200 дал</t>
  </si>
  <si>
    <t xml:space="preserve">   Договор 5952529 от 23.11.22 Поставка технического спирта 20 дал</t>
  </si>
  <si>
    <t xml:space="preserve">   Договор 5838827 от 05.10.22 Поставка спирт пищевой Альфа 170 дал</t>
  </si>
  <si>
    <t xml:space="preserve">   Договор 5903163 от 01.11.22 Поставка спирт пищевой Альфа 200 дал</t>
  </si>
  <si>
    <t xml:space="preserve">   Договор 5962079 от 28.11.22 Поставка спирт пищевой Альфа 250 дал</t>
  </si>
  <si>
    <t xml:space="preserve">   Договор 5845451 от 07.10.22 Поставка спирт пищевой Альфа 1200 дал</t>
  </si>
  <si>
    <t xml:space="preserve">   Договор 5872722 от 19.10.22 Поставка спирт пищевой 1150 дал</t>
  </si>
  <si>
    <t xml:space="preserve">   Договор 5901486 от 01.11.22 Поставка спирт пищевой Альфа 1150 дал</t>
  </si>
  <si>
    <t xml:space="preserve">   Договор 5911633 от 04.11.22 Поставка спирт пищевой Альфа 1150 дал</t>
  </si>
  <si>
    <t xml:space="preserve">   Договор 5986851 от 09.12.22 Поставка спирт пищевой Альфа 3000 дал</t>
  </si>
  <si>
    <t xml:space="preserve">   Договор 5862408 от 14.10.22 Поставка спирт пищевой Альфа 40 дал</t>
  </si>
  <si>
    <t xml:space="preserve">   Договор 5933008 от 15.11.22 Поставка спирт пищевой Альфа 40 дал</t>
  </si>
  <si>
    <t xml:space="preserve">   Договор 6001530 от 15.12.22 Поставка технического спирта 50 дал</t>
  </si>
  <si>
    <t xml:space="preserve">   Договор 5960775 от 25.11.22 Поставка Жидкой барды 100 тн</t>
  </si>
  <si>
    <t xml:space="preserve">   Договор 5994617 от 13.12.22 Поставка Жидкой барды 100 тн</t>
  </si>
  <si>
    <t xml:space="preserve">   Договор 5829029 от 30.09.22 Поставка Жидкой барды 100 тн</t>
  </si>
  <si>
    <t xml:space="preserve">   Договор 5923167 от 10.11.22 Поставка Жидкой барды 100 тн</t>
  </si>
  <si>
    <t xml:space="preserve">   Договор 5946011 от 21.11.22 Поставка Жидкой барды 100 тн</t>
  </si>
  <si>
    <t xml:space="preserve">   Договор 5974031 от 02.12.22 Поставка Жидкой барды 100 тн</t>
  </si>
  <si>
    <t xml:space="preserve">   Договор 5994619 от 13.12.22 Поставка Жидкой барды 100 тн</t>
  </si>
  <si>
    <t xml:space="preserve">   Договор 5998808 от 14.12.22 Поставка Жидкой барды 100 тн</t>
  </si>
  <si>
    <t xml:space="preserve">   Договор 5853110 от 11.10.22 Поставка Жидкой барды 100 тн</t>
  </si>
  <si>
    <t xml:space="preserve">   Договор 5879409 от 21.10.22 Поставка Жидкой барды 100 тн</t>
  </si>
  <si>
    <t xml:space="preserve">   Договор 5898809 от 31.10.22 Поставка Жидкой барды 100 тн</t>
  </si>
  <si>
    <t xml:space="preserve">   Договор 5885681 от 25.10.22 Поставка технического спирта 100 дал</t>
  </si>
  <si>
    <t xml:space="preserve">   Договор 5869478 от 18.10.22 Поставка технического спирта 30 дал</t>
  </si>
  <si>
    <t xml:space="preserve">   Договор 5907130 от 03.11.22 Поставка технического спирта 40 дал</t>
  </si>
  <si>
    <t xml:space="preserve">   Договор 6001533 от 15.12.22 Поставка технического спирта 40 дал</t>
  </si>
  <si>
    <t xml:space="preserve">   Договор 5830211 от 30.09.22 Поставка технического спирта 100 дал</t>
  </si>
  <si>
    <t>MChJ "FATIH-LAZZAT MAYA" horijiy korxonasi</t>
  </si>
  <si>
    <t>MChJ "GOOD LOUIS"</t>
  </si>
  <si>
    <t xml:space="preserve">   Договор 5980190 от 06.12.22 Поставка спирт пищевой Альфа 10 дал</t>
  </si>
  <si>
    <t xml:space="preserve">   Договор 6001532 от 15.12.22 Поставка технического спирта 100 дал</t>
  </si>
  <si>
    <t xml:space="preserve">   Договор 5951204 от 22.11.22 Поставка технического спирта 40 дал</t>
  </si>
  <si>
    <t>MChJ "MURAD-AZIA-TRADE"</t>
  </si>
  <si>
    <t xml:space="preserve">   Договор 5867844 от 17.10.22 Поставка технического спирта 100 дал</t>
  </si>
  <si>
    <t xml:space="preserve">   Договор 5919777 от 09.11.22 Поставка технического спирта 200 дал</t>
  </si>
  <si>
    <t xml:space="preserve">   Договор 5838831 от 05.10.22 Поставка спирт пищевой Альфа 200 дал</t>
  </si>
  <si>
    <t xml:space="preserve">   Договор 5869542 от 18.10.22 Поставка спирт пищевой Альфа  200 дал</t>
  </si>
  <si>
    <t xml:space="preserve">   Договор 5907177 от 03.11.22 Поставка спирт пищевой Альфа 200 дал</t>
  </si>
  <si>
    <t xml:space="preserve">   Договор 5916737 от 08.11.22 Поставка спирт пищевой Альфа 200 дал</t>
  </si>
  <si>
    <t xml:space="preserve">   Договор 5955858 от 24.11.22 Поставка спирт пищевой Люкс 200 дал</t>
  </si>
  <si>
    <t xml:space="preserve">   Договор 6008328 от 19.12.22 Поставка спирт пищевой Альфа 200 дал</t>
  </si>
  <si>
    <t xml:space="preserve">   Договор 6031300 от 28.12.22 Поставка спирт пищевой Альфа 200 дал</t>
  </si>
  <si>
    <t xml:space="preserve">   Договор 5878894 от 21.10.22 Поставка спирт пищевой Альфа 200 дал</t>
  </si>
  <si>
    <t xml:space="preserve">   Договор 5952581 от 23.11.22 Поставка спирт пищевой Люкс 100 дал</t>
  </si>
  <si>
    <t xml:space="preserve">   Договор 6011837 от 20.12.22 Поставка спирт пищевой Альфа 100 дал</t>
  </si>
  <si>
    <t>MChJ AFSONA SHAROB</t>
  </si>
  <si>
    <t xml:space="preserve">   Договор 5810801 от 22.09.22 Поставка спирт пищевой Альфа 3200 дал</t>
  </si>
  <si>
    <t xml:space="preserve">   Договор 5926033 от 11.11.22 Поставка спирт пищевой Альфа 2860 дал</t>
  </si>
  <si>
    <t xml:space="preserve">   Договор 5929447 от 14.11.22 Поставка спирт пищевой Альфа 340 дал</t>
  </si>
  <si>
    <t xml:space="preserve">   Договор 5925967 от 11.11.22 Поставка технического спирта 30 дал</t>
  </si>
  <si>
    <t xml:space="preserve">   Договор 5929381 от 14.11.22 Поставка технического спирта 170 дал</t>
  </si>
  <si>
    <t xml:space="preserve">   Договор 5988648 от 09.12.22 Поставка технического спирта 200 дал</t>
  </si>
  <si>
    <t>MCHJ AL-AZIZ AVITSENNA</t>
  </si>
  <si>
    <t xml:space="preserve">   Договор 5904451 от 02.11.22 Поставка спирт пищевой Альфа 100 дал</t>
  </si>
  <si>
    <t xml:space="preserve">   Договор 5831873 от 03.10.22 Поставка технического спирта 100 дал</t>
  </si>
  <si>
    <t xml:space="preserve">   Договор 5976843 от 05.12.22 Поставка технического спирта 100 дал</t>
  </si>
  <si>
    <t xml:space="preserve">   Договор 5980170 от 06.12.22 Поставка технического спирта 100 дал</t>
  </si>
  <si>
    <t xml:space="preserve">   Договор 5916735 от 08.11.22 Поставка спирт пищевой-630</t>
  </si>
  <si>
    <t xml:space="preserve">   Договор 5860002 от 13.10.22 Поставка спирт пищевой</t>
  </si>
  <si>
    <t xml:space="preserve">   Договор 5860882 от 13.10.22 Поставка спирт пищевой Альфа 120 дал</t>
  </si>
  <si>
    <t xml:space="preserve">   Договор 5862409 от 14.10.22 Поставка спирт пищевой Альфа 50 дал</t>
  </si>
  <si>
    <t xml:space="preserve">   Договор 5859150 от 13.10.22 Поставка спирт пищевой Альфа 250 дал</t>
  </si>
  <si>
    <t xml:space="preserve">   Договор 5929446 от 14.11.22 Поставка спирт пищевой Альфа 250 дал</t>
  </si>
  <si>
    <t xml:space="preserve">   Договор 5994122 от 13.12.22 Поставка спирт пищевой Альфа 250 дал</t>
  </si>
  <si>
    <t xml:space="preserve">   Договор 5995953 от 13.12.22 Поставка технического спирта</t>
  </si>
  <si>
    <t xml:space="preserve">   Договор 5885680 от 25.10.22 Поставка технического спирта 100 дал</t>
  </si>
  <si>
    <t xml:space="preserve">   Договор 5986826 от 09.12.22 Поставка технического спирта 100 дал</t>
  </si>
  <si>
    <t xml:space="preserve">   Договор 5850886 от 10.10.22 Поставка спирт пищевой Альфа 260 дал</t>
  </si>
  <si>
    <t xml:space="preserve">   Договор 5860881 от 13.10.22 Поставка спирт пищевой Альфа 90 дал</t>
  </si>
  <si>
    <t xml:space="preserve">   Договор 5862411 от 14.10.22 Поставка спирт пищевой Альфа 90 дал</t>
  </si>
  <si>
    <t xml:space="preserve">   Договор 5878890 от 21.10.22 Поставка спирт пищевой Альфа 380 дал</t>
  </si>
  <si>
    <t xml:space="preserve">   Договор 5892013 от 27.10.22 Поставка спирт пищевой 250 дал</t>
  </si>
  <si>
    <t xml:space="preserve">   Договор 5910095 от 04.11.22 Поставка спирт пищевой Альфа 100 дал</t>
  </si>
  <si>
    <t xml:space="preserve">   Договор 5918434 от 08.11.22 Поставка спирт пищевой Альфа 100 дал</t>
  </si>
  <si>
    <t xml:space="preserve">   Договор 5922985 от 10.11.22 Поставка спирт пищевой Альфа 180 дал</t>
  </si>
  <si>
    <t xml:space="preserve">   Договор 5936245 от 16.11.22 Поставка спирт пищевой Альфа 150 дал</t>
  </si>
  <si>
    <t xml:space="preserve">   Договор 5939244 от 17.11.22 Поставка спирт пищевой Альфа 170 дал</t>
  </si>
  <si>
    <t xml:space="preserve">   Договор 5949416 от 22.11.22 Поставка спирт пищевой люкс 440 дал</t>
  </si>
  <si>
    <t xml:space="preserve">   Договор 5973895 от 02.12.22 Поставка спирт пищевой Альфа 220 дал</t>
  </si>
  <si>
    <t xml:space="preserve">   Договор 5998081 от 14.12.22 Поставка спирт пищевой Альфа 300 дал</t>
  </si>
  <si>
    <t xml:space="preserve">   Договор 6008323 от 19.12.22 Поставка спирт пищевой Альфа 200 дал</t>
  </si>
  <si>
    <t xml:space="preserve">   Договор 6011836 от 20.12.22 Поставка спирт пищевой Альфа 200 дал</t>
  </si>
  <si>
    <t xml:space="preserve">   Договор 5911634 от 04.11.22 Поставка спирт пищевой 500 дал</t>
  </si>
  <si>
    <t xml:space="preserve">   Договор 5990393 от 12.12.22 Поставка спирт пищевой Альфа 500 дал</t>
  </si>
  <si>
    <t xml:space="preserve">   Договор 6015000 от 21.12.22 Поставка спирт пищевой Альфа 500 дал</t>
  </si>
  <si>
    <t>MChJ DM NASHR SERVIS</t>
  </si>
  <si>
    <t xml:space="preserve">   Договор 5890511 от 26.10.22 Поставка технического спирта 20 дал</t>
  </si>
  <si>
    <t xml:space="preserve">   Договор 5822484 от 28.09.22 Поставка спирт пищевой Альфа 1200 дал</t>
  </si>
  <si>
    <t xml:space="preserve">   Договор 5828578 от 30.09.22 Поставка спирт пищевой 210 дал</t>
  </si>
  <si>
    <t xml:space="preserve">   Договор 5838830 от 05.10.22 Поставка спирт пищевой Альфа 190 дал</t>
  </si>
  <si>
    <t xml:space="preserve">   Договор 37-юрс от 14.11.22 Поставка Пар товарный 15 ГКалл</t>
  </si>
  <si>
    <t xml:space="preserve">   Договор 5831901 от 03.10.22 Поставка спирт пищевой Альфа 1200 дал</t>
  </si>
  <si>
    <t xml:space="preserve">   Договор 5990396 от 12.12.22 Поставка спирт пищевой Альфа 1200 дал</t>
  </si>
  <si>
    <t xml:space="preserve">   Договор 6029944 от 27.12.20 Поставка спирт пищевой 1200 дал</t>
  </si>
  <si>
    <t>MCHJ EURASIA BOTTLERS</t>
  </si>
  <si>
    <t xml:space="preserve">   Договор 5911604 от 04.11.22 Поставка технического спирта 70 дал</t>
  </si>
  <si>
    <t xml:space="preserve">   Договор 5919778 от 14.11.22 Поставка технического спирта</t>
  </si>
  <si>
    <t xml:space="preserve">   Договор 5921461 от 14.11.22 Поставка технического спирта</t>
  </si>
  <si>
    <t xml:space="preserve">   Договор 5998080 от 14.12.22 Поставка спирт пищевой Альфа 1550 дал</t>
  </si>
  <si>
    <t>MChJ FILATOFF 1868</t>
  </si>
  <si>
    <t xml:space="preserve">   Договор 5850890 от 10.10.22 Поставка спирт пищевой Альфа 1200 дал</t>
  </si>
  <si>
    <t xml:space="preserve">   Договор 5888851 от 26.10.22 Поставка спирт пищевой Альфа 1060 дал</t>
  </si>
  <si>
    <t xml:space="preserve">   Договор 5892011 от 27.10.22 Поставка спирт пищевой Альфа 140 дал</t>
  </si>
  <si>
    <t xml:space="preserve">   Договор 5933007 от 15.11.22 Поставка спирт пищевой Альфа 870 дал</t>
  </si>
  <si>
    <t xml:space="preserve">   Договор 5942450 от 18.11.22 Поставка спирт пищевой Альфа 1160 дал</t>
  </si>
  <si>
    <t xml:space="preserve">   Договор 5944198 от 18.11.22 Поставка спирт пищевой Альфа 40 дал</t>
  </si>
  <si>
    <t xml:space="preserve">   Договор 5958931 от 25.11.22 Поставка спирт пищевой Альфа 1200 дал</t>
  </si>
  <si>
    <t xml:space="preserve">   Договор 5865841от 17.10.22 Поставка спирт пищевой Альфа 100 дал</t>
  </si>
  <si>
    <t xml:space="preserve">   Договор 5882299 от 24.10.22 Поставка спирт пищевой Альфа 50 дал</t>
  </si>
  <si>
    <t xml:space="preserve">   Договор 5939242 от 17.11.22 Поставка спирт пищевой Альфа 100 дал</t>
  </si>
  <si>
    <t xml:space="preserve">   Договор 5817556 от 26.09.22 Поставка спирт пищевой Люкс 200 дал</t>
  </si>
  <si>
    <t xml:space="preserve">   Договор 5936246 от 16.11.22 Поставка спирт пищевой</t>
  </si>
  <si>
    <t xml:space="preserve">   Договор 6004879 от 16.12.22 Поставка спирт пищевой Альфа 200 дал</t>
  </si>
  <si>
    <t xml:space="preserve">   Договор 5850888 от 10.10.22 Поставка спирт пищевой Альфа 500 дал</t>
  </si>
  <si>
    <t xml:space="preserve">   Договор 5885740 от 25.10.22 Поставка спирт пищевой Альфа 500 дал</t>
  </si>
  <si>
    <t xml:space="preserve">   Договор 5949419 от 22.11.22 Поставка спирт пищевой ЛДюкс 260 дал</t>
  </si>
  <si>
    <t xml:space="preserve">   Договор 5952582 от 23.11.22 Поставка спирт пищевой Люкс 260 дал</t>
  </si>
  <si>
    <t xml:space="preserve">   Договор 5968362 от 30.11.22 Поставка спирт пищевой Альфа 500 дал</t>
  </si>
  <si>
    <t xml:space="preserve">   Договор 5901441 от 01.11.22 Поставка технического спирта 200 дал</t>
  </si>
  <si>
    <t xml:space="preserve">   Договор 5865845 от 17.10.22 Поставка спирт пищевой Альфа 580 дал</t>
  </si>
  <si>
    <t xml:space="preserve">   Договор 5962078 от 28.11.22 Поставка спирт пищевой Альфа 600 дал</t>
  </si>
  <si>
    <t xml:space="preserve">   Договор 6011840 от 20.12.22 Поставка спирт пищевой Альфа 600 дал</t>
  </si>
  <si>
    <t xml:space="preserve">   Договор 5831875 от 03.10.22 Поставка технического спирта 40 дал</t>
  </si>
  <si>
    <t xml:space="preserve">   Договор 5833607 от 03.10.22 Поставка технического спирта 60 дал</t>
  </si>
  <si>
    <t xml:space="preserve">   Договор 5929382 от 14.11.22 Поставка технического спирта 60 дал</t>
  </si>
  <si>
    <t xml:space="preserve">   Договор 5980171 от 06.12.22 Поставка технического спирта 60 дал</t>
  </si>
  <si>
    <t xml:space="preserve">   Договор 5981844 от 06.12.22 Поставка технического спирта 40 дал</t>
  </si>
  <si>
    <t xml:space="preserve">   Договор 6031272 от 28.12.22 Поставка технического спирта 100 дал</t>
  </si>
  <si>
    <t xml:space="preserve">   Договор 5835454 от 04.10.22 Поставка спирт пищевой Альфа 20 дал</t>
  </si>
  <si>
    <t xml:space="preserve">   Договор 6008325 от 19.12.22 Поставка спирт пищевой Альфа 20 дал</t>
  </si>
  <si>
    <t>MCHJ IZO LYUKS</t>
  </si>
  <si>
    <t xml:space="preserve">   Договор 5984804 от 07.12.22 Поставка технического спирта 100 дал</t>
  </si>
  <si>
    <t xml:space="preserve">   Договор 5904450 от 02.11.22 Поставка спирт пищевой Альфа 200 дал</t>
  </si>
  <si>
    <t xml:space="preserve">   Договор 5939247 от 17.11.22 Поставка спирт пищевой Альфа 200 дал</t>
  </si>
  <si>
    <t xml:space="preserve">   Договор 5998082 от 14.12.22 Поставка спирт пищевой Альфа 200 дал</t>
  </si>
  <si>
    <t xml:space="preserve">   Договор 6001534 от 15.12.22 Поставка технического спирта 100 дал</t>
  </si>
  <si>
    <t xml:space="preserve">   Договор 5864074 от 14.10.22 Поставка спирт пищевой 90 дал</t>
  </si>
  <si>
    <t xml:space="preserve">   Договор 5896786 от 28.10.22 Поставка технического спирта 20 дал</t>
  </si>
  <si>
    <t xml:space="preserve">   Договор 5981845 от 06.12.22 Поставка технического спирта 20 дал</t>
  </si>
  <si>
    <t xml:space="preserve">   Договор 6001536 от 15.12.22 Поставка технического спирта 20 дал</t>
  </si>
  <si>
    <t xml:space="preserve">   Договор 5855875 от 12.10.22 Поставка технического спирта 30 дал</t>
  </si>
  <si>
    <t xml:space="preserve">   Договор 6031271 от 28.12.22 Поставка технического спирта 30 дал</t>
  </si>
  <si>
    <t xml:space="preserve">   Договор 5891967 от 27.10.22 Поставка технического спирта 100 дал</t>
  </si>
  <si>
    <t xml:space="preserve">   Договор 5895057 от 28.10.22 Поставка технического спирта 240 дал</t>
  </si>
  <si>
    <t xml:space="preserve">   Договор 5898276 от 31.10.22 Поставка технического спирта 160 дал</t>
  </si>
  <si>
    <t xml:space="preserve">   Договор 5952530 от 23.11.22 Поставка технического спирта 210 дал</t>
  </si>
  <si>
    <t xml:space="preserve">   Договор 5957475 от 24.11.22 Поставка технического спирта 50 дал</t>
  </si>
  <si>
    <t xml:space="preserve">   Договор 5958888 от 25.11.22 Поставка технического спирта 140 дал</t>
  </si>
  <si>
    <t xml:space="preserve">   Договор 5965355 от 29.11.22 Поставка спирт пищевой Альфа 1400 дал</t>
  </si>
  <si>
    <t xml:space="preserve">   Договор 5852602 от 11.10.22 Поставка спирт пищевой</t>
  </si>
  <si>
    <t xml:space="preserve">   Договор 5924442 от 14.11.22 Поставка спирт пищевой Альфа 300 дал</t>
  </si>
  <si>
    <t xml:space="preserve">   Договор  5910098 от 04.11.22 Поставка спирт пищевой Альфа 600 дал</t>
  </si>
  <si>
    <t xml:space="preserve">   Договор 5838828 от 05.10.22 Поставка спирт пищевой Альфа 600 дал</t>
  </si>
  <si>
    <t xml:space="preserve">   Договор 6001566 от 15.12.22 Поставка спирт пищевой Альфа 500 дал</t>
  </si>
  <si>
    <t xml:space="preserve">   Договор 5835451 от 04.10.22 Поставка спирт пищевой Альфа 400 дал</t>
  </si>
  <si>
    <t xml:space="preserve">   Договор 5918435 от 08.11.22 Поставка спирт пищевой Альфа 400 дал</t>
  </si>
  <si>
    <t xml:space="preserve">   Договор 5919830 от 09.11.22 Поставка спирт пищевой Альфа 400 дал</t>
  </si>
  <si>
    <t xml:space="preserve">   Договор 5929438 от 14.11.22 Поставка спирт пищевой Альфа 50 дал</t>
  </si>
  <si>
    <t xml:space="preserve">   Договор 5929439 от 14.11.22 Поставка спирт пищевой Альфа 200 дал</t>
  </si>
  <si>
    <t xml:space="preserve">   Договор 5929440 от 14.11.22 Поставка спирт пищевой Альфа 50 дал</t>
  </si>
  <si>
    <t xml:space="preserve">   Договор 5933002 от 15.11.22 Поставка спирт пищевой Альфа 300 дал</t>
  </si>
  <si>
    <t xml:space="preserve">   Договор 5933003 от 15.11.22 Поставка спирт пищевой Альфа 300 дал</t>
  </si>
  <si>
    <t xml:space="preserve">   Договор 5962076 от 28.11.22 Поставка спирт пищевой Альфа 200 дал</t>
  </si>
  <si>
    <t xml:space="preserve">   Договор 5962077 от 28.11.22 Поставка спирт пищевой Альфа 200 дал</t>
  </si>
  <si>
    <t xml:space="preserve">   Договор 5980187 от 06.12.22 Поставка спирт пищевой Альфа 300 дал</t>
  </si>
  <si>
    <t xml:space="preserve">   Договор 5980188 от 06.12.22 Поставка спирт пищевой Альфа 300 дал</t>
  </si>
  <si>
    <t xml:space="preserve">   Договор 5990392 от 12.12.22 Поставка спирт пищевой Альфа 300 дал</t>
  </si>
  <si>
    <t xml:space="preserve">   Договор 5990395 от 12.12.22 Поставка спирт пищевой Альфа 300 дал</t>
  </si>
  <si>
    <t xml:space="preserve">   Договор 5998085 от 14.12.22 Поставка спирт пищевой Альфа 400 дал</t>
  </si>
  <si>
    <t>MChJ MED Kompleks</t>
  </si>
  <si>
    <t xml:space="preserve">   Договор 5878891 от 21.10.22 Поставка спирт пищевой Альфа 30 дал</t>
  </si>
  <si>
    <t xml:space="preserve">   Договор 5812339 от 23.09.22 Поставка спирт пищевой Альфа 960 дал</t>
  </si>
  <si>
    <t xml:space="preserve">   Договор 5822483 от 28.09.22 Поставка спирт пищевой Альфа 960 дал</t>
  </si>
  <si>
    <t xml:space="preserve">   Договор 5835452 от 04.10.22 Поставка спирт пищевой Альфа 960 дал</t>
  </si>
  <si>
    <t xml:space="preserve">   Договор 5845452 от 07.10.22 Поставка спирт пищевой Альфа 960 дал</t>
  </si>
  <si>
    <t xml:space="preserve">   Договор 5852599 от 11.10.22 Поставка спирт пищевой Альфа 960 дал</t>
  </si>
  <si>
    <t xml:space="preserve">   Договор 5852604 от 11.10.22 Поставка спирт пищевой Альфа 330 дал</t>
  </si>
  <si>
    <t xml:space="preserve">   Договор 5855909 от 12.10.22 Поставка спирт пищевой Альфа 630 дал</t>
  </si>
  <si>
    <t xml:space="preserve">   Договор 5862413 от 14.10.22 Поставка спирт пищевой Альфа 960 дал</t>
  </si>
  <si>
    <t xml:space="preserve">   Договор 5865846 от 17.10.22 Поставка спирт пищевой Альфа 320 дал</t>
  </si>
  <si>
    <t xml:space="preserve">   Договор 5869538 от 18.10.22 Поставка спирт пищевой Альфа 640 дал</t>
  </si>
  <si>
    <t xml:space="preserve">   Договор 5888849 от 26.10.22 Поставка спирт пищевой Альфа 960 дал</t>
  </si>
  <si>
    <t xml:space="preserve">   Договор 5968365 от 30.11.22 Поставка спирт пищевой Альфа 960 дал</t>
  </si>
  <si>
    <t xml:space="preserve">   Договор 5990397 от 12.12.22 Поставка спирт пищевой Альфа 40 дал</t>
  </si>
  <si>
    <t xml:space="preserve">   Договор 5994121 от 13.12.22 Поставка спирт пищевой Альфа 920 дал</t>
  </si>
  <si>
    <t xml:space="preserve">   Договор 6001564 от 15.12.22 Поставка спирт пищевой Альфа 960 дал</t>
  </si>
  <si>
    <t xml:space="preserve">   Договор 6008324 от 19.12.22 Поставка спирт пищевой Альфа 960 дал</t>
  </si>
  <si>
    <t xml:space="preserve">   Договор 6011839 от 20.12.22 Поставка спирт пищевой Альфа 960 дал</t>
  </si>
  <si>
    <t>MChJ MEDIOFARM</t>
  </si>
  <si>
    <t xml:space="preserve">   Договор 5835450 от 18.10.22 Поставка спирт пищевой</t>
  </si>
  <si>
    <t xml:space="preserve">   Договор 5838825 от 05.10.22 Поставка спирт пищевой Альфа 200 дал</t>
  </si>
  <si>
    <t xml:space="preserve">   Договор 5895098 от 28.10.22 Поставка спирт пищевой Альфа 200 дал</t>
  </si>
  <si>
    <t xml:space="preserve">   Договор 5911636 от 04.11.22 Поставка спирт пищевой Альфа 200 дал</t>
  </si>
  <si>
    <t xml:space="preserve">   Договор 5919833 от 09.11.22 Поставка спирт пищевой Альфа 200 дал</t>
  </si>
  <si>
    <t xml:space="preserve">   Договор 5962074 от 28.11.22 Поставка спирт пищевой Альфа 200 дал</t>
  </si>
  <si>
    <t xml:space="preserve">   Договор 5986852 от 09.12.22 Поставка спирт пищевой Альфа 300 дал</t>
  </si>
  <si>
    <t xml:space="preserve">   Договор 6015003 от 21.12.22 Поставка спирт пищевой Альфа 200 дал</t>
  </si>
  <si>
    <t xml:space="preserve">   Договор 6033267 от 28.12.22 Поставка спирт пищевой Альфа 100 дал</t>
  </si>
  <si>
    <t xml:space="preserve">   Договор 5926031 от 11.11.22 Поставка спирт пищевой Альфа 100 дал</t>
  </si>
  <si>
    <t>MChJ NAVRO`Z PTK</t>
  </si>
  <si>
    <t xml:space="preserve">   Договор 6011812 от 20.12.22 Поставка технического спирта 240 дал</t>
  </si>
  <si>
    <t xml:space="preserve">   Договор 5838772 от 05.10.22 Поставка технического спирта 200 дал</t>
  </si>
  <si>
    <t xml:space="preserve">   Договор 5925966 от 11.11.22 Поставка технического спирта 100 дал</t>
  </si>
  <si>
    <t xml:space="preserve">   Договор 6004856 от 16.12.22 Поставка технического спирта 60 дал</t>
  </si>
  <si>
    <t xml:space="preserve">   Договор 6014965 от 21.12.22 Поставка технического спирта 60 дал</t>
  </si>
  <si>
    <t xml:space="preserve">   Договор 5842117 от 06.10.22 Поставка спирт пищевой Альфа 1000 дал</t>
  </si>
  <si>
    <t xml:space="preserve">   Договор 5859152 от 13.10.22 Поставка спирт пищевой Альфа 320 дал</t>
  </si>
  <si>
    <t xml:space="preserve">   Договор 5903159 от 01.11.22 Поставка спирт пищевой Альфа 200 дал</t>
  </si>
  <si>
    <t xml:space="preserve">   Договор 5911637 от 04.11.22 Поставка спирт пищевой Альфа 200 дал</t>
  </si>
  <si>
    <t xml:space="preserve">   Договор 5919832 от 09.11.22 Поставка спирт пищевой Альфа 200 дал</t>
  </si>
  <si>
    <t xml:space="preserve">   Договор 5933004 от 15.11.22 Поставка спирт пищевой Альфа 200 дал</t>
  </si>
  <si>
    <t xml:space="preserve">   Договор 5973896 от 02.12.22 Поставка спирт пищевой Альфа 400 дал</t>
  </si>
  <si>
    <t xml:space="preserve">   Договор 5965354 от 29.11.22 Поставка спирт пищевой Альфа 100 дал</t>
  </si>
  <si>
    <t xml:space="preserve">   Договор 5968366 от 30.11.22 Поставка спирт пищевой Альфа 100 дал</t>
  </si>
  <si>
    <t xml:space="preserve">   Договор 5983171 от 07.12.22 Поставка спирт пищевой Альфа 100 дал</t>
  </si>
  <si>
    <t>MChJ PREMIER PRINT</t>
  </si>
  <si>
    <t xml:space="preserve">   Договор 5925964 от 11.11.22 Поставка технического спирта 50 дал</t>
  </si>
  <si>
    <t xml:space="preserve">   Договор 6017999 от 22.12.22 Поставка технического спирта 50 дал</t>
  </si>
  <si>
    <t xml:space="preserve">   Договор 5827073 от 29.09.22 Поставка спирт пищевой Альфа 500 дал</t>
  </si>
  <si>
    <t xml:space="preserve">   Договор 5828576 от 30.09.22 Поставка спирт пищевой Альфа 2600 дал</t>
  </si>
  <si>
    <t xml:space="preserve">   Договор 5913232 от 07.11.22 Поставка спирт пищевой 2960 дал</t>
  </si>
  <si>
    <t xml:space="preserve">   Договор 5915112 от 07.11.22 Поставка спирт пищевой Альфа 140 дал</t>
  </si>
  <si>
    <t xml:space="preserve">   Договор 5973898 от 02.12.22 Поставка спирт пищевой Альфа 1550 дал</t>
  </si>
  <si>
    <t xml:space="preserve">   Договор 5976868 от 05.12.22 Поставка спирт пищевой Альфа 1550 дал</t>
  </si>
  <si>
    <t xml:space="preserve">   Договор 5837178 от 04.10.22 Поставка технического спирта 160 дал</t>
  </si>
  <si>
    <t xml:space="preserve">   Договор 5955812 от 24.11.22 Поставка технического спирта 180 дал</t>
  </si>
  <si>
    <t xml:space="preserve">   Договор 5904413 от 02.11.22 Поставка технического спирта 140 дал</t>
  </si>
  <si>
    <t xml:space="preserve">   Договор 5911603 от 04.11.22 Поставка технического спирта 100 дал</t>
  </si>
  <si>
    <t>MCHJ PROCAB</t>
  </si>
  <si>
    <t xml:space="preserve">   Договор 5973881 от 02.12.22 Поставка технического спирта 100 дал</t>
  </si>
  <si>
    <t xml:space="preserve">   Договор 5980189 от 06.12.22 Поставка спирт пищевой 1000 дал</t>
  </si>
  <si>
    <t xml:space="preserve">   Договор 5805865 от 21.09.22 Поставка спирт пищевой Альфа  3200 дал</t>
  </si>
  <si>
    <t xml:space="preserve">   Договор 5819294 от 27.09.22 Поставка спирт пищевой Альфа 3200 дал</t>
  </si>
  <si>
    <t xml:space="preserve">   Договор 5827072 от 29.09.22 Поставка спирт пищевой Альфа 3200 дал</t>
  </si>
  <si>
    <t xml:space="preserve">   Договор 5831904 от 03.10.22 Поставка спирт пищевой Альфа 200 дал</t>
  </si>
  <si>
    <t xml:space="preserve">   Договор 5835455 от 04.10.22 Поставка спирт пищевой Альфа 2760 дал</t>
  </si>
  <si>
    <t xml:space="preserve">   Договор 5838826 от 05.10.22 Поставка спирт пищевой Альфа 240 дал</t>
  </si>
  <si>
    <t xml:space="preserve">   Договор 5850892 от 10.10.22 Поставка спирт пищевой 1390 дал</t>
  </si>
  <si>
    <t xml:space="preserve">   Договор 5855907 от 12.10.22 Поставка спирт пищевой Альфа 1810 дал</t>
  </si>
  <si>
    <t xml:space="preserve">   Договор 5855911 от 12.10.22 Поставка спирт пищевой Альфа 340 дал</t>
  </si>
  <si>
    <t xml:space="preserve">   Договор 5862412 от 14.10.22 Поставка спирт пищевой 2860 дал</t>
  </si>
  <si>
    <t xml:space="preserve">   Договор 5875699 от 20.10.22 Поставка спирт пищевой Альфа 1550 дал</t>
  </si>
  <si>
    <t xml:space="preserve">   Договор 5878895 от 21.10.22 Поставка спирт пищевой Альфа 1650 дал</t>
  </si>
  <si>
    <t xml:space="preserve">   Договор 5878897 от 21.10.22 Поставка спирт пищевой Альфа 190 дал</t>
  </si>
  <si>
    <t xml:space="preserve">   Договор 5882301 от 24.10.22 Поставка спирт пищевой Альфа 3000 дал</t>
  </si>
  <si>
    <t xml:space="preserve">   Договор 5892012 от 27.10.22 Поставка спирт пищевой Альфа 3200 дал</t>
  </si>
  <si>
    <t xml:space="preserve">   Договор 5895105 от 28.10.22 Поставка спирт пищевой Альфа 810 дал</t>
  </si>
  <si>
    <t xml:space="preserve">   Договор 5898309 от 31.10.22 Поставка спирт пищевой Альфа 3200 дал</t>
  </si>
  <si>
    <t xml:space="preserve">   Договор 5898310 от 31.10.22 Поставка спирт пищевой 2310 дал</t>
  </si>
  <si>
    <t xml:space="preserve">   Договор 5900083 от 31.10.22 Поставка спирт пищевой Альфа 890 дал</t>
  </si>
  <si>
    <t xml:space="preserve">   Договор 5905947 от 02.11.22 Поставка спирт пищевой Альфа 490 дал</t>
  </si>
  <si>
    <t xml:space="preserve">   Договор 5907178 от 03.11.22 Поставка спирт пищевой Альфа 2710 дал</t>
  </si>
  <si>
    <t xml:space="preserve">   Договор 5907179 от 03.11.22 Поставка спирт пищевой Альфа 1590 дал</t>
  </si>
  <si>
    <t xml:space="preserve">   Договор 5911638 от 04.11.22 Поставка спирт пищевой Альфа 1150 дал</t>
  </si>
  <si>
    <t xml:space="preserve">   Договор 5916739 от 08.11.22 Поставка спирт пищевой Альфа 2070 дал</t>
  </si>
  <si>
    <t xml:space="preserve">   Договор 5919831 от 09.11.22 Поставка спирт пищевой Альфа 3220 дал</t>
  </si>
  <si>
    <t xml:space="preserve">   Договор 5933010 от 15.11.22 Поставка спирт пищевой Альфа 1290 дал</t>
  </si>
  <si>
    <t xml:space="preserve">   Договор 5939243 от 17.11.22 Поставка спирт пищевой Альфа 340 дал</t>
  </si>
  <si>
    <t xml:space="preserve">   Договор 5939246 от 17.11.22 Поставка спирт пищевой Альфа 3220 дал</t>
  </si>
  <si>
    <t xml:space="preserve">   Договор 5945824 от 21.11.22 Поставка спирт пищевой Альфа 1500 дал</t>
  </si>
  <si>
    <t xml:space="preserve">   Договор 5958933 от 25.11.22 Поставка спирт пищевой Альфа 1720 дал</t>
  </si>
  <si>
    <t xml:space="preserve">   Договор 5962081 от 28.11.22 Поставка спирт пищевой Альфа 1120 дал</t>
  </si>
  <si>
    <t xml:space="preserve">   Договор 5965356 от 29.11.22 Поставка спирт пищевой Альфа 2630 дал</t>
  </si>
  <si>
    <t xml:space="preserve">   Договор 5976869 от 05.12.22 Поставка спирт пищевой 860 дал</t>
  </si>
  <si>
    <t xml:space="preserve">   Договор 5980192 от 06.12.22 Поставка спирт пищевой Альфа 1830 дал</t>
  </si>
  <si>
    <t xml:space="preserve">   Договор 5980193 от 06.12.22 Поставка спирт пищевой Альфа 660 дал</t>
  </si>
  <si>
    <t xml:space="preserve">   Договор 5986853 от 09.12.22 Поставка спирт пищевой Альфа 1000 дал</t>
  </si>
  <si>
    <t xml:space="preserve">   Договор 5990390 от 12.12.22 Поставка спирт пищевой Альфа 1560 дал</t>
  </si>
  <si>
    <t xml:space="preserve">   Договор 5994123 от 13.12.22 Поставка спирт пищевой Альфа 2730 дал</t>
  </si>
  <si>
    <t xml:space="preserve">   Договор 5998078 от 14.12.22 Поставка спирт пищевой Альфа 490 дал</t>
  </si>
  <si>
    <t xml:space="preserve">   Договор 6001569 от 15.12.22 Поставка спирт пищевой Альфа 950 дал</t>
  </si>
  <si>
    <t xml:space="preserve">   Договор 6004882 от 16.12.22 Поставка спирт пищевой Альфа 2270 дал</t>
  </si>
  <si>
    <t xml:space="preserve">   Договор 6008331 от 19.12.22 Поставка спирт пищевой Альфа 550 дал</t>
  </si>
  <si>
    <t xml:space="preserve">   Договор 6010316 от 19.12.22 Поставка спирт пищевой Альфа 2430 дал</t>
  </si>
  <si>
    <t xml:space="preserve">   Договор 6011838 от 20.12.22 Поставка спирт пищевой Альфа 240 дал</t>
  </si>
  <si>
    <t xml:space="preserve">   Договор 6011841 от 20.12.22 Поставка спирт пищевой Альфа 2000 дал</t>
  </si>
  <si>
    <t xml:space="preserve">   Договор 6015005 от 21.12.22 Поставка спирт пищевой Альфа 1220 дал</t>
  </si>
  <si>
    <t xml:space="preserve">   Договор 6015008 от 21.12.22 Поставка спирт пищевой Альфа 1450 дал</t>
  </si>
  <si>
    <t xml:space="preserve">   Договор 6018031 от 22.12.22 Поставка спирт пищевой Альфа 1770 дал</t>
  </si>
  <si>
    <t xml:space="preserve">   Договор 5878892 от 21.10.22 Поставка спирт пищевой Альфа 200 дал</t>
  </si>
  <si>
    <t xml:space="preserve">   Договор 5929443 от 14.11.22 Поставка спирт пищевой Альфа 200 дал</t>
  </si>
  <si>
    <t xml:space="preserve">   Договор 5921483 от 09.11.22 Поставка спирт пищевой Альфа 200 дал</t>
  </si>
  <si>
    <t xml:space="preserve">   Договор 6019734 от 22.12.22 Поставка спирт пищевой Альфа 200 дал</t>
  </si>
  <si>
    <t xml:space="preserve">   Договор 5813989 от 23.09.22 Поставка спирт пищевой 3100 дал</t>
  </si>
  <si>
    <t xml:space="preserve">   Договор 5865842 от 17.10.22 Поставка спирт пищевой Альфа 3100 дал</t>
  </si>
  <si>
    <t xml:space="preserve">   Договор 5971263 от 01.12.22 Поставка спирт пищевой Альфа 3150 дал</t>
  </si>
  <si>
    <t xml:space="preserve">   Договор 5910096 от 04.11.22 Поставка технического спирта-400дал</t>
  </si>
  <si>
    <t xml:space="preserve">   Договор 6024287 от 26.12.22 Поставка спирт пищевой Люкс 50 дал</t>
  </si>
  <si>
    <t xml:space="preserve">   Договор 6014964 от 21.12.22 Поставка технического спирта 60 дал</t>
  </si>
  <si>
    <t>MChJ QK GROTEKS</t>
  </si>
  <si>
    <t xml:space="preserve">   Договор 5975358 от 02.12.22 Поставка технического спирта 140 дал</t>
  </si>
  <si>
    <t xml:space="preserve">   Договор 5848900 от 10.10.22 Поставка спирт пищевой Люкс 150 дал</t>
  </si>
  <si>
    <t xml:space="preserve">   Договор 6034528 от 29.12.22 Поставка спирт пищевой альфа 150 дал</t>
  </si>
  <si>
    <t xml:space="preserve">   Договор 5901488 от 01.11.22 Поставка спирт пищевой Альфа 30 дал</t>
  </si>
  <si>
    <t xml:space="preserve">   Договор 5903161 от 01.11.22 Поставка спирт пищевой Альфа 20 дал</t>
  </si>
  <si>
    <t xml:space="preserve">   Договор 5976866 от 05.12.22 Поставка спирт пищевой Альфа 50 дал</t>
  </si>
  <si>
    <t xml:space="preserve">   Договор 6021117 от 23.12.22 Поставка спирт пищевой Альфа 200 дал</t>
  </si>
  <si>
    <t xml:space="preserve">   Договор 5862363 от 14.10.22 Поставка технического спирта 30 дал</t>
  </si>
  <si>
    <t>MChJ Qoraqalpaq Suw Tamiynoti</t>
  </si>
  <si>
    <t xml:space="preserve">   Договор 5852603 от 11.10.22 Поставка спирт пищевой Альфа 60 дал</t>
  </si>
  <si>
    <t xml:space="preserve">   Договор 5885741 от 25.10.22 Поставка спирт пищевой Альфа 140 дал</t>
  </si>
  <si>
    <t xml:space="preserve">   Договор 5903160 от 01.11.22 Поставка спирт пищевой Альфа 70 дал</t>
  </si>
  <si>
    <t xml:space="preserve">   Договор 5831903 от 03.10.22 Поставка спирт пищевой Альфа 200 дал</t>
  </si>
  <si>
    <t xml:space="preserve">   Договор 5852601 от 11.10.22 Поставка спирт пищевой Альфа 200 дал</t>
  </si>
  <si>
    <t xml:space="preserve">   Договор 5867883 от 17.10.22 Поставка спирт пищевой Люкс 400 дал</t>
  </si>
  <si>
    <t xml:space="preserve">   Договор 5869540 от 18.10.22 Поставка спирт пищевой Альфа 200 дал</t>
  </si>
  <si>
    <t xml:space="preserve">   Договор 5895099 от 28.10.22 Поставка спирт пищевой Альфа 200 дал</t>
  </si>
  <si>
    <t xml:space="preserve">   Договор 5898307 от 31.10.22 Поставка спирт пищевой Альфа 200 дал</t>
  </si>
  <si>
    <t xml:space="preserve">   Договор 5916738 от 08.11.22 Поставка спирт пищевойАльфа 200 дал</t>
  </si>
  <si>
    <t xml:space="preserve">   Договор 5929441 от 14.11.22 Поставка спирт пищевой Альфа 200 дал</t>
  </si>
  <si>
    <t xml:space="preserve">   Договор 5973899 от 02.12.22 Поставка спирт пищевой Альфа 200 дал</t>
  </si>
  <si>
    <t xml:space="preserve">   Договор 5990394 от 12.12.22 Поставка спирт пищевой Альфа 200 дал</t>
  </si>
  <si>
    <t xml:space="preserve">   Договор 5998084 от 14.12.22 Поставка спирт пищевой Альфа 200 дал</t>
  </si>
  <si>
    <t xml:space="preserve">   Договор 6008322 от 19.12.22 Поставка спирт пищевой Альфа 200 дал</t>
  </si>
  <si>
    <t xml:space="preserve">   Договор 6011835 от 20.12.22 Поставка спирт пищевой Альфа 200 дал</t>
  </si>
  <si>
    <t xml:space="preserve">   Договор 6021115 от 23.12.22 Поставка спирт пищевой Альфа 200 дал</t>
  </si>
  <si>
    <t>MChJ REKA MED FARM</t>
  </si>
  <si>
    <t xml:space="preserve">   Договор 6004881 от 16.12.22 Поставка спирт пищевой Альфа 50 дал</t>
  </si>
  <si>
    <t xml:space="preserve">   Договор 5831900 от 03.10.22 Поставка спирт пищевой Альфа 100 тн</t>
  </si>
  <si>
    <t xml:space="preserve">   Договор 5838823 от 06.10.22 Поставка спирт пищевой</t>
  </si>
  <si>
    <t xml:space="preserve">   Договор 5865843 от 17.10.22 Поставка спирт пищевой Альфа 150 дал</t>
  </si>
  <si>
    <t xml:space="preserve">   Договор 5869537 от 18.10.22 Поставка спирт пищевой Альфа 150 дал</t>
  </si>
  <si>
    <t xml:space="preserve">   Договор 5892010 от 27.10.22 Поставка спирт пищевой Альфа 300 дал</t>
  </si>
  <si>
    <t xml:space="preserve">   Договор 5910094 от 04.11.22 Поставка спирт пищевой Альфа 150 дал</t>
  </si>
  <si>
    <t xml:space="preserve">   Договор 5933001 от 15.11.22 Поставка спирт пищевой Альфа 150 дал</t>
  </si>
  <si>
    <t xml:space="preserve">   Договор 5936242 от 16.11.22 Поставка спирт пищевой Альфа 100 дал</t>
  </si>
  <si>
    <t xml:space="preserve">   Договор 5945820 от 21.11.22 Поставка спирт пищевой Альфа 170 дал</t>
  </si>
  <si>
    <t xml:space="preserve">   Договор 5958932 от 25.11.22 Поставка спирт пищевой Альфа 170 дал</t>
  </si>
  <si>
    <t xml:space="preserve">   Договор 5965352 от 29.11.22 Поставка спирт пищевой Альфа 380 дал</t>
  </si>
  <si>
    <t xml:space="preserve">   Договор 5990391 от 12.12.22 Поставка спирт пищевой Альфа 200 дал</t>
  </si>
  <si>
    <t xml:space="preserve">   Договор 6001567 от 15.12.22 Поставка спирт пищевой Альфа 250 дал</t>
  </si>
  <si>
    <t xml:space="preserve">   Договор 6015001 от 21.12.22 Поставка спирт пищевой Альфа 300 дал</t>
  </si>
  <si>
    <t xml:space="preserve">   Договор 5992379 от 12.12.22 Поставка технического спирта</t>
  </si>
  <si>
    <t xml:space="preserve">   Договор 5933005 от 15.11.22 Поставка спирт пищевой Альфа 200 дал</t>
  </si>
  <si>
    <t xml:space="preserve">   Договор 5845414 от 07.10.22 Поставка технического спирта 300 дал</t>
  </si>
  <si>
    <t xml:space="preserve">   Договор 5845450 от 07.10.22 Поставка спирт пищевой Альфа 90 дал</t>
  </si>
  <si>
    <t>MChJ SMART PLAST</t>
  </si>
  <si>
    <t xml:space="preserve">   Договор 5936243 от 16.11.22 Поставка спирт пищевой Альфа 100 дал</t>
  </si>
  <si>
    <t xml:space="preserve">   Договор 5968367 от 30.11.22 Поставка спирт пищевой Альфа 50 дал</t>
  </si>
  <si>
    <t xml:space="preserve">   Договор 5940948 от 17.11.22 Поставка технического спирта 50 дал</t>
  </si>
  <si>
    <t xml:space="preserve">   Договор 5885737 от 25.10.22 Поставка спирт пищевой Альфа 1600 дал</t>
  </si>
  <si>
    <t xml:space="preserve">   Договор 5887436 от 25.10.22 Поставка технического спирта 1600 дал</t>
  </si>
  <si>
    <t xml:space="preserve">   Договор 5942446 от 18.11.22 Поставка спирт пищевой альфа  1600 дал</t>
  </si>
  <si>
    <t xml:space="preserve">   Договор 5998054 от 14.12.22 Поставка технического спирта 290 дал</t>
  </si>
  <si>
    <t xml:space="preserve">   Договор 5998055 от 14.12.22 Поставка технического спирта 100 дал</t>
  </si>
  <si>
    <t xml:space="preserve">   Договор 5999953 от 14.12.22 Поставка технического спирта 500 дал</t>
  </si>
  <si>
    <t xml:space="preserve">   Договор 6001531 от 15.12.22 Поставка технического спирта 710 дал</t>
  </si>
  <si>
    <t xml:space="preserve">   Договор 5992380 от 12.12.22 Поставка технического спирта 100 дал</t>
  </si>
  <si>
    <t xml:space="preserve">   Договор 5787442 от 14.09.22 Поставка Жидкой барды 100 тн</t>
  </si>
  <si>
    <t xml:space="preserve">   Договор 5856432 от 12.10.22 Поставка Жидкой барды 100 тн</t>
  </si>
  <si>
    <t xml:space="preserve">   Договор 5926241 от 11.11.22 Поставка Жидкой барды 100 тн</t>
  </si>
  <si>
    <t xml:space="preserve">   Договор 5962073 от 28.11.22 Поставка спирт пищевой Альфа 30 дал</t>
  </si>
  <si>
    <t xml:space="preserve">   Договор 5905946 от 02.11.22 Поставка спирт пищевой Альфа 100 дал</t>
  </si>
  <si>
    <t xml:space="preserve">   Договор 5992398 от 12.12.22 Поставка спирт пищевой Альфа 100 дал</t>
  </si>
  <si>
    <t xml:space="preserve">   Договор 5842080 от 06.10.22 Поставка технического спирта 50 дал</t>
  </si>
  <si>
    <t xml:space="preserve">   Договор 5905925 от 03.11.22 Поставка технического спирта 50 дал</t>
  </si>
  <si>
    <t xml:space="preserve">   Договор 5951205 от 22.11.22 Поставка технического спирта 50 дал</t>
  </si>
  <si>
    <t xml:space="preserve">   Договор 5887437 от 25.10.22 Поставка технического спирта 100 дал</t>
  </si>
  <si>
    <t xml:space="preserve">   Договор 5891965 от 27.10.22 Поставка технического спирта 100 дал</t>
  </si>
  <si>
    <t>O` ZFA O`SIMLIK MODALARI KIMYOSI INSTITUTI</t>
  </si>
  <si>
    <t xml:space="preserve">   Договор 5862410 от 14.10.22 Поставка спирт пищевой Альфа 200 дал</t>
  </si>
  <si>
    <t xml:space="preserve">   Договор 5968363 от 30.11.22 Поставка спирт пищевой Альфа 200 дал</t>
  </si>
  <si>
    <t xml:space="preserve">   Договор 6001565 от 15.12.22 Поставка спирт пищевой Альфа 400 дал</t>
  </si>
  <si>
    <t xml:space="preserve">   Договор 5835420 от 04.10.22 Поставка технического спирта 50 дал</t>
  </si>
  <si>
    <t xml:space="preserve">   Договор 5944162 от 18.11.22 Поставка технического спирта 40 дал</t>
  </si>
  <si>
    <t xml:space="preserve">   Договор 5888802 от 26.10.22 Поставка технического спирта 240 дал</t>
  </si>
  <si>
    <t xml:space="preserve">   Договор 5831874 от 03.10.22 Поставка технического спирта 100 дал</t>
  </si>
  <si>
    <t xml:space="preserve">   Договор 5983154 от 07.12.22 Поставка технического спирта 80 дал</t>
  </si>
  <si>
    <t xml:space="preserve">   Договор 5842118 от 06.10.22 Поставка спирт пищевой Альфа 40 дал</t>
  </si>
  <si>
    <t xml:space="preserve">   Договор 5869539 от 18.10.22 Поставка спирт пищевой Альфа 300 дал</t>
  </si>
  <si>
    <t xml:space="preserve">   Договор 5933009 от 15.11.22 Поставка спирт пищевой Альфа 500 дал</t>
  </si>
  <si>
    <t xml:space="preserve">   Договор 5998079 от 14.12.22 Поставка спирт пищевой Альфа 500 дал</t>
  </si>
  <si>
    <t>TADJIYEVA NIGORA UKTAMOVNA</t>
  </si>
  <si>
    <t xml:space="preserve">   Договор 32-юрс от 01.11.22 Поставка Пар товарный 800 ГКал</t>
  </si>
  <si>
    <t xml:space="preserve">   Договор 5817518 от 26.09.22 Поставка технического спирта 1000 дал</t>
  </si>
  <si>
    <t xml:space="preserve">   Договор 5939192 от 17.11.22 Поставка технического спирта 960 дал</t>
  </si>
  <si>
    <t xml:space="preserve">   Договор 5835453 от 04.10.22 Поставка спирт пищевой 100 дал</t>
  </si>
  <si>
    <t xml:space="preserve">   Договор 5895102 от 28.10.22 Поставка спирт пищевой Альфа 100 дал</t>
  </si>
  <si>
    <t xml:space="preserve">   Договор 5916736 от 17.11.22 Поставка спирт пищевой</t>
  </si>
  <si>
    <t xml:space="preserve">   Договор 5962075 от 28.11.22 Поставка спирт пищевой Альфа 100 дал</t>
  </si>
  <si>
    <t xml:space="preserve">   Договор 5983172 от 07.12.22 Поставка спирт пищевой Альфа 100 дал</t>
  </si>
  <si>
    <t xml:space="preserve">   Договор 6019735 от 22.12.22 Поставка спирт пищевой Альфа 100 дал</t>
  </si>
  <si>
    <t xml:space="preserve">   Договор 5832357 от 05.10.22 Поставка Жидкой барды</t>
  </si>
  <si>
    <t xml:space="preserve">   Договор 5837408 от 04.10.22 Поставка Жидкой барды 500 тн</t>
  </si>
  <si>
    <t xml:space="preserve">   Договор 5840712 от 05.10.22 Поставка Жидкой барды 400 тн</t>
  </si>
  <si>
    <t xml:space="preserve">   Договор 5842617 от 06.10.22 Поставка Жидкой барды 200 тн</t>
  </si>
  <si>
    <t xml:space="preserve">   Договор 5845938 от 07.10.22 Поставка Жидкой барды 800 тн</t>
  </si>
  <si>
    <t xml:space="preserve">   Договор 5849423 от 10.10.22 Поставка Жидкой барды 600 тн</t>
  </si>
  <si>
    <t xml:space="preserve">   Договор 5853111 от 11.10.22 Поставка Жидкой барды 500 тн</t>
  </si>
  <si>
    <t xml:space="preserve">   Договор 5859651 от 13.10.22 Поставка Жидкой барды 500 тн</t>
  </si>
  <si>
    <t xml:space="preserve">   Договор 5862951 от 14.10.22 Поставка Жидкой барды 600 тн</t>
  </si>
  <si>
    <t xml:space="preserve">   Договор 5866387 от 17.10.22 Поставка Жидкой барды 100 тн</t>
  </si>
  <si>
    <t xml:space="preserve">   Договор 5870073 от 18.10.22 Поставка Жидкой барды 600 тн</t>
  </si>
  <si>
    <t xml:space="preserve">   Договор 5873260 от 19.10.22 Поставка Жидкой барды 300 тн</t>
  </si>
  <si>
    <t xml:space="preserve">   Договор 5876214 от 20.10.22 Поставка Жидкой барды 600 тн</t>
  </si>
  <si>
    <t xml:space="preserve">   Договор 5879410 от 21.10.22 Поставка Жидкой барды 500 тн</t>
  </si>
  <si>
    <t xml:space="preserve">   Договор 5882810 от 24.10.22 Поставка Жидкой барды 600 тн</t>
  </si>
  <si>
    <t xml:space="preserve">   Договор 5886265 от 25.10.22 Поставка Жидкой барды 600 тн</t>
  </si>
  <si>
    <t xml:space="preserve">   Договор 5889363 от 26.10.22 Поставка Жидкой барды 200 тн</t>
  </si>
  <si>
    <t xml:space="preserve">   Договор 5892547 от 27.10.22 Поставка Жидкой барды 800 тн</t>
  </si>
  <si>
    <t xml:space="preserve">   Договор 5895623 от 28.10.22 Поставка Жидкой барды 900 тн</t>
  </si>
  <si>
    <t xml:space="preserve">   Договор 5900185 от 31.10.22 Поставка Жидкой барды 400 тн</t>
  </si>
  <si>
    <t xml:space="preserve">   Договор 5903268 от 01.11.22 Поставка Жидкой барды 300 тн</t>
  </si>
  <si>
    <t xml:space="preserve">   Договор 5904934 от 02.11.22 Поставка Жидкой барды 100 тн</t>
  </si>
  <si>
    <t xml:space="preserve">   Договор 5907670 от 03.11.22 Поставка Жидкой барды 400 тн</t>
  </si>
  <si>
    <t xml:space="preserve">   Договор 5910587 от 04.11.22 Поставка Жидкой барды 300 тн</t>
  </si>
  <si>
    <t xml:space="preserve">   Договор 5913731 от 07.11.22 Поставка Жидкой барды 500 тн</t>
  </si>
  <si>
    <t xml:space="preserve">   Договор 5917277 от 08.11.22 Поставка Жидкой барды 800 тн</t>
  </si>
  <si>
    <t xml:space="preserve">   Договор 5919999 от 09.11.22 Поставка Жидкой барды 400 тн</t>
  </si>
  <si>
    <t xml:space="preserve">   Договор 5923168 от 10.11.22 Поставка Жидкой барды 500 тн</t>
  </si>
  <si>
    <t xml:space="preserve">   Договор 5926243 от 11.11.22 Поставка Жидкой барды 800 тн</t>
  </si>
  <si>
    <t xml:space="preserve">   Договор 5929656 от 14.11.22 Поставка Жидкой барды 800 тн</t>
  </si>
  <si>
    <t xml:space="preserve">   Договор 5933200 от 15.11.22 Поставка Жидкой барды 300 тн</t>
  </si>
  <si>
    <t xml:space="preserve">   Договор 5936428 от 16.11.22 Поставка Жидкой барды 400 тн</t>
  </si>
  <si>
    <t xml:space="preserve">   Договор 5939391 от 17.11.22 Поставка Жидкой барды 800 тн</t>
  </si>
  <si>
    <t xml:space="preserve">   Договор 5942638 от 18.11.22 Поставка Жидкой барды 600 тн</t>
  </si>
  <si>
    <t xml:space="preserve">   Договор 5946012 от 21.11.22 Поставка Жидкой барды 500 тн</t>
  </si>
  <si>
    <t xml:space="preserve">   Договор 5949583 от 22.11.22 Поставка Жидкой барды 200 тн</t>
  </si>
  <si>
    <t xml:space="preserve">   Договор 5952709 от 23.11.22 Поставка Жидкой барды 200 тн</t>
  </si>
  <si>
    <t xml:space="preserve">   Договор 5955969 от 24.11.22 Поставка Жидкой барды 800 тн</t>
  </si>
  <si>
    <t xml:space="preserve">   Договор 5960776 от 25.11.22 Поставка Жидкой барды 600 тн</t>
  </si>
  <si>
    <t xml:space="preserve">   Договор 5962193 от 28.11.22 Поставка Жидкой барды 500 тн</t>
  </si>
  <si>
    <t xml:space="preserve">   Договор 5965504 от 29.11.22 Поставка Жидкой барды 700 тн</t>
  </si>
  <si>
    <t xml:space="preserve">   Договор 5974032 от 02.12.22 Поставка Жидкой барды 400 тн</t>
  </si>
  <si>
    <t xml:space="preserve">   Договор 5977014 от 09.12.22 Поставка Жидкой барды</t>
  </si>
  <si>
    <t xml:space="preserve">   Договор 5980329 от 06.12.22 Поставка Жидкой барды 600 тн</t>
  </si>
  <si>
    <t xml:space="preserve">   Договор 5983308 от 07.12.22 Поставка Жидкой барды 500 тн</t>
  </si>
  <si>
    <t xml:space="preserve">   Договор 5987029 от 09.12.22 Поставка Жидкой барды 600 тн</t>
  </si>
  <si>
    <t xml:space="preserve">   Договор 5990546 от 12.12.22 Поставка Жидкой барды 600 тн</t>
  </si>
  <si>
    <t xml:space="preserve">   Договор 5994620 от 13.12.22 Поставка Жидкой барды 400 дал</t>
  </si>
  <si>
    <t xml:space="preserve">   Договор 5998809 от 14.12.22 Поставка Жидкой барды 500 тн</t>
  </si>
  <si>
    <t xml:space="preserve">   Договор 6002292 от 15.12.22 Поставка Жидкой барды 1000 тн</t>
  </si>
  <si>
    <t xml:space="preserve">   Договор 6005642 от 16.12.22 Поставка Жидкой барды 700 тн</t>
  </si>
  <si>
    <t xml:space="preserve">   Договор 6009003 от 19.12.22 Поставка Жидкой барды 400 тн</t>
  </si>
  <si>
    <t xml:space="preserve">   Договор 6012454 от 20.12.22 Поставка Жидкой барды 600 тн</t>
  </si>
  <si>
    <t xml:space="preserve">   Договор 6015558 от 21.12.22 Поставка Жидкой барды 100 тн</t>
  </si>
  <si>
    <t xml:space="preserve">   Договор 6018595 от 22.12.22 Поставка Жидкой барды 700 тн</t>
  </si>
  <si>
    <t xml:space="preserve">   Договор 6021687 от 23.12.22 Поставка Жидкой барды 700 тн</t>
  </si>
  <si>
    <t xml:space="preserve">   Договор 6025210 от 26.12.22 Поставка Жидкой барды 900 тн</t>
  </si>
  <si>
    <t xml:space="preserve">   Договор 6028896 от 27.12.22 Поставка Жидкой барды 300 тн</t>
  </si>
  <si>
    <t xml:space="preserve">   Договор 6032322 от 28.12.22 Поставка Жидкой барды 600 тн</t>
  </si>
  <si>
    <t xml:space="preserve">   Договор 6035519 от 29.12.22 Поставка Жидкой барды 600 тн</t>
  </si>
  <si>
    <t xml:space="preserve">   Договор 5862414 от 14.10.22 Поставка спирт пищевой Альфа 150 дал</t>
  </si>
  <si>
    <t xml:space="preserve">   Договор 5895100 от 28.10.22 Поставка спирт пищевой Альфа 200 дал</t>
  </si>
  <si>
    <t xml:space="preserve">   Договор 5898308 от 31.10.22 Поставка спирт пищевой Альфа 100 дал</t>
  </si>
  <si>
    <t xml:space="preserve">   Договор 5918436 от 08.11.22 Поставка спирт пищевой Альфа 100 дал</t>
  </si>
  <si>
    <t xml:space="preserve">   Договор 5929445 от 14.11.22 Поставка спирт пищевой Альфа 150 дал</t>
  </si>
  <si>
    <t xml:space="preserve">   Договор 5949417 от 22.11.20 Поставка технического спирта 150 дал</t>
  </si>
  <si>
    <t xml:space="preserve">   Договор 6004880 от 16.12.22 Поставка спирт пищевой Альфа 120 дал</t>
  </si>
  <si>
    <t xml:space="preserve">   Договор 6018029 от 22.12.22 Поставка спирт пищевой Альфа 300 дал</t>
  </si>
  <si>
    <t xml:space="preserve">   Договор 5942447 от 18.11.22 Поставка спирт пищевой Люкс 100 дал</t>
  </si>
  <si>
    <t xml:space="preserve">   Договор 5962052 от 28.11.22 Поставка технического спирта 460 дал</t>
  </si>
  <si>
    <t xml:space="preserve">   Договор 5963749 от 28.11.22 Поставка технического спирта 40 дал</t>
  </si>
  <si>
    <t xml:space="preserve">   Договор 5903162 от 01.11.22 Поставка спирт пищевой Альфа 100 дал</t>
  </si>
  <si>
    <t xml:space="preserve">   Договор 5949418 от 22.11.22 Поставка спирт пищевой люкс 100 дал</t>
  </si>
  <si>
    <t xml:space="preserve">   Договор 6015002 от 21.12.22 Поставка спирт пищевой Люкс 100 дал</t>
  </si>
  <si>
    <t xml:space="preserve">   Договор 5865097 от 28.10.22 Поставка спирт пищевой Альфа 200 дал</t>
  </si>
  <si>
    <t xml:space="preserve">   Договор 5869536 от 18.10.22 Поставка спирт пищевой Альфа 210 дал</t>
  </si>
  <si>
    <t xml:space="preserve">   Договор 5936247 от 16.11.22 Поставка спирт пищвой 200 дал</t>
  </si>
  <si>
    <t xml:space="preserve">   Договор 6008327 от 19.12.22 Поставка спирт пищевой Альфа 200 дал</t>
  </si>
  <si>
    <t>XK PRINT LINE GROUP</t>
  </si>
  <si>
    <t xml:space="preserve">   Договор 6001535 от 15.12.22 Поставка технического спирта 180 дал</t>
  </si>
  <si>
    <t>XK PROTECTION COSMETICS</t>
  </si>
  <si>
    <t xml:space="preserve">   Договор 5874337 от 19.10.22 Поставка спирт технический 300 дал</t>
  </si>
  <si>
    <t>XK QUNDUZ-A</t>
  </si>
  <si>
    <t xml:space="preserve">   Договор 5838773 от 05.10.22 Поставка технического спирта 40 дал</t>
  </si>
  <si>
    <t xml:space="preserve">   Договор 5842079 от 06.10.22 Поставка технического спирта 20 дал</t>
  </si>
  <si>
    <t xml:space="preserve">   Договор 5922934 от 10.11.22 Поставка технического спирта 30 дал</t>
  </si>
  <si>
    <t xml:space="preserve">   Договор 5925963 от 11.11.22 Поставка технического спирта 20 дал</t>
  </si>
  <si>
    <t xml:space="preserve">   Договор 5815757 от 21.11.22 Поставка спирт пищевой Альфа 1000 дал</t>
  </si>
  <si>
    <t xml:space="preserve">   Договор 5815757 от 26.09.22 Поставка спирт пищевой Альфа 1000 дал</t>
  </si>
  <si>
    <t xml:space="preserve">   Договор 6019736 от 22.12.22 Поставка спирт пищевой Альфа 780 дал</t>
  </si>
  <si>
    <t xml:space="preserve">   Договор 5838829 от 05.10.22 Поставка спирт пищевой Альфа 500 дал</t>
  </si>
  <si>
    <t xml:space="preserve">   Договор 5842120 от 06.10.22 Поставка спирт пищевой Альфа 50 дал</t>
  </si>
  <si>
    <t xml:space="preserve">   Договор 5855908 от 12.10.22 Поставка спирт пищевой Альфа 500 дал</t>
  </si>
  <si>
    <t xml:space="preserve">   Договор 5865844 от 17.10.22 Поставка спирт пищевой Альфа 500 дал</t>
  </si>
  <si>
    <t xml:space="preserve">   Договор 5869544 от 18.10.22 Поставка спирт пищевой Альфа 290 дал</t>
  </si>
  <si>
    <t xml:space="preserve">   Договор 5872724 от 19.10.22 Поставка спирт пищевой Альфа 50 дал</t>
  </si>
  <si>
    <t xml:space="preserve">   Договор 5885738 от 25.10.22 Поставка спирт пищевой Альфа 500 дал</t>
  </si>
  <si>
    <t xml:space="preserve">   Договор 5885739 от 25.10.22 Поставка спирт пищевой Альфа 1540 дал</t>
  </si>
  <si>
    <t xml:space="preserve">   Договор 5913231 от 07.11.22 Поставка спирт пищевой Альфа 1540 дал</t>
  </si>
  <si>
    <t xml:space="preserve">   Договор 5926032 от 14.11.22 Поставка технического спирта</t>
  </si>
  <si>
    <t xml:space="preserve">   Договор 5942448 от 18.11.22 Поставка спирт пищевой Альфа 1540 дал</t>
  </si>
  <si>
    <t xml:space="preserve">   Договор 5955857 от 24.11.22 Поставка спирт пищевой Люкс 1540 дал</t>
  </si>
  <si>
    <t xml:space="preserve">   Договор 6010315 от 19.12.22 Поставка спирт пищевой 1540 дал</t>
  </si>
  <si>
    <t xml:space="preserve">   Договор 6021118 от 23.12.22 Поставка спирт пищевой Альфа 1540 дал</t>
  </si>
  <si>
    <t xml:space="preserve">   Договор 04-11 от 04.11.22 пшеница 3-класса 2250 тн</t>
  </si>
  <si>
    <t xml:space="preserve">   № 06/10 от 06.10.2022 на покупку пшеницу 3-кл 2250.06 тн</t>
  </si>
  <si>
    <t xml:space="preserve">   Договор 03-11 от 03.11.22 Контракт на 700000$ на пшеницу 3 класса</t>
  </si>
  <si>
    <t>ИТОГО в валюте, доллар США</t>
  </si>
  <si>
    <t>KAFOLAT SUG`URTA KOMPANIYASI aksiyadorlik jamiyati</t>
  </si>
  <si>
    <t xml:space="preserve">   Договор 11-09-2022-30-43 от 21.11.22 Страхование автотранспорта</t>
  </si>
  <si>
    <t>MTSFER-U Mas'uliyati cheklangan jamiyat</t>
  </si>
  <si>
    <t xml:space="preserve">   Договор КД-ТК-39 от 24.11.22 обучение</t>
  </si>
  <si>
    <t>ALTIUS STROY MCHJ</t>
  </si>
  <si>
    <t xml:space="preserve">   Договор 3/21 от 10,11,21 Строительные монтажные работы на объекте "Подводящий газопровод</t>
  </si>
  <si>
    <t xml:space="preserve">   Договор 22-001-95238 от 21.12.22 Поверка СИ</t>
  </si>
  <si>
    <t xml:space="preserve">   Договор 22-103-91155 от 17.11.22 Поверка СИ</t>
  </si>
  <si>
    <t xml:space="preserve">   Договор 22-103-95166 от 21.12.22 Поверка СИ</t>
  </si>
  <si>
    <t xml:space="preserve">   Договор 715833 от 17.10.22 Услуги по оценке сист.корп.управл.</t>
  </si>
  <si>
    <t xml:space="preserve">   Договор 299-2019-01 от 12.12.19 Организация торгов E-auksion.uz</t>
  </si>
  <si>
    <t>Mas'uliyati cheklangan jamiyat "ORIENT AUDIT GROUP" auditorlik komрaniyasi</t>
  </si>
  <si>
    <t xml:space="preserve">   Договор 20-06-2022 от 08.06.22 Аудиторские услуги</t>
  </si>
  <si>
    <t>MCHJ ALFA TIJORAT TRANS</t>
  </si>
  <si>
    <t xml:space="preserve">   Договор 761822 от 19.10.22 Автоуслуги</t>
  </si>
  <si>
    <t xml:space="preserve">   Договор 773980 от 08.11.22 Автоуслуги ЭАФ</t>
  </si>
  <si>
    <t xml:space="preserve">   Договор 599296.1.1 от 31.10.22 Капремонт эл.двигатель.75 квт</t>
  </si>
  <si>
    <t xml:space="preserve">   Договор 600433.1.1 от 02.11.22 Капремонт эл.двигатель.11 квт</t>
  </si>
  <si>
    <t xml:space="preserve">   Договор 601371.1.1 от 02.11.22 Капремонт эл.двигатель.18,5 квт</t>
  </si>
  <si>
    <t xml:space="preserve">   Договор 606248.1.1 от 04.11.22 Капремонт эл.двигатель.40 квт</t>
  </si>
  <si>
    <t xml:space="preserve">   Договор 606252.1.1 от 04.11.22 Капремонт эл.двигатель.22 квт</t>
  </si>
  <si>
    <t xml:space="preserve">   Договор 731750 от 23.10.22 Капремонт эл.двигатель.2,2 квт</t>
  </si>
  <si>
    <t xml:space="preserve">   Договор 731773 от 23.10.22 Капремонт эл.двигатель.1,1 квт</t>
  </si>
  <si>
    <t xml:space="preserve">   Договор 731796 от 23.10.22 Капремонт эл.двигатель.5,5 квт</t>
  </si>
  <si>
    <t xml:space="preserve">   Договор РП-9 от 13.12.21 Подписка</t>
  </si>
  <si>
    <t>MChJ BLKTB MEVASABZAVOT</t>
  </si>
  <si>
    <t xml:space="preserve">   Договор 982014 от 25.12.22 Калибр.контрольн.спиртоизмеряющ.снарядов</t>
  </si>
  <si>
    <t>MChJ EXPRESS MED Service</t>
  </si>
  <si>
    <t xml:space="preserve">   Договор 25 от 28.10.22 медосмотр рабочих АО Биокиме</t>
  </si>
  <si>
    <t xml:space="preserve">   Договор FS-22-1160 от 05.12.22 Услуги прочие Сопровождение ИТС</t>
  </si>
  <si>
    <t>MCHJ INSMET SYSTEM</t>
  </si>
  <si>
    <t xml:space="preserve">   Договор 695054 от 10.10.22 Калибровка контрольных спирто-измер.снар</t>
  </si>
  <si>
    <t xml:space="preserve">   Договор 570881.1.1 от 20.10.22 Оценка по рыноч.стоимости Автотранспорта</t>
  </si>
  <si>
    <t xml:space="preserve">   Договор 641045.1.1 от 17.11.22 Оценка имущества</t>
  </si>
  <si>
    <t xml:space="preserve">   Договор 553505.1.1 от 13.10.22 Техническое обслуживание Лифтов</t>
  </si>
  <si>
    <t>MCHJ PUTUR YETKAZMASDAN TEXNIK NAZORAT QILISH LABORATORIYASI</t>
  </si>
  <si>
    <t xml:space="preserve">   Договор 816528 от 20.11.22 Диагностика</t>
  </si>
  <si>
    <t>MCHJ RESULT CONSULT</t>
  </si>
  <si>
    <t xml:space="preserve">   Договор 755045 от 31.10.22 Экспертиза отчета оценки</t>
  </si>
  <si>
    <t>NTM GIGIENA EKSPRESS SERVIS</t>
  </si>
  <si>
    <t xml:space="preserve">   Договор 642424.1.1 юрс от 17.11.22 Обучение по охране труда</t>
  </si>
  <si>
    <t xml:space="preserve">   Договор 642434.1.1 юрс от 17.11.22 Обучение по охране труда</t>
  </si>
  <si>
    <t>O'ZINING TEMIR YO'LLARIGA EGA BO'LGAN YURIDIK SHAXSLARNING TEMIR YO'L TRANSPORTI</t>
  </si>
  <si>
    <t xml:space="preserve">   Договор 819023 от 21.11.22 обучение</t>
  </si>
  <si>
    <t xml:space="preserve">   Договор 819024 от 21.11.22 обучение</t>
  </si>
  <si>
    <t xml:space="preserve">   Договор 772100 от 07.11.22 Модернизация АИИСКУЭ</t>
  </si>
  <si>
    <t>ГУП НТЦ Kontexnazorat o`guv</t>
  </si>
  <si>
    <t xml:space="preserve">   Договор 289-22ПБ от 19.10.22 обучение по курсу промышленная безопасность</t>
  </si>
  <si>
    <t>Давр банк Тошкент шахар</t>
  </si>
  <si>
    <t>Межведомственный Хозрасчетный Архив Янгиюльского  р-на</t>
  </si>
  <si>
    <t xml:space="preserve">   Договор 72 от 17.11.22 Хранение документов</t>
  </si>
  <si>
    <t xml:space="preserve">   Счет-Договор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</si>
</sst>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0;[Red]\-#,##0.00"/>
    <numFmt numFmtId="166" formatCode="#,##0.00_ ;[Red]\-#,##0.00\ "/>
    <numFmt numFmtId="167" formatCode="#,##0.00\ &quot;&quot;;\-#,##0.00\ &quot;&quot;"/>
    <numFmt numFmtId="168" formatCode="#,##0.00_ ;\-#,##0.00\ "/>
  </numFmts>
  <fonts count="4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2"/>
      <color theme="1"/>
      <name val="Times New Roman"/>
      <family val="1"/>
      <charset val="204"/>
    </font>
    <font>
      <sz val="11"/>
      <color rgb="FF000000"/>
      <name val="Open Sans"/>
    </font>
    <font>
      <b/>
      <sz val="2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sz val="11"/>
      <name val="Open Sans"/>
    </font>
    <font>
      <sz val="8"/>
      <color rgb="FF262626"/>
      <name val="Roboto-Regular"/>
    </font>
    <font>
      <b/>
      <sz val="28"/>
      <color theme="1"/>
      <name val="Calibri"/>
      <family val="2"/>
      <charset val="204"/>
      <scheme val="minor"/>
    </font>
    <font>
      <b/>
      <sz val="11"/>
      <name val="Open Sans"/>
    </font>
    <font>
      <sz val="10"/>
      <name val="Calibri"/>
      <family val="2"/>
      <charset val="204"/>
      <scheme val="minor"/>
    </font>
    <font>
      <sz val="11"/>
      <name val="Open Sans"/>
      <charset val="204"/>
    </font>
    <font>
      <sz val="11"/>
      <color rgb="FFFF0000"/>
      <name val="Open Sans"/>
    </font>
    <font>
      <sz val="10"/>
      <color rgb="FFFF0000"/>
      <name val="Calibri"/>
      <family val="2"/>
      <charset val="204"/>
      <scheme val="minor"/>
    </font>
    <font>
      <sz val="11"/>
      <color rgb="FFFF0000"/>
      <name val="Open Sans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b/>
      <sz val="20"/>
      <color rgb="FF262626"/>
      <name val="Times New Roman"/>
      <family val="1"/>
      <charset val="204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Open Sans"/>
      <charset val="204"/>
    </font>
    <font>
      <b/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1" fillId="0" borderId="0" applyFont="0" applyFill="0" applyBorder="0" applyAlignment="0" applyProtection="0"/>
    <xf numFmtId="0" fontId="15" fillId="0" borderId="0"/>
    <xf numFmtId="0" fontId="12" fillId="0" borderId="0"/>
    <xf numFmtId="0" fontId="40" fillId="0" borderId="0"/>
    <xf numFmtId="0" fontId="11" fillId="0" borderId="0"/>
  </cellStyleXfs>
  <cellXfs count="280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4" fontId="6" fillId="0" borderId="1" xfId="0" applyNumberFormat="1" applyFont="1" applyBorder="1" applyAlignment="1"/>
    <xf numFmtId="4" fontId="6" fillId="0" borderId="0" xfId="0" applyNumberFormat="1" applyFont="1" applyAlignment="1"/>
    <xf numFmtId="4" fontId="3" fillId="0" borderId="0" xfId="0" applyNumberFormat="1" applyFont="1" applyAlignment="1"/>
    <xf numFmtId="0" fontId="8" fillId="0" borderId="0" xfId="0" applyFont="1" applyAlignment="1"/>
    <xf numFmtId="0" fontId="2" fillId="2" borderId="1" xfId="0" applyFont="1" applyFill="1" applyBorder="1" applyAlignment="1">
      <alignment horizontal="centerContinuous" vertical="top"/>
    </xf>
    <xf numFmtId="0" fontId="5" fillId="2" borderId="1" xfId="0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top" wrapText="1"/>
    </xf>
    <xf numFmtId="0" fontId="2" fillId="0" borderId="0" xfId="0" applyFont="1" applyFill="1" applyAlignment="1"/>
    <xf numFmtId="0" fontId="10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0" fontId="6" fillId="0" borderId="0" xfId="0" applyFont="1" applyFill="1" applyAlignment="1">
      <alignment horizontal="centerContinuous"/>
    </xf>
    <xf numFmtId="0" fontId="0" fillId="0" borderId="0" xfId="0" applyFont="1" applyAlignment="1">
      <alignment vertical="top" wrapText="1"/>
    </xf>
    <xf numFmtId="0" fontId="13" fillId="0" borderId="0" xfId="0" applyFont="1" applyAlignment="1">
      <alignment horizontal="centerContinuous" vertical="top" wrapText="1"/>
    </xf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0" fillId="0" borderId="0" xfId="0" applyNumberFormat="1" applyFont="1" applyAlignment="1"/>
    <xf numFmtId="4" fontId="9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/>
    <xf numFmtId="3" fontId="0" fillId="0" borderId="1" xfId="0" applyNumberFormat="1" applyBorder="1"/>
    <xf numFmtId="3" fontId="0" fillId="0" borderId="1" xfId="1" applyNumberFormat="1" applyFont="1" applyBorder="1"/>
    <xf numFmtId="4" fontId="8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4" fontId="0" fillId="0" borderId="0" xfId="0" applyNumberFormat="1" applyFont="1" applyAlignment="1">
      <alignment horizontal="centerContinuous"/>
    </xf>
    <xf numFmtId="4" fontId="4" fillId="2" borderId="1" xfId="0" applyNumberFormat="1" applyFont="1" applyFill="1" applyBorder="1"/>
    <xf numFmtId="0" fontId="14" fillId="0" borderId="0" xfId="0" applyFont="1"/>
    <xf numFmtId="0" fontId="15" fillId="0" borderId="0" xfId="2"/>
    <xf numFmtId="4" fontId="15" fillId="0" borderId="0" xfId="2" applyNumberFormat="1"/>
    <xf numFmtId="4" fontId="0" fillId="3" borderId="1" xfId="0" applyNumberFormat="1" applyFill="1" applyBorder="1"/>
    <xf numFmtId="0" fontId="15" fillId="0" borderId="0" xfId="2" applyAlignment="1">
      <alignment wrapText="1"/>
    </xf>
    <xf numFmtId="166" fontId="6" fillId="0" borderId="1" xfId="0" applyNumberFormat="1" applyFont="1" applyBorder="1" applyAlignment="1"/>
    <xf numFmtId="4" fontId="16" fillId="0" borderId="0" xfId="0" applyNumberFormat="1" applyFont="1" applyAlignment="1"/>
    <xf numFmtId="0" fontId="15" fillId="2" borderId="1" xfId="2" applyFill="1" applyBorder="1" applyAlignment="1">
      <alignment wrapText="1"/>
    </xf>
    <xf numFmtId="0" fontId="15" fillId="2" borderId="1" xfId="2" applyFill="1" applyBorder="1"/>
    <xf numFmtId="4" fontId="15" fillId="2" borderId="1" xfId="2" applyNumberFormat="1" applyFill="1" applyBorder="1"/>
    <xf numFmtId="0" fontId="17" fillId="2" borderId="1" xfId="2" applyFont="1" applyFill="1" applyBorder="1"/>
    <xf numFmtId="0" fontId="17" fillId="2" borderId="1" xfId="2" applyFont="1" applyFill="1" applyBorder="1" applyAlignment="1">
      <alignment wrapText="1"/>
    </xf>
    <xf numFmtId="4" fontId="17" fillId="2" borderId="1" xfId="2" applyNumberFormat="1" applyFont="1" applyFill="1" applyBorder="1"/>
    <xf numFmtId="4" fontId="0" fillId="0" borderId="1" xfId="0" applyNumberFormat="1" applyBorder="1" applyAlignment="1">
      <alignment wrapText="1"/>
    </xf>
    <xf numFmtId="4" fontId="18" fillId="0" borderId="0" xfId="2" applyNumberFormat="1" applyFont="1"/>
    <xf numFmtId="3" fontId="17" fillId="2" borderId="1" xfId="2" applyNumberFormat="1" applyFont="1" applyFill="1" applyBorder="1"/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15" fillId="4" borderId="2" xfId="2" applyFill="1" applyBorder="1"/>
    <xf numFmtId="0" fontId="15" fillId="4" borderId="2" xfId="2" applyFill="1" applyBorder="1" applyAlignment="1">
      <alignment wrapText="1"/>
    </xf>
    <xf numFmtId="4" fontId="15" fillId="4" borderId="2" xfId="2" applyNumberFormat="1" applyFill="1" applyBorder="1"/>
    <xf numFmtId="4" fontId="19" fillId="0" borderId="1" xfId="0" applyNumberFormat="1" applyFont="1" applyBorder="1"/>
    <xf numFmtId="4" fontId="19" fillId="0" borderId="1" xfId="0" applyNumberFormat="1" applyFont="1" applyBorder="1" applyAlignment="1">
      <alignment horizontal="center" vertical="center"/>
    </xf>
    <xf numFmtId="4" fontId="19" fillId="0" borderId="1" xfId="1" applyNumberFormat="1" applyFont="1" applyBorder="1"/>
    <xf numFmtId="4" fontId="19" fillId="0" borderId="0" xfId="0" applyNumberFormat="1" applyFont="1"/>
    <xf numFmtId="0" fontId="20" fillId="0" borderId="0" xfId="0" applyFont="1" applyAlignment="1"/>
    <xf numFmtId="4" fontId="12" fillId="0" borderId="1" xfId="0" applyNumberFormat="1" applyFont="1" applyBorder="1" applyAlignment="1">
      <alignment vertical="top" wrapText="1"/>
    </xf>
    <xf numFmtId="4" fontId="17" fillId="0" borderId="0" xfId="2" applyNumberFormat="1" applyFont="1"/>
    <xf numFmtId="0" fontId="15" fillId="0" borderId="0" xfId="2" applyFont="1" applyFill="1"/>
    <xf numFmtId="0" fontId="15" fillId="0" borderId="1" xfId="2" applyBorder="1"/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1" fillId="0" borderId="0" xfId="0" applyFont="1" applyFill="1" applyAlignment="1"/>
    <xf numFmtId="4" fontId="22" fillId="0" borderId="0" xfId="0" applyNumberFormat="1" applyFont="1" applyAlignment="1">
      <alignment horizontal="centerContinuous"/>
    </xf>
    <xf numFmtId="0" fontId="22" fillId="0" borderId="0" xfId="0" applyFont="1" applyAlignment="1"/>
    <xf numFmtId="0" fontId="15" fillId="0" borderId="0" xfId="2" applyAlignment="1">
      <alignment vertical="center" wrapText="1"/>
    </xf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4" fillId="0" borderId="5" xfId="0" applyFont="1" applyBorder="1"/>
    <xf numFmtId="4" fontId="14" fillId="0" borderId="5" xfId="0" applyNumberFormat="1" applyFont="1" applyBorder="1"/>
    <xf numFmtId="3" fontId="0" fillId="0" borderId="0" xfId="0" applyNumberForma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Continuous" vertical="top" wrapText="1"/>
    </xf>
    <xf numFmtId="0" fontId="0" fillId="0" borderId="0" xfId="0" applyAlignment="1">
      <alignment horizontal="center"/>
    </xf>
    <xf numFmtId="167" fontId="28" fillId="0" borderId="5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top"/>
    </xf>
    <xf numFmtId="0" fontId="27" fillId="2" borderId="5" xfId="0" applyFont="1" applyFill="1" applyBorder="1" applyAlignment="1">
      <alignment horizontal="left" vertical="top" wrapText="1"/>
    </xf>
    <xf numFmtId="0" fontId="27" fillId="2" borderId="5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/>
    </xf>
    <xf numFmtId="4" fontId="29" fillId="0" borderId="5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left" vertical="top" wrapText="1"/>
    </xf>
    <xf numFmtId="167" fontId="28" fillId="0" borderId="5" xfId="0" applyNumberFormat="1" applyFont="1" applyFill="1" applyBorder="1" applyAlignment="1">
      <alignment horizontal="left" vertical="top" wrapText="1"/>
    </xf>
    <xf numFmtId="0" fontId="29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/>
    <xf numFmtId="0" fontId="0" fillId="0" borderId="1" xfId="0" applyBorder="1" applyAlignment="1">
      <alignment wrapText="1"/>
    </xf>
    <xf numFmtId="0" fontId="6" fillId="2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vertical="top"/>
    </xf>
    <xf numFmtId="4" fontId="6" fillId="0" borderId="5" xfId="0" applyNumberFormat="1" applyFont="1" applyFill="1" applyBorder="1" applyAlignment="1"/>
    <xf numFmtId="0" fontId="5" fillId="0" borderId="5" xfId="0" applyFont="1" applyFill="1" applyBorder="1" applyAlignment="1">
      <alignment vertical="top"/>
    </xf>
    <xf numFmtId="4" fontId="5" fillId="0" borderId="5" xfId="0" applyNumberFormat="1" applyFont="1" applyFill="1" applyBorder="1" applyAlignment="1"/>
    <xf numFmtId="0" fontId="3" fillId="0" borderId="0" xfId="0" applyFont="1" applyFill="1" applyAlignment="1">
      <alignment vertical="top"/>
    </xf>
    <xf numFmtId="0" fontId="3" fillId="2" borderId="5" xfId="0" applyFont="1" applyFill="1" applyBorder="1" applyAlignment="1">
      <alignment vertical="top"/>
    </xf>
    <xf numFmtId="4" fontId="4" fillId="0" borderId="5" xfId="0" applyNumberFormat="1" applyFont="1" applyBorder="1" applyAlignment="1"/>
    <xf numFmtId="0" fontId="1" fillId="2" borderId="5" xfId="0" applyFont="1" applyFill="1" applyBorder="1" applyAlignment="1">
      <alignment horizontal="centerContinuous" vertical="top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vertical="top"/>
    </xf>
    <xf numFmtId="0" fontId="4" fillId="8" borderId="1" xfId="0" applyFont="1" applyFill="1" applyBorder="1" applyAlignment="1">
      <alignment vertical="top"/>
    </xf>
    <xf numFmtId="4" fontId="4" fillId="8" borderId="1" xfId="0" applyNumberFormat="1" applyFont="1" applyFill="1" applyBorder="1" applyAlignment="1"/>
    <xf numFmtId="0" fontId="4" fillId="0" borderId="0" xfId="0" applyFont="1" applyAlignment="1">
      <alignment vertical="top"/>
    </xf>
    <xf numFmtId="4" fontId="4" fillId="0" borderId="0" xfId="0" applyNumberFormat="1" applyFont="1" applyAlignment="1"/>
    <xf numFmtId="4" fontId="0" fillId="0" borderId="0" xfId="0" applyNumberForma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left" vertical="top" wrapText="1"/>
    </xf>
    <xf numFmtId="0" fontId="31" fillId="6" borderId="5" xfId="0" applyFont="1" applyFill="1" applyBorder="1" applyAlignment="1">
      <alignment horizontal="left" vertical="top" wrapText="1" indent="1"/>
    </xf>
    <xf numFmtId="14" fontId="31" fillId="6" borderId="5" xfId="0" applyNumberFormat="1" applyFont="1" applyFill="1" applyBorder="1" applyAlignment="1">
      <alignment horizontal="left" vertical="top" wrapText="1"/>
    </xf>
    <xf numFmtId="4" fontId="31" fillId="6" borderId="5" xfId="0" applyNumberFormat="1" applyFont="1" applyFill="1" applyBorder="1" applyAlignment="1">
      <alignment horizontal="right" vertical="top" wrapText="1"/>
    </xf>
    <xf numFmtId="0" fontId="0" fillId="2" borderId="5" xfId="0" applyFill="1" applyBorder="1" applyAlignment="1">
      <alignment vertical="top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top"/>
    </xf>
    <xf numFmtId="164" fontId="6" fillId="0" borderId="5" xfId="1" applyFont="1" applyFill="1" applyBorder="1" applyAlignment="1">
      <alignment horizontal="right"/>
    </xf>
    <xf numFmtId="4" fontId="6" fillId="2" borderId="5" xfId="0" applyNumberFormat="1" applyFont="1" applyFill="1" applyBorder="1" applyAlignment="1"/>
    <xf numFmtId="0" fontId="5" fillId="9" borderId="5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5" fillId="9" borderId="1" xfId="0" applyFont="1" applyFill="1" applyBorder="1" applyAlignment="1">
      <alignment vertical="top" wrapText="1"/>
    </xf>
    <xf numFmtId="4" fontId="5" fillId="9" borderId="1" xfId="0" applyNumberFormat="1" applyFont="1" applyFill="1" applyBorder="1" applyAlignment="1"/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top"/>
    </xf>
    <xf numFmtId="0" fontId="0" fillId="0" borderId="5" xfId="0" applyBorder="1" applyAlignment="1">
      <alignment horizontal="left"/>
    </xf>
    <xf numFmtId="167" fontId="28" fillId="0" borderId="5" xfId="0" applyNumberFormat="1" applyFont="1" applyFill="1" applyBorder="1" applyAlignment="1">
      <alignment horizontal="right" vertical="top" wrapText="1"/>
    </xf>
    <xf numFmtId="0" fontId="28" fillId="0" borderId="5" xfId="0" applyFont="1" applyFill="1" applyBorder="1" applyAlignment="1">
      <alignment horizontal="center" vertical="top" wrapText="1"/>
    </xf>
    <xf numFmtId="0" fontId="12" fillId="0" borderId="0" xfId="3"/>
    <xf numFmtId="0" fontId="33" fillId="0" borderId="5" xfId="3" applyFont="1" applyFill="1" applyBorder="1" applyAlignment="1">
      <alignment horizontal="center" vertical="center" wrapText="1"/>
    </xf>
    <xf numFmtId="0" fontId="34" fillId="0" borderId="0" xfId="3" applyFont="1" applyFill="1"/>
    <xf numFmtId="0" fontId="30" fillId="0" borderId="5" xfId="3" applyFont="1" applyFill="1" applyBorder="1" applyAlignment="1">
      <alignment horizontal="center" vertical="center" wrapText="1"/>
    </xf>
    <xf numFmtId="4" fontId="30" fillId="0" borderId="5" xfId="3" applyNumberFormat="1" applyFont="1" applyFill="1" applyBorder="1" applyAlignment="1">
      <alignment horizontal="center" vertical="center" wrapText="1"/>
    </xf>
    <xf numFmtId="0" fontId="34" fillId="0" borderId="5" xfId="3" applyFont="1" applyFill="1" applyBorder="1"/>
    <xf numFmtId="14" fontId="35" fillId="0" borderId="5" xfId="3" applyNumberFormat="1" applyFont="1" applyFill="1" applyBorder="1" applyAlignment="1">
      <alignment horizontal="center" vertical="center" wrapText="1"/>
    </xf>
    <xf numFmtId="0" fontId="36" fillId="0" borderId="5" xfId="3" applyFont="1" applyFill="1" applyBorder="1" applyAlignment="1">
      <alignment horizontal="center" vertical="center" wrapText="1"/>
    </xf>
    <xf numFmtId="4" fontId="36" fillId="0" borderId="5" xfId="3" applyNumberFormat="1" applyFont="1" applyFill="1" applyBorder="1" applyAlignment="1">
      <alignment horizontal="center" vertical="center" wrapText="1"/>
    </xf>
    <xf numFmtId="0" fontId="37" fillId="0" borderId="5" xfId="3" applyFont="1" applyFill="1" applyBorder="1"/>
    <xf numFmtId="14" fontId="38" fillId="0" borderId="5" xfId="3" applyNumberFormat="1" applyFont="1" applyFill="1" applyBorder="1" applyAlignment="1">
      <alignment horizontal="center" vertical="center" wrapText="1"/>
    </xf>
    <xf numFmtId="4" fontId="36" fillId="0" borderId="6" xfId="3" applyNumberFormat="1" applyFont="1" applyFill="1" applyBorder="1" applyAlignment="1">
      <alignment horizontal="center" vertical="center" wrapText="1"/>
    </xf>
    <xf numFmtId="0" fontId="37" fillId="0" borderId="0" xfId="3" applyFont="1" applyFill="1"/>
    <xf numFmtId="0" fontId="12" fillId="0" borderId="5" xfId="3" applyFill="1" applyBorder="1"/>
    <xf numFmtId="4" fontId="39" fillId="0" borderId="5" xfId="3" applyNumberFormat="1" applyFont="1" applyFill="1" applyBorder="1"/>
    <xf numFmtId="0" fontId="12" fillId="0" borderId="0" xfId="3" applyFill="1"/>
    <xf numFmtId="0" fontId="40" fillId="0" borderId="0" xfId="4" applyAlignment="1">
      <alignment horizontal="left"/>
    </xf>
    <xf numFmtId="0" fontId="26" fillId="0" borderId="5" xfId="4" applyFont="1" applyFill="1" applyBorder="1" applyAlignment="1">
      <alignment horizontal="left" vertical="top"/>
    </xf>
    <xf numFmtId="0" fontId="27" fillId="0" borderId="5" xfId="4" applyFont="1" applyFill="1" applyBorder="1" applyAlignment="1">
      <alignment horizontal="left" vertical="top" wrapText="1"/>
    </xf>
    <xf numFmtId="0" fontId="27" fillId="0" borderId="8" xfId="4" applyFont="1" applyFill="1" applyBorder="1" applyAlignment="1">
      <alignment horizontal="left" vertical="top" wrapText="1"/>
    </xf>
    <xf numFmtId="0" fontId="29" fillId="0" borderId="5" xfId="4" applyFont="1" applyFill="1" applyBorder="1" applyAlignment="1">
      <alignment horizontal="left" vertical="center" wrapText="1"/>
    </xf>
    <xf numFmtId="0" fontId="28" fillId="0" borderId="9" xfId="4" applyFont="1" applyFill="1" applyBorder="1" applyAlignment="1">
      <alignment horizontal="left" vertical="top" wrapText="1"/>
    </xf>
    <xf numFmtId="167" fontId="28" fillId="0" borderId="9" xfId="4" applyNumberFormat="1" applyFont="1" applyFill="1" applyBorder="1" applyAlignment="1">
      <alignment horizontal="left" vertical="top" wrapText="1"/>
    </xf>
    <xf numFmtId="0" fontId="28" fillId="0" borderId="5" xfId="4" applyFont="1" applyFill="1" applyBorder="1" applyAlignment="1">
      <alignment horizontal="left" vertical="top" wrapText="1"/>
    </xf>
    <xf numFmtId="167" fontId="28" fillId="0" borderId="5" xfId="4" applyNumberFormat="1" applyFont="1" applyFill="1" applyBorder="1" applyAlignment="1">
      <alignment horizontal="left" vertical="top" wrapText="1"/>
    </xf>
    <xf numFmtId="0" fontId="29" fillId="0" borderId="7" xfId="4" applyFont="1" applyFill="1" applyBorder="1" applyAlignment="1">
      <alignment horizontal="left" vertical="center" wrapText="1"/>
    </xf>
    <xf numFmtId="0" fontId="31" fillId="6" borderId="5" xfId="4" applyFont="1" applyFill="1" applyBorder="1" applyAlignment="1">
      <alignment horizontal="left" vertical="top" wrapText="1"/>
    </xf>
    <xf numFmtId="0" fontId="31" fillId="6" borderId="5" xfId="4" applyFont="1" applyFill="1" applyBorder="1" applyAlignment="1">
      <alignment horizontal="left" vertical="top" wrapText="1" indent="1"/>
    </xf>
    <xf numFmtId="14" fontId="31" fillId="6" borderId="5" xfId="4" applyNumberFormat="1" applyFont="1" applyFill="1" applyBorder="1" applyAlignment="1">
      <alignment horizontal="left" vertical="top" wrapText="1"/>
    </xf>
    <xf numFmtId="0" fontId="40" fillId="0" borderId="5" xfId="4" applyBorder="1" applyAlignment="1">
      <alignment horizontal="left"/>
    </xf>
    <xf numFmtId="4" fontId="29" fillId="0" borderId="5" xfId="4" applyNumberFormat="1" applyFont="1" applyFill="1" applyBorder="1" applyAlignment="1">
      <alignment horizontal="right" vertical="center" wrapText="1"/>
    </xf>
    <xf numFmtId="0" fontId="29" fillId="0" borderId="5" xfId="4" applyFont="1" applyFill="1" applyBorder="1" applyAlignment="1">
      <alignment horizontal="right" vertical="center" wrapText="1"/>
    </xf>
    <xf numFmtId="167" fontId="28" fillId="0" borderId="7" xfId="4" applyNumberFormat="1" applyFont="1" applyFill="1" applyBorder="1" applyAlignment="1">
      <alignment horizontal="left" vertical="top" wrapText="1"/>
    </xf>
    <xf numFmtId="4" fontId="29" fillId="0" borderId="7" xfId="4" applyNumberFormat="1" applyFont="1" applyFill="1" applyBorder="1" applyAlignment="1">
      <alignment horizontal="right" vertical="center" wrapText="1"/>
    </xf>
    <xf numFmtId="0" fontId="44" fillId="0" borderId="5" xfId="4" applyFont="1" applyBorder="1" applyAlignment="1">
      <alignment horizontal="left"/>
    </xf>
    <xf numFmtId="4" fontId="44" fillId="0" borderId="5" xfId="4" applyNumberFormat="1" applyFont="1" applyBorder="1" applyAlignment="1">
      <alignment horizontal="right"/>
    </xf>
    <xf numFmtId="0" fontId="44" fillId="0" borderId="0" xfId="4" applyFont="1" applyAlignment="1">
      <alignment horizontal="left"/>
    </xf>
    <xf numFmtId="0" fontId="29" fillId="0" borderId="8" xfId="4" applyFont="1" applyFill="1" applyBorder="1" applyAlignment="1">
      <alignment horizontal="left" vertical="center" wrapText="1"/>
    </xf>
    <xf numFmtId="0" fontId="44" fillId="0" borderId="0" xfId="4" applyFont="1" applyAlignment="1">
      <alignment horizontal="left" wrapText="1"/>
    </xf>
    <xf numFmtId="0" fontId="44" fillId="0" borderId="5" xfId="4" applyFont="1" applyBorder="1" applyAlignment="1">
      <alignment horizontal="left" wrapText="1"/>
    </xf>
    <xf numFmtId="4" fontId="44" fillId="0" borderId="0" xfId="4" applyNumberFormat="1" applyFont="1" applyAlignment="1">
      <alignment horizontal="right"/>
    </xf>
    <xf numFmtId="4" fontId="40" fillId="0" borderId="5" xfId="4" applyNumberFormat="1" applyBorder="1" applyAlignment="1">
      <alignment horizontal="right"/>
    </xf>
    <xf numFmtId="0" fontId="45" fillId="0" borderId="5" xfId="4" applyFont="1" applyBorder="1" applyAlignment="1">
      <alignment horizontal="left"/>
    </xf>
    <xf numFmtId="167" fontId="27" fillId="0" borderId="5" xfId="4" applyNumberFormat="1" applyFont="1" applyFill="1" applyBorder="1" applyAlignment="1">
      <alignment horizontal="left" vertical="top" wrapText="1"/>
    </xf>
    <xf numFmtId="168" fontId="45" fillId="0" borderId="5" xfId="4" applyNumberFormat="1" applyFont="1" applyBorder="1" applyAlignment="1">
      <alignment horizontal="left"/>
    </xf>
    <xf numFmtId="0" fontId="12" fillId="0" borderId="5" xfId="3" applyBorder="1"/>
    <xf numFmtId="14" fontId="30" fillId="0" borderId="5" xfId="3" applyNumberFormat="1" applyFont="1" applyFill="1" applyBorder="1" applyAlignment="1">
      <alignment horizontal="center" vertical="center" wrapText="1"/>
    </xf>
    <xf numFmtId="0" fontId="24" fillId="7" borderId="5" xfId="3" applyFont="1" applyFill="1" applyBorder="1" applyAlignment="1">
      <alignment horizontal="center" vertical="center" wrapText="1"/>
    </xf>
    <xf numFmtId="14" fontId="24" fillId="7" borderId="5" xfId="3" applyNumberFormat="1" applyFont="1" applyFill="1" applyBorder="1" applyAlignment="1">
      <alignment horizontal="center" vertical="center" wrapText="1"/>
    </xf>
    <xf numFmtId="4" fontId="46" fillId="0" borderId="5" xfId="3" applyNumberFormat="1" applyFont="1" applyFill="1" applyBorder="1" applyAlignment="1">
      <alignment horizontal="center" vertical="center" wrapText="1"/>
    </xf>
    <xf numFmtId="0" fontId="30" fillId="0" borderId="12" xfId="3" applyFont="1" applyFill="1" applyBorder="1" applyAlignment="1">
      <alignment horizontal="center" vertical="center" wrapText="1"/>
    </xf>
    <xf numFmtId="14" fontId="30" fillId="0" borderId="12" xfId="3" applyNumberFormat="1" applyFont="1" applyFill="1" applyBorder="1" applyAlignment="1">
      <alignment horizontal="center" vertical="center" wrapText="1"/>
    </xf>
    <xf numFmtId="4" fontId="30" fillId="0" borderId="12" xfId="3" applyNumberFormat="1" applyFont="1" applyFill="1" applyBorder="1" applyAlignment="1">
      <alignment horizontal="center" vertical="center" wrapText="1"/>
    </xf>
    <xf numFmtId="4" fontId="34" fillId="0" borderId="0" xfId="3" applyNumberFormat="1" applyFont="1" applyFill="1"/>
    <xf numFmtId="4" fontId="12" fillId="0" borderId="0" xfId="3" applyNumberFormat="1"/>
    <xf numFmtId="0" fontId="35" fillId="0" borderId="5" xfId="3" applyFont="1" applyFill="1" applyBorder="1" applyAlignment="1">
      <alignment horizontal="center" vertical="center" wrapText="1"/>
    </xf>
    <xf numFmtId="4" fontId="35" fillId="0" borderId="5" xfId="3" applyNumberFormat="1" applyFont="1" applyFill="1" applyBorder="1" applyAlignment="1">
      <alignment horizontal="center" vertical="center" wrapText="1"/>
    </xf>
    <xf numFmtId="4" fontId="39" fillId="0" borderId="5" xfId="3" applyNumberFormat="1" applyFont="1" applyBorder="1" applyAlignment="1">
      <alignment horizontal="center"/>
    </xf>
    <xf numFmtId="0" fontId="12" fillId="0" borderId="5" xfId="3" applyBorder="1" applyAlignment="1">
      <alignment horizontal="center" vertical="distributed"/>
    </xf>
    <xf numFmtId="22" fontId="12" fillId="0" borderId="0" xfId="3" applyNumberFormat="1"/>
    <xf numFmtId="4" fontId="12" fillId="0" borderId="5" xfId="3" applyNumberFormat="1" applyBorder="1"/>
    <xf numFmtId="22" fontId="12" fillId="0" borderId="5" xfId="3" applyNumberFormat="1" applyBorder="1"/>
    <xf numFmtId="4" fontId="47" fillId="0" borderId="5" xfId="3" applyNumberFormat="1" applyFont="1" applyBorder="1"/>
    <xf numFmtId="0" fontId="0" fillId="0" borderId="0" xfId="0" applyAlignment="1"/>
    <xf numFmtId="4" fontId="6" fillId="9" borderId="5" xfId="0" applyNumberFormat="1" applyFont="1" applyFill="1" applyBorder="1" applyAlignment="1"/>
    <xf numFmtId="0" fontId="2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0" fillId="10" borderId="0" xfId="0" applyFill="1" applyAlignment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4" fontId="0" fillId="0" borderId="3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2" fillId="0" borderId="0" xfId="3" applyFont="1" applyAlignment="1">
      <alignment horizontal="center"/>
    </xf>
    <xf numFmtId="0" fontId="28" fillId="0" borderId="5" xfId="4" applyFont="1" applyFill="1" applyBorder="1" applyAlignment="1">
      <alignment horizontal="left" vertical="top" wrapText="1"/>
    </xf>
    <xf numFmtId="0" fontId="28" fillId="0" borderId="7" xfId="4" applyFont="1" applyFill="1" applyBorder="1" applyAlignment="1">
      <alignment horizontal="left" vertical="top" wrapText="1"/>
    </xf>
    <xf numFmtId="167" fontId="28" fillId="0" borderId="5" xfId="4" applyNumberFormat="1" applyFont="1" applyFill="1" applyBorder="1" applyAlignment="1">
      <alignment horizontal="left" vertical="top" wrapText="1"/>
    </xf>
    <xf numFmtId="167" fontId="28" fillId="0" borderId="7" xfId="4" applyNumberFormat="1" applyFont="1" applyFill="1" applyBorder="1" applyAlignment="1">
      <alignment horizontal="left" vertical="top" wrapText="1"/>
    </xf>
    <xf numFmtId="0" fontId="26" fillId="0" borderId="8" xfId="4" applyFont="1" applyFill="1" applyBorder="1" applyAlignment="1">
      <alignment horizontal="left" vertical="top"/>
    </xf>
    <xf numFmtId="0" fontId="26" fillId="0" borderId="10" xfId="4" applyFont="1" applyFill="1" applyBorder="1" applyAlignment="1">
      <alignment horizontal="left" vertical="top"/>
    </xf>
    <xf numFmtId="0" fontId="26" fillId="0" borderId="11" xfId="4" applyFont="1" applyFill="1" applyBorder="1" applyAlignment="1">
      <alignment horizontal="left" vertical="top"/>
    </xf>
    <xf numFmtId="0" fontId="26" fillId="0" borderId="5" xfId="4" applyFont="1" applyFill="1" applyBorder="1" applyAlignment="1">
      <alignment horizontal="left" vertical="top"/>
    </xf>
    <xf numFmtId="0" fontId="41" fillId="0" borderId="0" xfId="4" applyFont="1" applyFill="1" applyAlignment="1">
      <alignment horizontal="center" vertical="center" wrapText="1"/>
    </xf>
    <xf numFmtId="0" fontId="40" fillId="0" borderId="0" xfId="4" applyAlignment="1">
      <alignment horizontal="left" vertical="center" wrapText="1"/>
    </xf>
    <xf numFmtId="0" fontId="42" fillId="0" borderId="0" xfId="4" applyFont="1" applyFill="1" applyAlignment="1">
      <alignment horizontal="left" vertical="center" wrapText="1"/>
    </xf>
    <xf numFmtId="0" fontId="43" fillId="0" borderId="0" xfId="4" applyFont="1" applyFill="1" applyAlignment="1">
      <alignment horizontal="left" vertical="top"/>
    </xf>
    <xf numFmtId="0" fontId="26" fillId="0" borderId="0" xfId="4" applyFont="1" applyFill="1" applyAlignment="1">
      <alignment horizontal="left" vertical="top"/>
    </xf>
    <xf numFmtId="0" fontId="25" fillId="0" borderId="5" xfId="3" applyFont="1" applyBorder="1" applyAlignment="1">
      <alignment horizontal="center"/>
    </xf>
    <xf numFmtId="0" fontId="23" fillId="0" borderId="0" xfId="5" applyFont="1" applyAlignment="1">
      <alignment horizontal="center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/>
    <xf numFmtId="0" fontId="5" fillId="9" borderId="1" xfId="0" applyFont="1" applyFill="1" applyBorder="1" applyAlignment="1">
      <alignment vertical="top"/>
    </xf>
    <xf numFmtId="0" fontId="6" fillId="9" borderId="1" xfId="0" applyFont="1" applyFill="1" applyBorder="1" applyAlignment="1">
      <alignment vertical="top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vertical="top" wrapText="1"/>
    </xf>
    <xf numFmtId="4" fontId="0" fillId="0" borderId="1" xfId="0" applyNumberFormat="1" applyFont="1" applyBorder="1" applyAlignment="1"/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/>
    <xf numFmtId="0" fontId="0" fillId="8" borderId="1" xfId="0" applyFont="1" applyFill="1" applyBorder="1" applyAlignment="1">
      <alignment vertical="top" wrapText="1"/>
    </xf>
    <xf numFmtId="4" fontId="0" fillId="8" borderId="1" xfId="0" applyNumberFormat="1" applyFont="1" applyFill="1" applyBorder="1" applyAlignment="1"/>
    <xf numFmtId="0" fontId="1" fillId="2" borderId="1" xfId="0" applyFont="1" applyFill="1" applyBorder="1" applyAlignment="1">
      <alignment horizontal="centerContinuous" vertical="top" wrapText="1"/>
    </xf>
    <xf numFmtId="4" fontId="4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/>
    <xf numFmtId="0" fontId="4" fillId="9" borderId="1" xfId="0" applyFont="1" applyFill="1" applyBorder="1" applyAlignment="1">
      <alignment vertical="top" wrapText="1"/>
    </xf>
    <xf numFmtId="4" fontId="4" fillId="9" borderId="1" xfId="0" applyNumberFormat="1" applyFont="1" applyFill="1" applyBorder="1" applyAlignment="1"/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17</xdr:col>
      <xdr:colOff>219075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38275"/>
          <a:ext cx="1545907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xarid.uzex.uz/ru-RU/competitive/resultitem/9119482/" TargetMode="External"/><Relationship Id="rId2" Type="http://schemas.openxmlformats.org/officeDocument/2006/relationships/hyperlink" Target="https://exarid.uzex.uz/ru-RU/competitive/resultitem/9122932/" TargetMode="External"/><Relationship Id="rId1" Type="http://schemas.openxmlformats.org/officeDocument/2006/relationships/hyperlink" Target="https://exarid.uzex.uz/ru-RU/competitive/resultitem/9125058/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exarid.uzex.uz/ru-RU/competitive/resultitem/9113660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emilliydokon.uzex.uz/ru/offers/item/6683736" TargetMode="External"/><Relationship Id="rId2" Type="http://schemas.openxmlformats.org/officeDocument/2006/relationships/hyperlink" Target="http://emilliydokon.uzex.uz/ru/Lots/item/5102092" TargetMode="External"/><Relationship Id="rId1" Type="http://schemas.openxmlformats.org/officeDocument/2006/relationships/hyperlink" Target="http://emilliydokon.uzex.uz/ru/offers/item/6683736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65"/>
  <sheetViews>
    <sheetView view="pageBreakPreview" zoomScaleNormal="130" zoomScaleSheetLayoutView="100" workbookViewId="0">
      <pane ySplit="5" topLeftCell="A819" activePane="bottomLeft" state="frozen"/>
      <selection pane="bottomLeft" activeCell="J974" sqref="J974"/>
    </sheetView>
  </sheetViews>
  <sheetFormatPr defaultRowHeight="12"/>
  <cols>
    <col min="1" max="1" width="77.28515625" style="26" customWidth="1"/>
    <col min="2" max="2" width="24.28515625" style="27" customWidth="1"/>
    <col min="3" max="5" width="9.140625" style="27"/>
    <col min="6" max="6" width="13.42578125" style="27" bestFit="1" customWidth="1"/>
    <col min="7" max="16384" width="9.140625" style="27"/>
  </cols>
  <sheetData>
    <row r="1" spans="1:2">
      <c r="B1" s="94" t="s">
        <v>50</v>
      </c>
    </row>
    <row r="2" spans="1:2" s="28" customFormat="1">
      <c r="A2" s="239" t="s">
        <v>0</v>
      </c>
      <c r="B2" s="239"/>
    </row>
    <row r="3" spans="1:2" s="28" customFormat="1">
      <c r="A3" s="240" t="s">
        <v>5829</v>
      </c>
      <c r="B3" s="240"/>
    </row>
    <row r="4" spans="1:2">
      <c r="A4" s="133"/>
      <c r="B4" s="40"/>
    </row>
    <row r="5" spans="1:2">
      <c r="A5" s="134" t="s">
        <v>1</v>
      </c>
      <c r="B5" s="124" t="s">
        <v>2</v>
      </c>
    </row>
    <row r="6" spans="1:2">
      <c r="A6" s="125" t="s">
        <v>129</v>
      </c>
      <c r="B6" s="126">
        <v>26426400</v>
      </c>
    </row>
    <row r="7" spans="1:2">
      <c r="A7" s="127" t="s">
        <v>1013</v>
      </c>
      <c r="B7" s="128">
        <v>3326400</v>
      </c>
    </row>
    <row r="8" spans="1:2" s="31" customFormat="1">
      <c r="A8" s="127" t="s">
        <v>2423</v>
      </c>
      <c r="B8" s="128">
        <v>3141600</v>
      </c>
    </row>
    <row r="9" spans="1:2">
      <c r="A9" s="127" t="s">
        <v>2424</v>
      </c>
      <c r="B9" s="128">
        <v>2956800</v>
      </c>
    </row>
    <row r="10" spans="1:2" s="31" customFormat="1">
      <c r="A10" s="127" t="s">
        <v>2425</v>
      </c>
      <c r="B10" s="128">
        <v>4065600</v>
      </c>
    </row>
    <row r="11" spans="1:2">
      <c r="A11" s="127" t="s">
        <v>1014</v>
      </c>
      <c r="B11" s="128">
        <v>2402400</v>
      </c>
    </row>
    <row r="12" spans="1:2" s="31" customFormat="1">
      <c r="A12" s="127" t="s">
        <v>3916</v>
      </c>
      <c r="B12" s="128">
        <v>2956800</v>
      </c>
    </row>
    <row r="13" spans="1:2" s="31" customFormat="1">
      <c r="A13" s="127" t="s">
        <v>3917</v>
      </c>
      <c r="B13" s="128">
        <v>4250400</v>
      </c>
    </row>
    <row r="14" spans="1:2">
      <c r="A14" s="127" t="s">
        <v>1015</v>
      </c>
      <c r="B14" s="128">
        <v>3326400</v>
      </c>
    </row>
    <row r="15" spans="1:2">
      <c r="A15" s="125" t="s">
        <v>573</v>
      </c>
      <c r="B15" s="126">
        <v>33282872000</v>
      </c>
    </row>
    <row r="16" spans="1:2">
      <c r="A16" s="127" t="s">
        <v>1016</v>
      </c>
      <c r="B16" s="128">
        <v>6000000000</v>
      </c>
    </row>
    <row r="17" spans="1:2">
      <c r="A17" s="127" t="s">
        <v>1017</v>
      </c>
      <c r="B17" s="128">
        <v>2225000000</v>
      </c>
    </row>
    <row r="18" spans="1:2">
      <c r="A18" s="127" t="s">
        <v>1018</v>
      </c>
      <c r="B18" s="128">
        <v>4000000000</v>
      </c>
    </row>
    <row r="19" spans="1:2" s="31" customFormat="1">
      <c r="A19" s="127" t="s">
        <v>2426</v>
      </c>
      <c r="B19" s="128">
        <v>10200000000</v>
      </c>
    </row>
    <row r="20" spans="1:2">
      <c r="A20" s="127" t="s">
        <v>2427</v>
      </c>
      <c r="B20" s="128">
        <v>5287984000</v>
      </c>
    </row>
    <row r="21" spans="1:2" s="31" customFormat="1">
      <c r="A21" s="127" t="s">
        <v>2428</v>
      </c>
      <c r="B21" s="128">
        <v>1119888000</v>
      </c>
    </row>
    <row r="22" spans="1:2">
      <c r="A22" s="127" t="s">
        <v>5830</v>
      </c>
      <c r="B22" s="128">
        <v>4450000000</v>
      </c>
    </row>
    <row r="23" spans="1:2" s="31" customFormat="1">
      <c r="A23" s="125" t="s">
        <v>1019</v>
      </c>
      <c r="B23" s="126">
        <v>29800000</v>
      </c>
    </row>
    <row r="24" spans="1:2">
      <c r="A24" s="127" t="s">
        <v>1020</v>
      </c>
      <c r="B24" s="128">
        <v>7000000</v>
      </c>
    </row>
    <row r="25" spans="1:2" s="31" customFormat="1">
      <c r="A25" s="127" t="s">
        <v>1021</v>
      </c>
      <c r="B25" s="128">
        <v>1400000</v>
      </c>
    </row>
    <row r="26" spans="1:2">
      <c r="A26" s="127" t="s">
        <v>2429</v>
      </c>
      <c r="B26" s="128">
        <v>1250000</v>
      </c>
    </row>
    <row r="27" spans="1:2" s="31" customFormat="1">
      <c r="A27" s="127" t="s">
        <v>5831</v>
      </c>
      <c r="B27" s="128">
        <v>6910000</v>
      </c>
    </row>
    <row r="28" spans="1:2">
      <c r="A28" s="127" t="s">
        <v>5832</v>
      </c>
      <c r="B28" s="128">
        <v>1600000</v>
      </c>
    </row>
    <row r="29" spans="1:2">
      <c r="A29" s="127" t="s">
        <v>5833</v>
      </c>
      <c r="B29" s="128">
        <v>1050000</v>
      </c>
    </row>
    <row r="30" spans="1:2" s="31" customFormat="1">
      <c r="A30" s="127" t="s">
        <v>5834</v>
      </c>
      <c r="B30" s="128">
        <v>10590000</v>
      </c>
    </row>
    <row r="31" spans="1:2">
      <c r="A31" s="125" t="s">
        <v>1022</v>
      </c>
      <c r="B31" s="126">
        <v>376498</v>
      </c>
    </row>
    <row r="32" spans="1:2" s="31" customFormat="1">
      <c r="A32" s="127" t="s">
        <v>1023</v>
      </c>
      <c r="B32" s="128">
        <v>201500</v>
      </c>
    </row>
    <row r="33" spans="1:2">
      <c r="A33" s="127" t="s">
        <v>2430</v>
      </c>
      <c r="B33" s="128">
        <v>99998</v>
      </c>
    </row>
    <row r="34" spans="1:2">
      <c r="A34" s="127" t="s">
        <v>2431</v>
      </c>
      <c r="B34" s="128">
        <v>75000</v>
      </c>
    </row>
    <row r="35" spans="1:2" s="31" customFormat="1">
      <c r="A35" s="125" t="s">
        <v>3918</v>
      </c>
      <c r="B35" s="126">
        <v>3629640</v>
      </c>
    </row>
    <row r="36" spans="1:2">
      <c r="A36" s="127" t="s">
        <v>3919</v>
      </c>
      <c r="B36" s="128">
        <v>3629640</v>
      </c>
    </row>
    <row r="37" spans="1:2">
      <c r="A37" s="125" t="s">
        <v>5835</v>
      </c>
      <c r="B37" s="126">
        <v>8066670000</v>
      </c>
    </row>
    <row r="38" spans="1:2" s="31" customFormat="1">
      <c r="A38" s="127" t="s">
        <v>5836</v>
      </c>
      <c r="B38" s="128">
        <v>8066670000</v>
      </c>
    </row>
    <row r="39" spans="1:2">
      <c r="A39" s="125" t="s">
        <v>5837</v>
      </c>
      <c r="B39" s="126">
        <v>2935950</v>
      </c>
    </row>
    <row r="40" spans="1:2" s="31" customFormat="1">
      <c r="A40" s="127" t="s">
        <v>5838</v>
      </c>
      <c r="B40" s="128">
        <v>198000</v>
      </c>
    </row>
    <row r="41" spans="1:2">
      <c r="A41" s="127" t="s">
        <v>5839</v>
      </c>
      <c r="B41" s="128">
        <v>759000</v>
      </c>
    </row>
    <row r="42" spans="1:2" s="31" customFormat="1">
      <c r="A42" s="127" t="s">
        <v>5840</v>
      </c>
      <c r="B42" s="128">
        <v>1085850</v>
      </c>
    </row>
    <row r="43" spans="1:2">
      <c r="A43" s="127" t="s">
        <v>5841</v>
      </c>
      <c r="B43" s="128">
        <v>234000</v>
      </c>
    </row>
    <row r="44" spans="1:2" s="31" customFormat="1">
      <c r="A44" s="127" t="s">
        <v>5842</v>
      </c>
      <c r="B44" s="128">
        <v>61200</v>
      </c>
    </row>
    <row r="45" spans="1:2">
      <c r="A45" s="127" t="s">
        <v>5843</v>
      </c>
      <c r="B45" s="128">
        <v>32400</v>
      </c>
    </row>
    <row r="46" spans="1:2" s="31" customFormat="1">
      <c r="A46" s="127" t="s">
        <v>5844</v>
      </c>
      <c r="B46" s="128">
        <v>565500</v>
      </c>
    </row>
    <row r="47" spans="1:2">
      <c r="A47" s="125" t="s">
        <v>5845</v>
      </c>
      <c r="B47" s="126">
        <v>1350000</v>
      </c>
    </row>
    <row r="48" spans="1:2" s="31" customFormat="1">
      <c r="A48" s="127" t="s">
        <v>5846</v>
      </c>
      <c r="B48" s="128">
        <v>1350000</v>
      </c>
    </row>
    <row r="49" spans="1:2">
      <c r="A49" s="125" t="s">
        <v>3920</v>
      </c>
      <c r="B49" s="126">
        <v>141600600</v>
      </c>
    </row>
    <row r="50" spans="1:2" s="31" customFormat="1">
      <c r="A50" s="127" t="s">
        <v>3921</v>
      </c>
      <c r="B50" s="128">
        <v>141600600</v>
      </c>
    </row>
    <row r="51" spans="1:2">
      <c r="A51" s="125" t="s">
        <v>230</v>
      </c>
      <c r="B51" s="126">
        <v>4360000</v>
      </c>
    </row>
    <row r="52" spans="1:2" s="31" customFormat="1">
      <c r="A52" s="127" t="s">
        <v>1024</v>
      </c>
      <c r="B52" s="128">
        <v>4360000</v>
      </c>
    </row>
    <row r="53" spans="1:2">
      <c r="A53" s="125" t="s">
        <v>5847</v>
      </c>
      <c r="B53" s="126">
        <v>2681800</v>
      </c>
    </row>
    <row r="54" spans="1:2" s="31" customFormat="1">
      <c r="A54" s="127" t="s">
        <v>5848</v>
      </c>
      <c r="B54" s="128">
        <v>2681800</v>
      </c>
    </row>
    <row r="55" spans="1:2">
      <c r="A55" s="125" t="s">
        <v>3922</v>
      </c>
      <c r="B55" s="126">
        <v>12450137000</v>
      </c>
    </row>
    <row r="56" spans="1:2" s="31" customFormat="1">
      <c r="A56" s="127" t="s">
        <v>3923</v>
      </c>
      <c r="B56" s="128">
        <v>6050137000</v>
      </c>
    </row>
    <row r="57" spans="1:2">
      <c r="A57" s="127" t="s">
        <v>5849</v>
      </c>
      <c r="B57" s="128">
        <v>6000000000</v>
      </c>
    </row>
    <row r="58" spans="1:2">
      <c r="A58" s="127" t="s">
        <v>5850</v>
      </c>
      <c r="B58" s="128">
        <v>400000000</v>
      </c>
    </row>
    <row r="59" spans="1:2">
      <c r="A59" s="125" t="s">
        <v>3924</v>
      </c>
      <c r="B59" s="126">
        <v>2615634000</v>
      </c>
    </row>
    <row r="60" spans="1:2">
      <c r="A60" s="127" t="s">
        <v>3925</v>
      </c>
      <c r="B60" s="128">
        <v>2615634000</v>
      </c>
    </row>
    <row r="61" spans="1:2">
      <c r="A61" s="125" t="s">
        <v>5851</v>
      </c>
      <c r="B61" s="126">
        <v>4800000</v>
      </c>
    </row>
    <row r="62" spans="1:2">
      <c r="A62" s="127" t="s">
        <v>5852</v>
      </c>
      <c r="B62" s="128">
        <v>4800000</v>
      </c>
    </row>
    <row r="63" spans="1:2">
      <c r="A63" s="125" t="s">
        <v>3926</v>
      </c>
      <c r="B63" s="126">
        <v>1638000</v>
      </c>
    </row>
    <row r="64" spans="1:2">
      <c r="A64" s="127" t="s">
        <v>3927</v>
      </c>
      <c r="B64" s="128">
        <v>1638000</v>
      </c>
    </row>
    <row r="65" spans="1:2">
      <c r="A65" s="125" t="s">
        <v>2432</v>
      </c>
      <c r="B65" s="126">
        <v>89992600</v>
      </c>
    </row>
    <row r="66" spans="1:2">
      <c r="A66" s="127" t="s">
        <v>2433</v>
      </c>
      <c r="B66" s="128">
        <v>1497600</v>
      </c>
    </row>
    <row r="67" spans="1:2">
      <c r="A67" s="127" t="s">
        <v>2434</v>
      </c>
      <c r="B67" s="128">
        <v>625000</v>
      </c>
    </row>
    <row r="68" spans="1:2" s="31" customFormat="1">
      <c r="A68" s="127" t="s">
        <v>2435</v>
      </c>
      <c r="B68" s="128">
        <v>1782000</v>
      </c>
    </row>
    <row r="69" spans="1:2">
      <c r="A69" s="127" t="s">
        <v>2436</v>
      </c>
      <c r="B69" s="128">
        <v>300000</v>
      </c>
    </row>
    <row r="70" spans="1:2" s="31" customFormat="1">
      <c r="A70" s="127" t="s">
        <v>2437</v>
      </c>
      <c r="B70" s="128">
        <v>1500000</v>
      </c>
    </row>
    <row r="71" spans="1:2">
      <c r="A71" s="127" t="s">
        <v>2438</v>
      </c>
      <c r="B71" s="128">
        <v>250000</v>
      </c>
    </row>
    <row r="72" spans="1:2" s="31" customFormat="1">
      <c r="A72" s="127" t="s">
        <v>2439</v>
      </c>
      <c r="B72" s="128">
        <v>1619000</v>
      </c>
    </row>
    <row r="73" spans="1:2">
      <c r="A73" s="127" t="s">
        <v>3928</v>
      </c>
      <c r="B73" s="128">
        <v>1350000</v>
      </c>
    </row>
    <row r="74" spans="1:2">
      <c r="A74" s="127" t="s">
        <v>3929</v>
      </c>
      <c r="B74" s="128">
        <v>120000</v>
      </c>
    </row>
    <row r="75" spans="1:2">
      <c r="A75" s="127" t="s">
        <v>3930</v>
      </c>
      <c r="B75" s="128">
        <v>120000</v>
      </c>
    </row>
    <row r="76" spans="1:2" s="31" customFormat="1">
      <c r="A76" s="127" t="s">
        <v>3931</v>
      </c>
      <c r="B76" s="128">
        <v>33000</v>
      </c>
    </row>
    <row r="77" spans="1:2">
      <c r="A77" s="127" t="s">
        <v>3932</v>
      </c>
      <c r="B77" s="128">
        <v>525000</v>
      </c>
    </row>
    <row r="78" spans="1:2" s="31" customFormat="1">
      <c r="A78" s="127" t="s">
        <v>3933</v>
      </c>
      <c r="B78" s="128">
        <v>465000</v>
      </c>
    </row>
    <row r="79" spans="1:2">
      <c r="A79" s="127" t="s">
        <v>3934</v>
      </c>
      <c r="B79" s="128">
        <v>840000</v>
      </c>
    </row>
    <row r="80" spans="1:2" s="31" customFormat="1">
      <c r="A80" s="127" t="s">
        <v>3935</v>
      </c>
      <c r="B80" s="128">
        <v>6000</v>
      </c>
    </row>
    <row r="81" spans="1:2">
      <c r="A81" s="127" t="s">
        <v>3936</v>
      </c>
      <c r="B81" s="128">
        <v>30000</v>
      </c>
    </row>
    <row r="82" spans="1:2" s="31" customFormat="1">
      <c r="A82" s="127" t="s">
        <v>3937</v>
      </c>
      <c r="B82" s="128">
        <v>120000</v>
      </c>
    </row>
    <row r="83" spans="1:2">
      <c r="A83" s="127" t="s">
        <v>3938</v>
      </c>
      <c r="B83" s="128">
        <v>170000</v>
      </c>
    </row>
    <row r="84" spans="1:2">
      <c r="A84" s="127" t="s">
        <v>3939</v>
      </c>
      <c r="B84" s="128">
        <v>1500000</v>
      </c>
    </row>
    <row r="85" spans="1:2" s="31" customFormat="1">
      <c r="A85" s="127" t="s">
        <v>3940</v>
      </c>
      <c r="B85" s="128">
        <v>18640000</v>
      </c>
    </row>
    <row r="86" spans="1:2">
      <c r="A86" s="127" t="s">
        <v>3941</v>
      </c>
      <c r="B86" s="128">
        <v>2400000</v>
      </c>
    </row>
    <row r="87" spans="1:2" s="31" customFormat="1">
      <c r="A87" s="127" t="s">
        <v>3942</v>
      </c>
      <c r="B87" s="128">
        <v>38500000</v>
      </c>
    </row>
    <row r="88" spans="1:2">
      <c r="A88" s="127" t="s">
        <v>3943</v>
      </c>
      <c r="B88" s="128">
        <v>17600000</v>
      </c>
    </row>
    <row r="89" spans="1:2">
      <c r="A89" s="125" t="s">
        <v>5853</v>
      </c>
      <c r="B89" s="126">
        <v>2375000</v>
      </c>
    </row>
    <row r="90" spans="1:2" s="31" customFormat="1">
      <c r="A90" s="127" t="s">
        <v>5854</v>
      </c>
      <c r="B90" s="128">
        <v>2375000</v>
      </c>
    </row>
    <row r="91" spans="1:2">
      <c r="A91" s="125" t="s">
        <v>2440</v>
      </c>
      <c r="B91" s="126">
        <v>375000</v>
      </c>
    </row>
    <row r="92" spans="1:2" s="31" customFormat="1">
      <c r="A92" s="127" t="s">
        <v>2441</v>
      </c>
      <c r="B92" s="128">
        <v>375000</v>
      </c>
    </row>
    <row r="93" spans="1:2">
      <c r="A93" s="125" t="s">
        <v>5855</v>
      </c>
      <c r="B93" s="126">
        <v>15800000</v>
      </c>
    </row>
    <row r="94" spans="1:2">
      <c r="A94" s="127" t="s">
        <v>5856</v>
      </c>
      <c r="B94" s="128">
        <v>15800000</v>
      </c>
    </row>
    <row r="95" spans="1:2">
      <c r="A95" s="125" t="s">
        <v>3944</v>
      </c>
      <c r="B95" s="126">
        <v>60243533.939999998</v>
      </c>
    </row>
    <row r="96" spans="1:2" s="31" customFormat="1">
      <c r="A96" s="127" t="s">
        <v>3945</v>
      </c>
      <c r="B96" s="128">
        <v>60243533.939999998</v>
      </c>
    </row>
    <row r="97" spans="1:2">
      <c r="A97" s="125" t="s">
        <v>223</v>
      </c>
      <c r="B97" s="126">
        <v>18650000</v>
      </c>
    </row>
    <row r="98" spans="1:2" s="31" customFormat="1">
      <c r="A98" s="127" t="s">
        <v>1025</v>
      </c>
      <c r="B98" s="128">
        <v>6050000</v>
      </c>
    </row>
    <row r="99" spans="1:2">
      <c r="A99" s="127" t="s">
        <v>1026</v>
      </c>
      <c r="B99" s="128">
        <v>6600000</v>
      </c>
    </row>
    <row r="100" spans="1:2" s="31" customFormat="1">
      <c r="A100" s="127" t="s">
        <v>5857</v>
      </c>
      <c r="B100" s="128">
        <v>6000000</v>
      </c>
    </row>
    <row r="101" spans="1:2">
      <c r="A101" s="125" t="s">
        <v>3946</v>
      </c>
      <c r="B101" s="126">
        <v>6142270000</v>
      </c>
    </row>
    <row r="102" spans="1:2">
      <c r="A102" s="127" t="s">
        <v>3947</v>
      </c>
      <c r="B102" s="128">
        <v>6142270000</v>
      </c>
    </row>
    <row r="103" spans="1:2" s="31" customFormat="1">
      <c r="A103" s="125" t="s">
        <v>2442</v>
      </c>
      <c r="B103" s="126">
        <v>17450</v>
      </c>
    </row>
    <row r="104" spans="1:2">
      <c r="A104" s="127" t="s">
        <v>2443</v>
      </c>
      <c r="B104" s="128">
        <v>17450</v>
      </c>
    </row>
    <row r="105" spans="1:2" s="31" customFormat="1">
      <c r="A105" s="125" t="s">
        <v>3948</v>
      </c>
      <c r="B105" s="126">
        <v>19520000</v>
      </c>
    </row>
    <row r="106" spans="1:2">
      <c r="A106" s="127" t="s">
        <v>3949</v>
      </c>
      <c r="B106" s="128">
        <v>5250000</v>
      </c>
    </row>
    <row r="107" spans="1:2">
      <c r="A107" s="127" t="s">
        <v>3950</v>
      </c>
      <c r="B107" s="128">
        <v>900000</v>
      </c>
    </row>
    <row r="108" spans="1:2" s="31" customFormat="1">
      <c r="A108" s="127" t="s">
        <v>3951</v>
      </c>
      <c r="B108" s="128">
        <v>2450000</v>
      </c>
    </row>
    <row r="109" spans="1:2">
      <c r="A109" s="127" t="s">
        <v>3952</v>
      </c>
      <c r="B109" s="128">
        <v>10500000</v>
      </c>
    </row>
    <row r="110" spans="1:2">
      <c r="A110" s="127" t="s">
        <v>3953</v>
      </c>
      <c r="B110" s="128">
        <v>420000</v>
      </c>
    </row>
    <row r="111" spans="1:2">
      <c r="A111" s="125" t="s">
        <v>3954</v>
      </c>
      <c r="B111" s="126">
        <v>1640000000</v>
      </c>
    </row>
    <row r="112" spans="1:2">
      <c r="A112" s="127" t="s">
        <v>3955</v>
      </c>
      <c r="B112" s="128">
        <v>1640000000</v>
      </c>
    </row>
    <row r="113" spans="1:2" s="31" customFormat="1">
      <c r="A113" s="125" t="s">
        <v>5858</v>
      </c>
      <c r="B113" s="126">
        <v>1505000000</v>
      </c>
    </row>
    <row r="114" spans="1:2">
      <c r="A114" s="127" t="s">
        <v>5859</v>
      </c>
      <c r="B114" s="128">
        <v>1505000000</v>
      </c>
    </row>
    <row r="115" spans="1:2">
      <c r="A115" s="125" t="s">
        <v>1027</v>
      </c>
      <c r="B115" s="126">
        <v>10399990</v>
      </c>
    </row>
    <row r="116" spans="1:2" s="31" customFormat="1">
      <c r="A116" s="127" t="s">
        <v>1028</v>
      </c>
      <c r="B116" s="128">
        <v>3105000</v>
      </c>
    </row>
    <row r="117" spans="1:2">
      <c r="A117" s="127" t="s">
        <v>1029</v>
      </c>
      <c r="B117" s="128">
        <v>222525</v>
      </c>
    </row>
    <row r="118" spans="1:2">
      <c r="A118" s="127" t="s">
        <v>1030</v>
      </c>
      <c r="B118" s="128">
        <v>445050</v>
      </c>
    </row>
    <row r="119" spans="1:2" s="31" customFormat="1">
      <c r="A119" s="127" t="s">
        <v>2444</v>
      </c>
      <c r="B119" s="128">
        <v>1904400</v>
      </c>
    </row>
    <row r="120" spans="1:2">
      <c r="A120" s="127" t="s">
        <v>2445</v>
      </c>
      <c r="B120" s="128">
        <v>301300</v>
      </c>
    </row>
    <row r="121" spans="1:2">
      <c r="A121" s="127" t="s">
        <v>2446</v>
      </c>
      <c r="B121" s="128">
        <v>569940</v>
      </c>
    </row>
    <row r="122" spans="1:2">
      <c r="A122" s="127" t="s">
        <v>2447</v>
      </c>
      <c r="B122" s="128">
        <v>198260</v>
      </c>
    </row>
    <row r="123" spans="1:2" s="31" customFormat="1">
      <c r="A123" s="127" t="s">
        <v>2448</v>
      </c>
      <c r="B123" s="128">
        <v>451800</v>
      </c>
    </row>
    <row r="124" spans="1:2">
      <c r="A124" s="127" t="s">
        <v>2449</v>
      </c>
      <c r="B124" s="128">
        <v>750350</v>
      </c>
    </row>
    <row r="125" spans="1:2">
      <c r="A125" s="127" t="s">
        <v>2450</v>
      </c>
      <c r="B125" s="128">
        <v>346920</v>
      </c>
    </row>
    <row r="126" spans="1:2" s="31" customFormat="1">
      <c r="A126" s="127" t="s">
        <v>2451</v>
      </c>
      <c r="B126" s="128">
        <v>374850</v>
      </c>
    </row>
    <row r="127" spans="1:2">
      <c r="A127" s="127" t="s">
        <v>2452</v>
      </c>
      <c r="B127" s="128">
        <v>1000495</v>
      </c>
    </row>
    <row r="128" spans="1:2">
      <c r="A128" s="127" t="s">
        <v>2453</v>
      </c>
      <c r="B128" s="128">
        <v>211600</v>
      </c>
    </row>
    <row r="129" spans="1:2">
      <c r="A129" s="127" t="s">
        <v>2454</v>
      </c>
      <c r="B129" s="128">
        <v>517500</v>
      </c>
    </row>
    <row r="130" spans="1:2" s="31" customFormat="1">
      <c r="A130" s="125" t="s">
        <v>2455</v>
      </c>
      <c r="B130" s="126">
        <v>2585000</v>
      </c>
    </row>
    <row r="131" spans="1:2">
      <c r="A131" s="127" t="s">
        <v>2456</v>
      </c>
      <c r="B131" s="128">
        <v>2585000</v>
      </c>
    </row>
    <row r="132" spans="1:2" s="31" customFormat="1">
      <c r="A132" s="125" t="s">
        <v>2457</v>
      </c>
      <c r="B132" s="126">
        <v>126570045</v>
      </c>
    </row>
    <row r="133" spans="1:2">
      <c r="A133" s="127" t="s">
        <v>2458</v>
      </c>
      <c r="B133" s="128">
        <v>57600045</v>
      </c>
    </row>
    <row r="134" spans="1:2" s="31" customFormat="1">
      <c r="A134" s="127" t="s">
        <v>5860</v>
      </c>
      <c r="B134" s="128">
        <v>68970000</v>
      </c>
    </row>
    <row r="135" spans="1:2">
      <c r="A135" s="125" t="s">
        <v>5861</v>
      </c>
      <c r="B135" s="126">
        <v>2695000</v>
      </c>
    </row>
    <row r="136" spans="1:2">
      <c r="A136" s="127" t="s">
        <v>5862</v>
      </c>
      <c r="B136" s="128">
        <v>2695000</v>
      </c>
    </row>
    <row r="137" spans="1:2" s="31" customFormat="1">
      <c r="A137" s="125" t="s">
        <v>3956</v>
      </c>
      <c r="B137" s="126">
        <v>4076940</v>
      </c>
    </row>
    <row r="138" spans="1:2">
      <c r="A138" s="127" t="s">
        <v>3957</v>
      </c>
      <c r="B138" s="128">
        <v>1797960</v>
      </c>
    </row>
    <row r="139" spans="1:2" s="31" customFormat="1">
      <c r="A139" s="127" t="s">
        <v>5863</v>
      </c>
      <c r="B139" s="128">
        <v>2278980</v>
      </c>
    </row>
    <row r="140" spans="1:2">
      <c r="A140" s="125" t="s">
        <v>5864</v>
      </c>
      <c r="B140" s="126">
        <v>6683600</v>
      </c>
    </row>
    <row r="141" spans="1:2">
      <c r="A141" s="127" t="s">
        <v>5865</v>
      </c>
      <c r="B141" s="128">
        <v>6683600</v>
      </c>
    </row>
    <row r="142" spans="1:2" s="31" customFormat="1">
      <c r="A142" s="125" t="s">
        <v>5866</v>
      </c>
      <c r="B142" s="126">
        <v>3795000</v>
      </c>
    </row>
    <row r="143" spans="1:2">
      <c r="A143" s="127" t="s">
        <v>5867</v>
      </c>
      <c r="B143" s="128">
        <v>3795000</v>
      </c>
    </row>
    <row r="144" spans="1:2" s="31" customFormat="1">
      <c r="A144" s="125" t="s">
        <v>3958</v>
      </c>
      <c r="B144" s="126">
        <v>1241182000</v>
      </c>
    </row>
    <row r="145" spans="1:2">
      <c r="A145" s="127" t="s">
        <v>3959</v>
      </c>
      <c r="B145" s="128">
        <v>1241182000</v>
      </c>
    </row>
    <row r="146" spans="1:2">
      <c r="A146" s="125" t="s">
        <v>3960</v>
      </c>
      <c r="B146" s="126">
        <v>821681000</v>
      </c>
    </row>
    <row r="147" spans="1:2">
      <c r="A147" s="127" t="s">
        <v>3961</v>
      </c>
      <c r="B147" s="128">
        <v>821681000</v>
      </c>
    </row>
    <row r="148" spans="1:2">
      <c r="A148" s="125" t="s">
        <v>5868</v>
      </c>
      <c r="B148" s="126">
        <v>14406000</v>
      </c>
    </row>
    <row r="149" spans="1:2" s="31" customFormat="1">
      <c r="A149" s="127" t="s">
        <v>5869</v>
      </c>
      <c r="B149" s="128">
        <v>14406000</v>
      </c>
    </row>
    <row r="150" spans="1:2">
      <c r="A150" s="125" t="s">
        <v>2459</v>
      </c>
      <c r="B150" s="126">
        <v>2852000</v>
      </c>
    </row>
    <row r="151" spans="1:2">
      <c r="A151" s="127" t="s">
        <v>2460</v>
      </c>
      <c r="B151" s="128">
        <v>2852000</v>
      </c>
    </row>
    <row r="152" spans="1:2">
      <c r="A152" s="125" t="s">
        <v>3962</v>
      </c>
      <c r="B152" s="126">
        <v>180000</v>
      </c>
    </row>
    <row r="153" spans="1:2">
      <c r="A153" s="127" t="s">
        <v>3963</v>
      </c>
      <c r="B153" s="128">
        <v>180000</v>
      </c>
    </row>
    <row r="154" spans="1:2">
      <c r="A154" s="125" t="s">
        <v>1031</v>
      </c>
      <c r="B154" s="126">
        <v>22940140</v>
      </c>
    </row>
    <row r="155" spans="1:2">
      <c r="A155" s="127" t="s">
        <v>1032</v>
      </c>
      <c r="B155" s="128">
        <v>1140020</v>
      </c>
    </row>
    <row r="156" spans="1:2" s="31" customFormat="1">
      <c r="A156" s="127" t="s">
        <v>1033</v>
      </c>
      <c r="B156" s="128">
        <v>4400040</v>
      </c>
    </row>
    <row r="157" spans="1:2">
      <c r="A157" s="127" t="s">
        <v>2461</v>
      </c>
      <c r="B157" s="128">
        <v>4400040</v>
      </c>
    </row>
    <row r="158" spans="1:2" s="31" customFormat="1">
      <c r="A158" s="127" t="s">
        <v>2462</v>
      </c>
      <c r="B158" s="128">
        <v>4800040</v>
      </c>
    </row>
    <row r="159" spans="1:2">
      <c r="A159" s="127" t="s">
        <v>5870</v>
      </c>
      <c r="B159" s="128">
        <v>3000000</v>
      </c>
    </row>
    <row r="160" spans="1:2" s="31" customFormat="1">
      <c r="A160" s="127" t="s">
        <v>5871</v>
      </c>
      <c r="B160" s="128">
        <v>5200000</v>
      </c>
    </row>
    <row r="161" spans="1:2">
      <c r="A161" s="125" t="s">
        <v>3964</v>
      </c>
      <c r="B161" s="126">
        <v>18830250</v>
      </c>
    </row>
    <row r="162" spans="1:2" s="31" customFormat="1">
      <c r="A162" s="127" t="s">
        <v>3965</v>
      </c>
      <c r="B162" s="128">
        <v>3600000</v>
      </c>
    </row>
    <row r="163" spans="1:2">
      <c r="A163" s="127" t="s">
        <v>5872</v>
      </c>
      <c r="B163" s="128">
        <v>4725000</v>
      </c>
    </row>
    <row r="164" spans="1:2" s="31" customFormat="1">
      <c r="A164" s="127" t="s">
        <v>5873</v>
      </c>
      <c r="B164" s="128">
        <v>4769625</v>
      </c>
    </row>
    <row r="165" spans="1:2">
      <c r="A165" s="127" t="s">
        <v>5874</v>
      </c>
      <c r="B165" s="128">
        <v>5735625</v>
      </c>
    </row>
    <row r="166" spans="1:2" s="31" customFormat="1">
      <c r="A166" s="125" t="s">
        <v>2463</v>
      </c>
      <c r="B166" s="126">
        <v>568400</v>
      </c>
    </row>
    <row r="167" spans="1:2">
      <c r="A167" s="127" t="s">
        <v>2464</v>
      </c>
      <c r="B167" s="128">
        <v>568400</v>
      </c>
    </row>
    <row r="168" spans="1:2" s="31" customFormat="1">
      <c r="A168" s="125" t="s">
        <v>2465</v>
      </c>
      <c r="B168" s="126">
        <v>15353240</v>
      </c>
    </row>
    <row r="169" spans="1:2">
      <c r="A169" s="127" t="s">
        <v>2466</v>
      </c>
      <c r="B169" s="128">
        <v>314240</v>
      </c>
    </row>
    <row r="170" spans="1:2" s="31" customFormat="1">
      <c r="A170" s="127" t="s">
        <v>2467</v>
      </c>
      <c r="B170" s="128">
        <v>125000</v>
      </c>
    </row>
    <row r="171" spans="1:2">
      <c r="A171" s="127" t="s">
        <v>2468</v>
      </c>
      <c r="B171" s="128">
        <v>654000</v>
      </c>
    </row>
    <row r="172" spans="1:2">
      <c r="A172" s="127" t="s">
        <v>2469</v>
      </c>
      <c r="B172" s="128">
        <v>34500</v>
      </c>
    </row>
    <row r="173" spans="1:2">
      <c r="A173" s="127" t="s">
        <v>2470</v>
      </c>
      <c r="B173" s="128">
        <v>1250000</v>
      </c>
    </row>
    <row r="174" spans="1:2">
      <c r="A174" s="127" t="s">
        <v>2471</v>
      </c>
      <c r="B174" s="128">
        <v>315000</v>
      </c>
    </row>
    <row r="175" spans="1:2">
      <c r="A175" s="127" t="s">
        <v>2472</v>
      </c>
      <c r="B175" s="128">
        <v>3700000</v>
      </c>
    </row>
    <row r="176" spans="1:2" s="31" customFormat="1">
      <c r="A176" s="127" t="s">
        <v>2473</v>
      </c>
      <c r="B176" s="128">
        <v>1408000</v>
      </c>
    </row>
    <row r="177" spans="1:2" s="31" customFormat="1">
      <c r="A177" s="127" t="s">
        <v>2474</v>
      </c>
      <c r="B177" s="128">
        <v>1404000</v>
      </c>
    </row>
    <row r="178" spans="1:2">
      <c r="A178" s="129" t="s">
        <v>2475</v>
      </c>
      <c r="B178" s="130">
        <v>88000</v>
      </c>
    </row>
    <row r="179" spans="1:2">
      <c r="A179" s="129" t="s">
        <v>2476</v>
      </c>
      <c r="B179" s="130">
        <v>98000</v>
      </c>
    </row>
    <row r="180" spans="1:2">
      <c r="A180" s="129" t="s">
        <v>2477</v>
      </c>
      <c r="B180" s="130">
        <v>412500</v>
      </c>
    </row>
    <row r="181" spans="1:2">
      <c r="A181" s="129" t="s">
        <v>2478</v>
      </c>
      <c r="B181" s="130">
        <v>5550000</v>
      </c>
    </row>
    <row r="182" spans="1:2">
      <c r="A182" s="131" t="s">
        <v>3966</v>
      </c>
      <c r="B182" s="132">
        <v>18875000000</v>
      </c>
    </row>
    <row r="183" spans="1:2">
      <c r="A183" s="129" t="s">
        <v>3967</v>
      </c>
      <c r="B183" s="130">
        <v>4400000000</v>
      </c>
    </row>
    <row r="184" spans="1:2">
      <c r="A184" s="129" t="s">
        <v>3968</v>
      </c>
      <c r="B184" s="130">
        <v>13200000000</v>
      </c>
    </row>
    <row r="185" spans="1:2">
      <c r="A185" s="129" t="s">
        <v>3969</v>
      </c>
      <c r="B185" s="130">
        <v>1275000000</v>
      </c>
    </row>
    <row r="186" spans="1:2">
      <c r="A186" s="131" t="s">
        <v>3970</v>
      </c>
      <c r="B186" s="132">
        <v>2199000</v>
      </c>
    </row>
    <row r="187" spans="1:2">
      <c r="A187" s="129" t="s">
        <v>3971</v>
      </c>
      <c r="B187" s="130">
        <v>2199000</v>
      </c>
    </row>
    <row r="188" spans="1:2">
      <c r="A188" s="131" t="s">
        <v>1034</v>
      </c>
      <c r="B188" s="132">
        <v>19318360000</v>
      </c>
    </row>
    <row r="189" spans="1:2">
      <c r="A189" s="129" t="s">
        <v>2479</v>
      </c>
      <c r="B189" s="130">
        <v>2310000000</v>
      </c>
    </row>
    <row r="190" spans="1:2">
      <c r="A190" s="129" t="s">
        <v>2480</v>
      </c>
      <c r="B190" s="130">
        <v>4700000000</v>
      </c>
    </row>
    <row r="191" spans="1:2">
      <c r="A191" s="129" t="s">
        <v>1035</v>
      </c>
      <c r="B191" s="130">
        <v>1580000000</v>
      </c>
    </row>
    <row r="192" spans="1:2">
      <c r="A192" s="129" t="s">
        <v>1036</v>
      </c>
      <c r="B192" s="130">
        <v>1975000000</v>
      </c>
    </row>
    <row r="193" spans="1:2">
      <c r="A193" s="129" t="s">
        <v>1037</v>
      </c>
      <c r="B193" s="130">
        <v>1983360000</v>
      </c>
    </row>
    <row r="194" spans="1:2">
      <c r="A194" s="129" t="s">
        <v>1038</v>
      </c>
      <c r="B194" s="130">
        <v>2050000000</v>
      </c>
    </row>
    <row r="195" spans="1:2">
      <c r="A195" s="129" t="s">
        <v>2481</v>
      </c>
      <c r="B195" s="130">
        <v>4720000000</v>
      </c>
    </row>
    <row r="196" spans="1:2">
      <c r="A196" s="131" t="s">
        <v>3972</v>
      </c>
      <c r="B196" s="132">
        <v>15050000000</v>
      </c>
    </row>
    <row r="197" spans="1:2">
      <c r="A197" s="129" t="s">
        <v>3973</v>
      </c>
      <c r="B197" s="130">
        <v>15050000000</v>
      </c>
    </row>
    <row r="198" spans="1:2">
      <c r="A198" s="131" t="s">
        <v>5875</v>
      </c>
      <c r="B198" s="132">
        <v>8550000</v>
      </c>
    </row>
    <row r="199" spans="1:2">
      <c r="A199" s="129" t="s">
        <v>5876</v>
      </c>
      <c r="B199" s="130">
        <v>6250000</v>
      </c>
    </row>
    <row r="200" spans="1:2">
      <c r="A200" s="129" t="s">
        <v>5877</v>
      </c>
      <c r="B200" s="130">
        <v>2300000</v>
      </c>
    </row>
    <row r="201" spans="1:2">
      <c r="A201" s="131" t="s">
        <v>3974</v>
      </c>
      <c r="B201" s="132">
        <v>4070400</v>
      </c>
    </row>
    <row r="202" spans="1:2">
      <c r="A202" s="129" t="s">
        <v>3975</v>
      </c>
      <c r="B202" s="130">
        <v>2640000</v>
      </c>
    </row>
    <row r="203" spans="1:2">
      <c r="A203" s="129" t="s">
        <v>3976</v>
      </c>
      <c r="B203" s="130">
        <v>1430400</v>
      </c>
    </row>
    <row r="204" spans="1:2">
      <c r="A204" s="131" t="s">
        <v>3977</v>
      </c>
      <c r="B204" s="132">
        <v>57939900</v>
      </c>
    </row>
    <row r="205" spans="1:2">
      <c r="A205" s="129" t="s">
        <v>3978</v>
      </c>
      <c r="B205" s="130">
        <v>350000</v>
      </c>
    </row>
    <row r="206" spans="1:2">
      <c r="A206" s="129" t="s">
        <v>3979</v>
      </c>
      <c r="B206" s="130">
        <v>200000</v>
      </c>
    </row>
    <row r="207" spans="1:2">
      <c r="A207" s="129" t="s">
        <v>3980</v>
      </c>
      <c r="B207" s="130">
        <v>225000</v>
      </c>
    </row>
    <row r="208" spans="1:2">
      <c r="A208" s="129" t="s">
        <v>3981</v>
      </c>
      <c r="B208" s="130">
        <v>200000</v>
      </c>
    </row>
    <row r="209" spans="1:2">
      <c r="A209" s="129" t="s">
        <v>3982</v>
      </c>
      <c r="B209" s="130">
        <v>250000</v>
      </c>
    </row>
    <row r="210" spans="1:2">
      <c r="A210" s="129" t="s">
        <v>3983</v>
      </c>
      <c r="B210" s="130">
        <v>260000</v>
      </c>
    </row>
    <row r="211" spans="1:2">
      <c r="A211" s="129" t="s">
        <v>3984</v>
      </c>
      <c r="B211" s="130">
        <v>80000</v>
      </c>
    </row>
    <row r="212" spans="1:2">
      <c r="A212" s="129" t="s">
        <v>3985</v>
      </c>
      <c r="B212" s="130">
        <v>210000</v>
      </c>
    </row>
    <row r="213" spans="1:2">
      <c r="A213" s="129" t="s">
        <v>3986</v>
      </c>
      <c r="B213" s="130">
        <v>210000</v>
      </c>
    </row>
    <row r="214" spans="1:2">
      <c r="A214" s="129" t="s">
        <v>3987</v>
      </c>
      <c r="B214" s="130">
        <v>210000</v>
      </c>
    </row>
    <row r="215" spans="1:2">
      <c r="A215" s="129" t="s">
        <v>3988</v>
      </c>
      <c r="B215" s="130">
        <v>210000</v>
      </c>
    </row>
    <row r="216" spans="1:2">
      <c r="A216" s="129" t="s">
        <v>3989</v>
      </c>
      <c r="B216" s="130">
        <v>210000</v>
      </c>
    </row>
    <row r="217" spans="1:2">
      <c r="A217" s="129" t="s">
        <v>3990</v>
      </c>
      <c r="B217" s="130">
        <v>210000</v>
      </c>
    </row>
    <row r="218" spans="1:2">
      <c r="A218" s="129" t="s">
        <v>3991</v>
      </c>
      <c r="B218" s="130">
        <v>100000</v>
      </c>
    </row>
    <row r="219" spans="1:2">
      <c r="A219" s="129" t="s">
        <v>3992</v>
      </c>
      <c r="B219" s="130">
        <v>77500</v>
      </c>
    </row>
    <row r="220" spans="1:2">
      <c r="A220" s="129" t="s">
        <v>3993</v>
      </c>
      <c r="B220" s="130">
        <v>3623200</v>
      </c>
    </row>
    <row r="221" spans="1:2">
      <c r="A221" s="129" t="s">
        <v>3994</v>
      </c>
      <c r="B221" s="130">
        <v>1400000</v>
      </c>
    </row>
    <row r="222" spans="1:2">
      <c r="A222" s="129" t="s">
        <v>3995</v>
      </c>
      <c r="B222" s="130">
        <v>1500000</v>
      </c>
    </row>
    <row r="223" spans="1:2">
      <c r="A223" s="129" t="s">
        <v>3996</v>
      </c>
      <c r="B223" s="130">
        <v>1400000</v>
      </c>
    </row>
    <row r="224" spans="1:2">
      <c r="A224" s="129" t="s">
        <v>3997</v>
      </c>
      <c r="B224" s="130">
        <v>700000</v>
      </c>
    </row>
    <row r="225" spans="1:2">
      <c r="A225" s="129" t="s">
        <v>5878</v>
      </c>
      <c r="B225" s="130">
        <v>11000000</v>
      </c>
    </row>
    <row r="226" spans="1:2">
      <c r="A226" s="129" t="s">
        <v>3998</v>
      </c>
      <c r="B226" s="130">
        <v>2000000</v>
      </c>
    </row>
    <row r="227" spans="1:2">
      <c r="A227" s="129" t="s">
        <v>3999</v>
      </c>
      <c r="B227" s="130">
        <v>100000</v>
      </c>
    </row>
    <row r="228" spans="1:2">
      <c r="A228" s="129" t="s">
        <v>4000</v>
      </c>
      <c r="B228" s="130">
        <v>10000</v>
      </c>
    </row>
    <row r="229" spans="1:2">
      <c r="A229" s="129" t="s">
        <v>4001</v>
      </c>
      <c r="B229" s="130">
        <v>50000</v>
      </c>
    </row>
    <row r="230" spans="1:2">
      <c r="A230" s="129" t="s">
        <v>4002</v>
      </c>
      <c r="B230" s="130">
        <v>10000</v>
      </c>
    </row>
    <row r="231" spans="1:2">
      <c r="A231" s="129" t="s">
        <v>4003</v>
      </c>
      <c r="B231" s="130">
        <v>10000</v>
      </c>
    </row>
    <row r="232" spans="1:2">
      <c r="A232" s="129" t="s">
        <v>4004</v>
      </c>
      <c r="B232" s="130">
        <v>120000</v>
      </c>
    </row>
    <row r="233" spans="1:2">
      <c r="A233" s="129" t="s">
        <v>4005</v>
      </c>
      <c r="B233" s="130">
        <v>90000</v>
      </c>
    </row>
    <row r="234" spans="1:2">
      <c r="A234" s="129" t="s">
        <v>4006</v>
      </c>
      <c r="B234" s="130">
        <v>130000</v>
      </c>
    </row>
    <row r="235" spans="1:2">
      <c r="A235" s="129" t="s">
        <v>4007</v>
      </c>
      <c r="B235" s="130">
        <v>130000</v>
      </c>
    </row>
    <row r="236" spans="1:2">
      <c r="A236" s="129" t="s">
        <v>4008</v>
      </c>
      <c r="B236" s="130">
        <v>130000</v>
      </c>
    </row>
    <row r="237" spans="1:2">
      <c r="A237" s="129" t="s">
        <v>4009</v>
      </c>
      <c r="B237" s="130">
        <v>130000</v>
      </c>
    </row>
    <row r="238" spans="1:2">
      <c r="A238" s="129" t="s">
        <v>4010</v>
      </c>
      <c r="B238" s="130">
        <v>800000</v>
      </c>
    </row>
    <row r="239" spans="1:2">
      <c r="A239" s="129" t="s">
        <v>4011</v>
      </c>
      <c r="B239" s="130">
        <v>75000</v>
      </c>
    </row>
    <row r="240" spans="1:2">
      <c r="A240" s="129" t="s">
        <v>4012</v>
      </c>
      <c r="B240" s="130">
        <v>150000</v>
      </c>
    </row>
    <row r="241" spans="1:2">
      <c r="A241" s="129" t="s">
        <v>4013</v>
      </c>
      <c r="B241" s="130">
        <v>150000</v>
      </c>
    </row>
    <row r="242" spans="1:2">
      <c r="A242" s="129" t="s">
        <v>4014</v>
      </c>
      <c r="B242" s="130">
        <v>150000</v>
      </c>
    </row>
    <row r="243" spans="1:2">
      <c r="A243" s="129" t="s">
        <v>4015</v>
      </c>
      <c r="B243" s="155">
        <v>150000</v>
      </c>
    </row>
    <row r="244" spans="1:2">
      <c r="A244" s="129" t="s">
        <v>4016</v>
      </c>
      <c r="B244" s="130">
        <v>150000</v>
      </c>
    </row>
    <row r="245" spans="1:2">
      <c r="A245" s="129" t="s">
        <v>4017</v>
      </c>
      <c r="B245" s="130">
        <v>150000</v>
      </c>
    </row>
    <row r="246" spans="1:2">
      <c r="A246" s="129" t="s">
        <v>4018</v>
      </c>
      <c r="B246" s="130">
        <v>150000</v>
      </c>
    </row>
    <row r="247" spans="1:2">
      <c r="A247" s="129" t="s">
        <v>5879</v>
      </c>
      <c r="B247" s="130">
        <v>1100000</v>
      </c>
    </row>
    <row r="248" spans="1:2">
      <c r="A248" s="129" t="s">
        <v>4019</v>
      </c>
      <c r="B248" s="130">
        <v>700000</v>
      </c>
    </row>
    <row r="249" spans="1:2">
      <c r="A249" s="129" t="s">
        <v>4020</v>
      </c>
      <c r="B249" s="130">
        <v>30000</v>
      </c>
    </row>
    <row r="250" spans="1:2">
      <c r="A250" s="129" t="s">
        <v>4021</v>
      </c>
      <c r="B250" s="130">
        <v>400000</v>
      </c>
    </row>
    <row r="251" spans="1:2">
      <c r="A251" s="129" t="s">
        <v>4022</v>
      </c>
      <c r="B251" s="130">
        <v>160000</v>
      </c>
    </row>
    <row r="252" spans="1:2">
      <c r="A252" s="129" t="s">
        <v>4023</v>
      </c>
      <c r="B252" s="130">
        <v>175000</v>
      </c>
    </row>
    <row r="253" spans="1:2">
      <c r="A253" s="129" t="s">
        <v>4024</v>
      </c>
      <c r="B253" s="130">
        <v>1050000</v>
      </c>
    </row>
    <row r="254" spans="1:2">
      <c r="A254" s="129" t="s">
        <v>4025</v>
      </c>
      <c r="B254" s="130">
        <v>50000</v>
      </c>
    </row>
    <row r="255" spans="1:2">
      <c r="A255" s="129" t="s">
        <v>4026</v>
      </c>
      <c r="B255" s="130">
        <v>140000</v>
      </c>
    </row>
    <row r="256" spans="1:2">
      <c r="A256" s="129" t="s">
        <v>4027</v>
      </c>
      <c r="B256" s="130">
        <v>350000</v>
      </c>
    </row>
    <row r="257" spans="1:2">
      <c r="A257" s="129" t="s">
        <v>4028</v>
      </c>
      <c r="B257" s="130">
        <v>150000</v>
      </c>
    </row>
    <row r="258" spans="1:2">
      <c r="A258" s="129" t="s">
        <v>4029</v>
      </c>
      <c r="B258" s="130">
        <v>150000</v>
      </c>
    </row>
    <row r="259" spans="1:2">
      <c r="A259" s="129" t="s">
        <v>4030</v>
      </c>
      <c r="B259" s="130">
        <v>150000</v>
      </c>
    </row>
    <row r="260" spans="1:2">
      <c r="A260" s="129" t="s">
        <v>4031</v>
      </c>
      <c r="B260" s="130">
        <v>250000</v>
      </c>
    </row>
    <row r="261" spans="1:2">
      <c r="A261" s="129" t="s">
        <v>4032</v>
      </c>
      <c r="B261" s="130">
        <v>250000</v>
      </c>
    </row>
    <row r="262" spans="1:2">
      <c r="A262" s="129" t="s">
        <v>4033</v>
      </c>
      <c r="B262" s="130">
        <v>250000</v>
      </c>
    </row>
    <row r="263" spans="1:2">
      <c r="A263" s="129" t="s">
        <v>4034</v>
      </c>
      <c r="B263" s="130">
        <v>130200</v>
      </c>
    </row>
    <row r="264" spans="1:2">
      <c r="A264" s="129" t="s">
        <v>4035</v>
      </c>
      <c r="B264" s="130">
        <v>200000</v>
      </c>
    </row>
    <row r="265" spans="1:2">
      <c r="A265" s="129" t="s">
        <v>4036</v>
      </c>
      <c r="B265" s="130">
        <v>460000</v>
      </c>
    </row>
    <row r="266" spans="1:2">
      <c r="A266" s="129" t="s">
        <v>5880</v>
      </c>
      <c r="B266" s="130">
        <v>24000</v>
      </c>
    </row>
    <row r="267" spans="1:2">
      <c r="A267" s="129" t="s">
        <v>5881</v>
      </c>
      <c r="B267" s="130">
        <v>300000</v>
      </c>
    </row>
    <row r="268" spans="1:2">
      <c r="A268" s="129" t="s">
        <v>5882</v>
      </c>
      <c r="B268" s="130">
        <v>1800000</v>
      </c>
    </row>
    <row r="269" spans="1:2">
      <c r="A269" s="129" t="s">
        <v>5883</v>
      </c>
      <c r="B269" s="130">
        <v>1200000</v>
      </c>
    </row>
    <row r="270" spans="1:2">
      <c r="A270" s="129" t="s">
        <v>5884</v>
      </c>
      <c r="B270" s="130">
        <v>900000</v>
      </c>
    </row>
    <row r="271" spans="1:2">
      <c r="A271" s="129" t="s">
        <v>5885</v>
      </c>
      <c r="B271" s="130">
        <v>160000</v>
      </c>
    </row>
    <row r="272" spans="1:2">
      <c r="A272" s="154" t="s">
        <v>5886</v>
      </c>
      <c r="B272" s="156">
        <v>500000</v>
      </c>
    </row>
    <row r="273" spans="1:2">
      <c r="A273" s="129" t="s">
        <v>5887</v>
      </c>
      <c r="B273" s="130">
        <v>180000</v>
      </c>
    </row>
    <row r="274" spans="1:2">
      <c r="A274" s="129" t="s">
        <v>5888</v>
      </c>
      <c r="B274" s="130">
        <v>600000</v>
      </c>
    </row>
    <row r="275" spans="1:2">
      <c r="A275" s="129" t="s">
        <v>5889</v>
      </c>
      <c r="B275" s="130">
        <v>360000</v>
      </c>
    </row>
    <row r="276" spans="1:2">
      <c r="A276" s="129" t="s">
        <v>5890</v>
      </c>
      <c r="B276" s="130">
        <v>640000</v>
      </c>
    </row>
    <row r="277" spans="1:2">
      <c r="A277" s="129" t="s">
        <v>5891</v>
      </c>
      <c r="B277" s="130">
        <v>400000</v>
      </c>
    </row>
    <row r="278" spans="1:2">
      <c r="A278" s="129" t="s">
        <v>5892</v>
      </c>
      <c r="B278" s="130">
        <v>600000</v>
      </c>
    </row>
    <row r="279" spans="1:2">
      <c r="A279" s="129" t="s">
        <v>5893</v>
      </c>
      <c r="B279" s="130">
        <v>2000000</v>
      </c>
    </row>
    <row r="280" spans="1:2">
      <c r="A280" s="129" t="s">
        <v>5894</v>
      </c>
      <c r="B280" s="130">
        <v>700000</v>
      </c>
    </row>
    <row r="281" spans="1:2">
      <c r="A281" s="129" t="s">
        <v>5895</v>
      </c>
      <c r="B281" s="130">
        <v>900000</v>
      </c>
    </row>
    <row r="282" spans="1:2">
      <c r="A282" s="129" t="s">
        <v>5896</v>
      </c>
      <c r="B282" s="130">
        <v>300000</v>
      </c>
    </row>
    <row r="283" spans="1:2">
      <c r="A283" s="129" t="s">
        <v>5897</v>
      </c>
      <c r="B283" s="130">
        <v>700000</v>
      </c>
    </row>
    <row r="284" spans="1:2">
      <c r="A284" s="129" t="s">
        <v>5898</v>
      </c>
      <c r="B284" s="130">
        <v>2400000</v>
      </c>
    </row>
    <row r="285" spans="1:2">
      <c r="A285" s="129" t="s">
        <v>5899</v>
      </c>
      <c r="B285" s="130">
        <v>800000</v>
      </c>
    </row>
    <row r="286" spans="1:2">
      <c r="A286" s="129" t="s">
        <v>5900</v>
      </c>
      <c r="B286" s="130">
        <v>1750000</v>
      </c>
    </row>
    <row r="287" spans="1:2">
      <c r="A287" s="129" t="s">
        <v>5901</v>
      </c>
      <c r="B287" s="130">
        <v>1200000</v>
      </c>
    </row>
    <row r="288" spans="1:2">
      <c r="A288" s="129" t="s">
        <v>5902</v>
      </c>
      <c r="B288" s="130">
        <v>160000</v>
      </c>
    </row>
    <row r="289" spans="1:2">
      <c r="A289" s="129" t="s">
        <v>5903</v>
      </c>
      <c r="B289" s="130">
        <v>700000</v>
      </c>
    </row>
    <row r="290" spans="1:2">
      <c r="A290" s="129" t="s">
        <v>5904</v>
      </c>
      <c r="B290" s="130">
        <v>5000000</v>
      </c>
    </row>
    <row r="291" spans="1:2">
      <c r="A291" s="129" t="s">
        <v>5905</v>
      </c>
      <c r="B291" s="130">
        <v>60000</v>
      </c>
    </row>
    <row r="292" spans="1:2">
      <c r="A292" s="131" t="s">
        <v>1039</v>
      </c>
      <c r="B292" s="132">
        <v>290000000</v>
      </c>
    </row>
    <row r="293" spans="1:2">
      <c r="A293" s="129" t="s">
        <v>1040</v>
      </c>
      <c r="B293" s="130">
        <v>110000000</v>
      </c>
    </row>
    <row r="294" spans="1:2">
      <c r="A294" s="129" t="s">
        <v>1041</v>
      </c>
      <c r="B294" s="130">
        <v>180000000</v>
      </c>
    </row>
    <row r="295" spans="1:2">
      <c r="A295" s="131" t="s">
        <v>4037</v>
      </c>
      <c r="B295" s="132">
        <v>43675</v>
      </c>
    </row>
    <row r="296" spans="1:2">
      <c r="A296" s="129" t="s">
        <v>4038</v>
      </c>
      <c r="B296" s="130">
        <v>43675</v>
      </c>
    </row>
    <row r="297" spans="1:2">
      <c r="A297" s="131" t="s">
        <v>5906</v>
      </c>
      <c r="B297" s="132">
        <v>15000000</v>
      </c>
    </row>
    <row r="298" spans="1:2">
      <c r="A298" s="129" t="s">
        <v>5907</v>
      </c>
      <c r="B298" s="130">
        <v>4000000</v>
      </c>
    </row>
    <row r="299" spans="1:2">
      <c r="A299" s="129" t="s">
        <v>5908</v>
      </c>
      <c r="B299" s="130">
        <v>11000000</v>
      </c>
    </row>
    <row r="300" spans="1:2">
      <c r="A300" s="131" t="s">
        <v>4039</v>
      </c>
      <c r="B300" s="132">
        <v>1087300</v>
      </c>
    </row>
    <row r="301" spans="1:2">
      <c r="A301" s="129" t="s">
        <v>4040</v>
      </c>
      <c r="B301" s="130">
        <v>1087300</v>
      </c>
    </row>
    <row r="302" spans="1:2">
      <c r="A302" s="131" t="s">
        <v>1042</v>
      </c>
      <c r="B302" s="132">
        <v>1960000</v>
      </c>
    </row>
    <row r="303" spans="1:2">
      <c r="A303" s="129" t="s">
        <v>1043</v>
      </c>
      <c r="B303" s="130">
        <v>1960000</v>
      </c>
    </row>
    <row r="304" spans="1:2">
      <c r="A304" s="131" t="s">
        <v>4041</v>
      </c>
      <c r="B304" s="132">
        <v>1186638665.3499999</v>
      </c>
    </row>
    <row r="305" spans="1:2">
      <c r="A305" s="129" t="s">
        <v>4042</v>
      </c>
      <c r="B305" s="130">
        <v>295665000</v>
      </c>
    </row>
    <row r="306" spans="1:2">
      <c r="A306" s="129" t="s">
        <v>4043</v>
      </c>
      <c r="B306" s="130">
        <v>294340420.80000001</v>
      </c>
    </row>
    <row r="307" spans="1:2">
      <c r="A307" s="129" t="s">
        <v>4044</v>
      </c>
      <c r="B307" s="130">
        <v>294983984.94999999</v>
      </c>
    </row>
    <row r="308" spans="1:2">
      <c r="A308" s="129" t="s">
        <v>5909</v>
      </c>
      <c r="B308" s="130">
        <v>301649259.60000002</v>
      </c>
    </row>
    <row r="309" spans="1:2">
      <c r="A309" s="131" t="s">
        <v>2482</v>
      </c>
      <c r="B309" s="132">
        <v>26413144.16</v>
      </c>
    </row>
    <row r="310" spans="1:2">
      <c r="A310" s="129" t="s">
        <v>2483</v>
      </c>
      <c r="B310" s="130">
        <v>11904351.17</v>
      </c>
    </row>
    <row r="311" spans="1:2">
      <c r="A311" s="129" t="s">
        <v>5910</v>
      </c>
      <c r="B311" s="130">
        <v>7270806.9699999997</v>
      </c>
    </row>
    <row r="312" spans="1:2">
      <c r="A312" s="129" t="s">
        <v>5911</v>
      </c>
      <c r="B312" s="130">
        <v>7237986.0199999996</v>
      </c>
    </row>
    <row r="313" spans="1:2">
      <c r="A313" s="131" t="s">
        <v>20</v>
      </c>
      <c r="B313" s="132">
        <v>147518610.03999999</v>
      </c>
    </row>
    <row r="314" spans="1:2">
      <c r="A314" s="129" t="s">
        <v>1044</v>
      </c>
      <c r="B314" s="130">
        <v>53566659.009999998</v>
      </c>
    </row>
    <row r="315" spans="1:2">
      <c r="A315" s="129" t="s">
        <v>1045</v>
      </c>
      <c r="B315" s="130">
        <v>29371953.030000001</v>
      </c>
    </row>
    <row r="316" spans="1:2">
      <c r="A316" s="129" t="s">
        <v>1046</v>
      </c>
      <c r="B316" s="130">
        <v>64579998</v>
      </c>
    </row>
    <row r="317" spans="1:2">
      <c r="A317" s="131" t="s">
        <v>353</v>
      </c>
      <c r="B317" s="132">
        <v>10165576</v>
      </c>
    </row>
    <row r="318" spans="1:2">
      <c r="A318" s="129" t="s">
        <v>1047</v>
      </c>
      <c r="B318" s="130">
        <v>10165576</v>
      </c>
    </row>
    <row r="319" spans="1:2">
      <c r="A319" s="131" t="s">
        <v>145</v>
      </c>
      <c r="B319" s="132">
        <v>11227000</v>
      </c>
    </row>
    <row r="320" spans="1:2">
      <c r="A320" s="129" t="s">
        <v>1048</v>
      </c>
      <c r="B320" s="130">
        <v>11227000</v>
      </c>
    </row>
    <row r="321" spans="1:2">
      <c r="A321" s="131" t="s">
        <v>5912</v>
      </c>
      <c r="B321" s="132">
        <v>19262000</v>
      </c>
    </row>
    <row r="322" spans="1:2">
      <c r="A322" s="129" t="s">
        <v>5913</v>
      </c>
      <c r="B322" s="130">
        <v>18492000</v>
      </c>
    </row>
    <row r="323" spans="1:2">
      <c r="A323" s="129" t="s">
        <v>5914</v>
      </c>
      <c r="B323" s="130">
        <v>770000</v>
      </c>
    </row>
    <row r="324" spans="1:2">
      <c r="A324" s="131" t="s">
        <v>4045</v>
      </c>
      <c r="B324" s="132">
        <v>693000</v>
      </c>
    </row>
    <row r="325" spans="1:2">
      <c r="A325" s="129" t="s">
        <v>4046</v>
      </c>
      <c r="B325" s="130">
        <v>693000</v>
      </c>
    </row>
    <row r="326" spans="1:2">
      <c r="A326" s="131" t="s">
        <v>4047</v>
      </c>
      <c r="B326" s="132">
        <v>1632000</v>
      </c>
    </row>
    <row r="327" spans="1:2">
      <c r="A327" s="129" t="s">
        <v>4048</v>
      </c>
      <c r="B327" s="130">
        <v>372000</v>
      </c>
    </row>
    <row r="328" spans="1:2">
      <c r="A328" s="129" t="s">
        <v>4049</v>
      </c>
      <c r="B328" s="130">
        <v>1260000</v>
      </c>
    </row>
    <row r="329" spans="1:2">
      <c r="A329" s="131" t="s">
        <v>165</v>
      </c>
      <c r="B329" s="132">
        <v>6475388777.6199999</v>
      </c>
    </row>
    <row r="330" spans="1:2">
      <c r="A330" s="129" t="s">
        <v>2484</v>
      </c>
      <c r="B330" s="130">
        <v>380000000</v>
      </c>
    </row>
    <row r="331" spans="1:2">
      <c r="A331" s="129" t="s">
        <v>2485</v>
      </c>
      <c r="B331" s="130">
        <v>2242485000</v>
      </c>
    </row>
    <row r="332" spans="1:2">
      <c r="A332" s="129" t="s">
        <v>2486</v>
      </c>
      <c r="B332" s="130">
        <v>2483260000</v>
      </c>
    </row>
    <row r="333" spans="1:2">
      <c r="A333" s="129" t="s">
        <v>574</v>
      </c>
      <c r="B333" s="130">
        <v>375837097.62</v>
      </c>
    </row>
    <row r="334" spans="1:2">
      <c r="A334" s="129" t="s">
        <v>1049</v>
      </c>
      <c r="B334" s="130">
        <v>423806680</v>
      </c>
    </row>
    <row r="335" spans="1:2">
      <c r="A335" s="129" t="s">
        <v>1050</v>
      </c>
      <c r="B335" s="130">
        <v>570000000</v>
      </c>
    </row>
    <row r="336" spans="1:2">
      <c r="A336" s="131" t="s">
        <v>4050</v>
      </c>
      <c r="B336" s="132">
        <v>435400</v>
      </c>
    </row>
    <row r="337" spans="1:2">
      <c r="A337" s="129" t="s">
        <v>4051</v>
      </c>
      <c r="B337" s="130">
        <v>435400</v>
      </c>
    </row>
    <row r="338" spans="1:2">
      <c r="A338" s="131" t="s">
        <v>2487</v>
      </c>
      <c r="B338" s="132">
        <v>296630</v>
      </c>
    </row>
    <row r="339" spans="1:2">
      <c r="A339" s="129" t="s">
        <v>2488</v>
      </c>
      <c r="B339" s="130">
        <v>29980</v>
      </c>
    </row>
    <row r="340" spans="1:2">
      <c r="A340" s="129" t="s">
        <v>2489</v>
      </c>
      <c r="B340" s="130">
        <v>77000</v>
      </c>
    </row>
    <row r="341" spans="1:2">
      <c r="A341" s="129" t="s">
        <v>2490</v>
      </c>
      <c r="B341" s="130">
        <v>24900</v>
      </c>
    </row>
    <row r="342" spans="1:2">
      <c r="A342" s="129" t="s">
        <v>4052</v>
      </c>
      <c r="B342" s="130">
        <v>29900</v>
      </c>
    </row>
    <row r="343" spans="1:2">
      <c r="A343" s="129" t="s">
        <v>4053</v>
      </c>
      <c r="B343" s="130">
        <v>94500</v>
      </c>
    </row>
    <row r="344" spans="1:2">
      <c r="A344" s="129" t="s">
        <v>4054</v>
      </c>
      <c r="B344" s="130">
        <v>40350</v>
      </c>
    </row>
    <row r="345" spans="1:2">
      <c r="A345" s="131" t="s">
        <v>1051</v>
      </c>
      <c r="B345" s="132">
        <v>47734220</v>
      </c>
    </row>
    <row r="346" spans="1:2">
      <c r="A346" s="129" t="s">
        <v>1052</v>
      </c>
      <c r="B346" s="130">
        <v>120000</v>
      </c>
    </row>
    <row r="347" spans="1:2">
      <c r="A347" s="129" t="s">
        <v>1053</v>
      </c>
      <c r="B347" s="130">
        <v>120000</v>
      </c>
    </row>
    <row r="348" spans="1:2">
      <c r="A348" s="129" t="s">
        <v>1054</v>
      </c>
      <c r="B348" s="130">
        <v>105000</v>
      </c>
    </row>
    <row r="349" spans="1:2">
      <c r="A349" s="129" t="s">
        <v>1055</v>
      </c>
      <c r="B349" s="130">
        <v>96000</v>
      </c>
    </row>
    <row r="350" spans="1:2">
      <c r="A350" s="129" t="s">
        <v>1056</v>
      </c>
      <c r="B350" s="130">
        <v>384000</v>
      </c>
    </row>
    <row r="351" spans="1:2">
      <c r="A351" s="129" t="s">
        <v>1057</v>
      </c>
      <c r="B351" s="130">
        <v>63000</v>
      </c>
    </row>
    <row r="352" spans="1:2">
      <c r="A352" s="129" t="s">
        <v>1058</v>
      </c>
      <c r="B352" s="130">
        <v>595000</v>
      </c>
    </row>
    <row r="353" spans="1:2">
      <c r="A353" s="129" t="s">
        <v>1059</v>
      </c>
      <c r="B353" s="130">
        <v>33000</v>
      </c>
    </row>
    <row r="354" spans="1:2">
      <c r="A354" s="129" t="s">
        <v>1060</v>
      </c>
      <c r="B354" s="130">
        <v>344000</v>
      </c>
    </row>
    <row r="355" spans="1:2">
      <c r="A355" s="129" t="s">
        <v>1061</v>
      </c>
      <c r="B355" s="130">
        <v>324000</v>
      </c>
    </row>
    <row r="356" spans="1:2">
      <c r="A356" s="129" t="s">
        <v>1062</v>
      </c>
      <c r="B356" s="130">
        <v>30000</v>
      </c>
    </row>
    <row r="357" spans="1:2">
      <c r="A357" s="129" t="s">
        <v>1063</v>
      </c>
      <c r="B357" s="130">
        <v>138000</v>
      </c>
    </row>
    <row r="358" spans="1:2">
      <c r="A358" s="129" t="s">
        <v>1064</v>
      </c>
      <c r="B358" s="130">
        <v>325000</v>
      </c>
    </row>
    <row r="359" spans="1:2">
      <c r="A359" s="129" t="s">
        <v>1065</v>
      </c>
      <c r="B359" s="130">
        <v>273000</v>
      </c>
    </row>
    <row r="360" spans="1:2">
      <c r="A360" s="129" t="s">
        <v>1066</v>
      </c>
      <c r="B360" s="130">
        <v>700000</v>
      </c>
    </row>
    <row r="361" spans="1:2">
      <c r="A361" s="129" t="s">
        <v>1067</v>
      </c>
      <c r="B361" s="130">
        <v>111000</v>
      </c>
    </row>
    <row r="362" spans="1:2">
      <c r="A362" s="129" t="s">
        <v>1068</v>
      </c>
      <c r="B362" s="130">
        <v>155000</v>
      </c>
    </row>
    <row r="363" spans="1:2">
      <c r="A363" s="129" t="s">
        <v>1069</v>
      </c>
      <c r="B363" s="130">
        <v>145000</v>
      </c>
    </row>
    <row r="364" spans="1:2">
      <c r="A364" s="129" t="s">
        <v>1070</v>
      </c>
      <c r="B364" s="130">
        <v>24000</v>
      </c>
    </row>
    <row r="365" spans="1:2">
      <c r="A365" s="129" t="s">
        <v>1071</v>
      </c>
      <c r="B365" s="130">
        <v>162500</v>
      </c>
    </row>
    <row r="366" spans="1:2">
      <c r="A366" s="129" t="s">
        <v>1072</v>
      </c>
      <c r="B366" s="130">
        <v>97500</v>
      </c>
    </row>
    <row r="367" spans="1:2">
      <c r="A367" s="129" t="s">
        <v>1073</v>
      </c>
      <c r="B367" s="130">
        <v>25500</v>
      </c>
    </row>
    <row r="368" spans="1:2">
      <c r="A368" s="129" t="s">
        <v>1074</v>
      </c>
      <c r="B368" s="130">
        <v>1190000</v>
      </c>
    </row>
    <row r="369" spans="1:2">
      <c r="A369" s="129" t="s">
        <v>1075</v>
      </c>
      <c r="B369" s="130">
        <v>320000</v>
      </c>
    </row>
    <row r="370" spans="1:2">
      <c r="A370" s="129" t="s">
        <v>1076</v>
      </c>
      <c r="B370" s="130">
        <v>513000</v>
      </c>
    </row>
    <row r="371" spans="1:2">
      <c r="A371" s="129" t="s">
        <v>1077</v>
      </c>
      <c r="B371" s="130">
        <v>220000</v>
      </c>
    </row>
    <row r="372" spans="1:2">
      <c r="A372" s="129" t="s">
        <v>1078</v>
      </c>
      <c r="B372" s="130">
        <v>252000</v>
      </c>
    </row>
    <row r="373" spans="1:2">
      <c r="A373" s="129" t="s">
        <v>1079</v>
      </c>
      <c r="B373" s="130">
        <v>459000</v>
      </c>
    </row>
    <row r="374" spans="1:2">
      <c r="A374" s="129" t="s">
        <v>1080</v>
      </c>
      <c r="B374" s="130">
        <v>216000</v>
      </c>
    </row>
    <row r="375" spans="1:2">
      <c r="A375" s="129" t="s">
        <v>1081</v>
      </c>
      <c r="B375" s="130">
        <v>486000</v>
      </c>
    </row>
    <row r="376" spans="1:2">
      <c r="A376" s="129" t="s">
        <v>1082</v>
      </c>
      <c r="B376" s="130">
        <v>125000</v>
      </c>
    </row>
    <row r="377" spans="1:2">
      <c r="A377" s="129" t="s">
        <v>1083</v>
      </c>
      <c r="B377" s="130">
        <v>190000</v>
      </c>
    </row>
    <row r="378" spans="1:2">
      <c r="A378" s="129" t="s">
        <v>1084</v>
      </c>
      <c r="B378" s="130">
        <v>1224000</v>
      </c>
    </row>
    <row r="379" spans="1:2">
      <c r="A379" s="129" t="s">
        <v>1085</v>
      </c>
      <c r="B379" s="130">
        <v>608000</v>
      </c>
    </row>
    <row r="380" spans="1:2">
      <c r="A380" s="129" t="s">
        <v>1086</v>
      </c>
      <c r="B380" s="130">
        <v>235000</v>
      </c>
    </row>
    <row r="381" spans="1:2">
      <c r="A381" s="129" t="s">
        <v>1087</v>
      </c>
      <c r="B381" s="130">
        <v>9600000</v>
      </c>
    </row>
    <row r="382" spans="1:2">
      <c r="A382" s="129" t="s">
        <v>1088</v>
      </c>
      <c r="B382" s="130">
        <v>477000</v>
      </c>
    </row>
    <row r="383" spans="1:2">
      <c r="A383" s="129" t="s">
        <v>5915</v>
      </c>
      <c r="B383" s="130">
        <v>153000</v>
      </c>
    </row>
    <row r="384" spans="1:2">
      <c r="A384" s="129" t="s">
        <v>5916</v>
      </c>
      <c r="B384" s="130">
        <v>60000</v>
      </c>
    </row>
    <row r="385" spans="1:2">
      <c r="A385" s="129" t="s">
        <v>5917</v>
      </c>
      <c r="B385" s="130">
        <v>1200000</v>
      </c>
    </row>
    <row r="386" spans="1:2">
      <c r="A386" s="129" t="s">
        <v>5918</v>
      </c>
      <c r="B386" s="130">
        <v>81900</v>
      </c>
    </row>
    <row r="387" spans="1:2">
      <c r="A387" s="129" t="s">
        <v>5919</v>
      </c>
      <c r="B387" s="130">
        <v>100000</v>
      </c>
    </row>
    <row r="388" spans="1:2">
      <c r="A388" s="129" t="s">
        <v>5920</v>
      </c>
      <c r="B388" s="130">
        <v>231000</v>
      </c>
    </row>
    <row r="389" spans="1:2">
      <c r="A389" s="129" t="s">
        <v>5921</v>
      </c>
      <c r="B389" s="130">
        <v>254600</v>
      </c>
    </row>
    <row r="390" spans="1:2">
      <c r="A390" s="129" t="s">
        <v>5922</v>
      </c>
      <c r="B390" s="130">
        <v>45500</v>
      </c>
    </row>
    <row r="391" spans="1:2">
      <c r="A391" s="129" t="s">
        <v>5923</v>
      </c>
      <c r="B391" s="130">
        <v>14339500</v>
      </c>
    </row>
    <row r="392" spans="1:2">
      <c r="A392" s="129" t="s">
        <v>5924</v>
      </c>
      <c r="B392" s="130">
        <v>2491020</v>
      </c>
    </row>
    <row r="393" spans="1:2">
      <c r="A393" s="129" t="s">
        <v>5925</v>
      </c>
      <c r="B393" s="130">
        <v>385000</v>
      </c>
    </row>
    <row r="394" spans="1:2">
      <c r="A394" s="129" t="s">
        <v>5926</v>
      </c>
      <c r="B394" s="130">
        <v>1500000</v>
      </c>
    </row>
    <row r="395" spans="1:2">
      <c r="A395" s="129" t="s">
        <v>5927</v>
      </c>
      <c r="B395" s="130">
        <v>350000</v>
      </c>
    </row>
    <row r="396" spans="1:2">
      <c r="A396" s="129" t="s">
        <v>5928</v>
      </c>
      <c r="B396" s="130">
        <v>126000</v>
      </c>
    </row>
    <row r="397" spans="1:2">
      <c r="A397" s="129" t="s">
        <v>5929</v>
      </c>
      <c r="B397" s="130">
        <v>1039500</v>
      </c>
    </row>
    <row r="398" spans="1:2">
      <c r="A398" s="129" t="s">
        <v>5930</v>
      </c>
      <c r="B398" s="130">
        <v>758500</v>
      </c>
    </row>
    <row r="399" spans="1:2">
      <c r="A399" s="129" t="s">
        <v>5931</v>
      </c>
      <c r="B399" s="130">
        <v>418900</v>
      </c>
    </row>
    <row r="400" spans="1:2">
      <c r="A400" s="129" t="s">
        <v>5932</v>
      </c>
      <c r="B400" s="130">
        <v>552000</v>
      </c>
    </row>
    <row r="401" spans="1:2">
      <c r="A401" s="129" t="s">
        <v>5933</v>
      </c>
      <c r="B401" s="130">
        <v>493000</v>
      </c>
    </row>
    <row r="402" spans="1:2">
      <c r="A402" s="129" t="s">
        <v>5934</v>
      </c>
      <c r="B402" s="130">
        <v>535500</v>
      </c>
    </row>
    <row r="403" spans="1:2">
      <c r="A403" s="129" t="s">
        <v>5935</v>
      </c>
      <c r="B403" s="130">
        <v>361000</v>
      </c>
    </row>
    <row r="404" spans="1:2">
      <c r="A404" s="129" t="s">
        <v>5936</v>
      </c>
      <c r="B404" s="130">
        <v>91000</v>
      </c>
    </row>
    <row r="405" spans="1:2">
      <c r="A405" s="129" t="s">
        <v>5937</v>
      </c>
      <c r="B405" s="130">
        <v>165300</v>
      </c>
    </row>
    <row r="406" spans="1:2">
      <c r="A406" s="129" t="s">
        <v>5938</v>
      </c>
      <c r="B406" s="130">
        <v>70800</v>
      </c>
    </row>
    <row r="407" spans="1:2">
      <c r="A407" s="129" t="s">
        <v>5939</v>
      </c>
      <c r="B407" s="130">
        <v>112000</v>
      </c>
    </row>
    <row r="408" spans="1:2">
      <c r="A408" s="129" t="s">
        <v>5940</v>
      </c>
      <c r="B408" s="130">
        <v>55800</v>
      </c>
    </row>
    <row r="409" spans="1:2">
      <c r="A409" s="129" t="s">
        <v>5941</v>
      </c>
      <c r="B409" s="130">
        <v>47600</v>
      </c>
    </row>
    <row r="410" spans="1:2">
      <c r="A410" s="129" t="s">
        <v>5942</v>
      </c>
      <c r="B410" s="130">
        <v>73500</v>
      </c>
    </row>
    <row r="411" spans="1:2">
      <c r="A411" s="129" t="s">
        <v>5943</v>
      </c>
      <c r="B411" s="130">
        <v>15000</v>
      </c>
    </row>
    <row r="412" spans="1:2">
      <c r="A412" s="129" t="s">
        <v>5944</v>
      </c>
      <c r="B412" s="130">
        <v>36000</v>
      </c>
    </row>
    <row r="413" spans="1:2">
      <c r="A413" s="129" t="s">
        <v>5945</v>
      </c>
      <c r="B413" s="130">
        <v>105400</v>
      </c>
    </row>
    <row r="414" spans="1:2">
      <c r="A414" s="129" t="s">
        <v>5946</v>
      </c>
      <c r="B414" s="130">
        <v>448500</v>
      </c>
    </row>
    <row r="415" spans="1:2">
      <c r="A415" s="129" t="s">
        <v>5947</v>
      </c>
      <c r="B415" s="130">
        <v>76900</v>
      </c>
    </row>
    <row r="416" spans="1:2">
      <c r="A416" s="129" t="s">
        <v>5948</v>
      </c>
      <c r="B416" s="130">
        <v>475000</v>
      </c>
    </row>
    <row r="417" spans="1:2">
      <c r="A417" s="131" t="s">
        <v>140</v>
      </c>
      <c r="B417" s="132">
        <v>2875000</v>
      </c>
    </row>
    <row r="418" spans="1:2">
      <c r="A418" s="129" t="s">
        <v>2491</v>
      </c>
      <c r="B418" s="130">
        <v>600000</v>
      </c>
    </row>
    <row r="419" spans="1:2">
      <c r="A419" s="129" t="s">
        <v>1089</v>
      </c>
      <c r="B419" s="130">
        <v>800000</v>
      </c>
    </row>
    <row r="420" spans="1:2">
      <c r="A420" s="129" t="s">
        <v>1090</v>
      </c>
      <c r="B420" s="130">
        <v>675000</v>
      </c>
    </row>
    <row r="421" spans="1:2">
      <c r="A421" s="129" t="s">
        <v>1091</v>
      </c>
      <c r="B421" s="130">
        <v>800000</v>
      </c>
    </row>
    <row r="422" spans="1:2">
      <c r="A422" s="131" t="s">
        <v>141</v>
      </c>
      <c r="B422" s="132">
        <v>3120000</v>
      </c>
    </row>
    <row r="423" spans="1:2">
      <c r="A423" s="129" t="s">
        <v>1092</v>
      </c>
      <c r="B423" s="130">
        <v>3120000</v>
      </c>
    </row>
    <row r="424" spans="1:2">
      <c r="A424" s="131" t="s">
        <v>1093</v>
      </c>
      <c r="B424" s="132">
        <v>450000</v>
      </c>
    </row>
    <row r="425" spans="1:2">
      <c r="A425" s="129" t="s">
        <v>1094</v>
      </c>
      <c r="B425" s="130">
        <v>450000</v>
      </c>
    </row>
    <row r="426" spans="1:2">
      <c r="A426" s="131" t="s">
        <v>5949</v>
      </c>
      <c r="B426" s="132">
        <v>7230000</v>
      </c>
    </row>
    <row r="427" spans="1:2">
      <c r="A427" s="129" t="s">
        <v>5950</v>
      </c>
      <c r="B427" s="130">
        <v>5880000</v>
      </c>
    </row>
    <row r="428" spans="1:2">
      <c r="A428" s="129" t="s">
        <v>5951</v>
      </c>
      <c r="B428" s="130">
        <v>1350000</v>
      </c>
    </row>
    <row r="429" spans="1:2">
      <c r="A429" s="131" t="s">
        <v>575</v>
      </c>
      <c r="B429" s="132">
        <v>14748922000</v>
      </c>
    </row>
    <row r="430" spans="1:2">
      <c r="A430" s="129" t="s">
        <v>4055</v>
      </c>
      <c r="B430" s="130">
        <v>4500000000</v>
      </c>
    </row>
    <row r="431" spans="1:2">
      <c r="A431" s="129" t="s">
        <v>4056</v>
      </c>
      <c r="B431" s="130">
        <v>1041172000</v>
      </c>
    </row>
    <row r="432" spans="1:2">
      <c r="A432" s="129" t="s">
        <v>4057</v>
      </c>
      <c r="B432" s="130">
        <v>326370000</v>
      </c>
    </row>
    <row r="433" spans="1:2">
      <c r="A433" s="129" t="s">
        <v>4058</v>
      </c>
      <c r="B433" s="130">
        <v>2102580000</v>
      </c>
    </row>
    <row r="434" spans="1:2">
      <c r="A434" s="129" t="s">
        <v>5952</v>
      </c>
      <c r="B434" s="130">
        <v>2250000000</v>
      </c>
    </row>
    <row r="435" spans="1:2">
      <c r="A435" s="129" t="s">
        <v>5953</v>
      </c>
      <c r="B435" s="130">
        <v>2250000000</v>
      </c>
    </row>
    <row r="436" spans="1:2">
      <c r="A436" s="129" t="s">
        <v>5954</v>
      </c>
      <c r="B436" s="130">
        <v>2250000000</v>
      </c>
    </row>
    <row r="437" spans="1:2">
      <c r="A437" s="129" t="s">
        <v>1095</v>
      </c>
      <c r="B437" s="130">
        <v>7800000</v>
      </c>
    </row>
    <row r="438" spans="1:2">
      <c r="A438" s="129" t="s">
        <v>1096</v>
      </c>
      <c r="B438" s="130">
        <v>21000000</v>
      </c>
    </row>
    <row r="439" spans="1:2">
      <c r="A439" s="131" t="s">
        <v>2492</v>
      </c>
      <c r="B439" s="132">
        <v>575000</v>
      </c>
    </row>
    <row r="440" spans="1:2">
      <c r="A440" s="129" t="s">
        <v>2493</v>
      </c>
      <c r="B440" s="130">
        <v>575000</v>
      </c>
    </row>
    <row r="441" spans="1:2">
      <c r="A441" s="131" t="s">
        <v>1097</v>
      </c>
      <c r="B441" s="132">
        <v>136950</v>
      </c>
    </row>
    <row r="442" spans="1:2">
      <c r="A442" s="129" t="s">
        <v>1098</v>
      </c>
      <c r="B442" s="130">
        <v>59150</v>
      </c>
    </row>
    <row r="443" spans="1:2">
      <c r="A443" s="129" t="s">
        <v>1099</v>
      </c>
      <c r="B443" s="130">
        <v>77800</v>
      </c>
    </row>
    <row r="444" spans="1:2">
      <c r="A444" s="131" t="s">
        <v>2494</v>
      </c>
      <c r="B444" s="132">
        <v>7054650</v>
      </c>
    </row>
    <row r="445" spans="1:2">
      <c r="A445" s="129" t="s">
        <v>2495</v>
      </c>
      <c r="B445" s="130">
        <v>69000</v>
      </c>
    </row>
    <row r="446" spans="1:2">
      <c r="A446" s="129" t="s">
        <v>2496</v>
      </c>
      <c r="B446" s="130">
        <v>149950</v>
      </c>
    </row>
    <row r="447" spans="1:2">
      <c r="A447" s="129" t="s">
        <v>2497</v>
      </c>
      <c r="B447" s="130">
        <v>149950</v>
      </c>
    </row>
    <row r="448" spans="1:2">
      <c r="A448" s="129" t="s">
        <v>2498</v>
      </c>
      <c r="B448" s="130">
        <v>64500</v>
      </c>
    </row>
    <row r="449" spans="1:2">
      <c r="A449" s="129" t="s">
        <v>2499</v>
      </c>
      <c r="B449" s="130">
        <v>1770000</v>
      </c>
    </row>
    <row r="450" spans="1:2">
      <c r="A450" s="129" t="s">
        <v>2500</v>
      </c>
      <c r="B450" s="130">
        <v>450500</v>
      </c>
    </row>
    <row r="451" spans="1:2">
      <c r="A451" s="129" t="s">
        <v>2501</v>
      </c>
      <c r="B451" s="130">
        <v>675750</v>
      </c>
    </row>
    <row r="452" spans="1:2">
      <c r="A452" s="129" t="s">
        <v>2502</v>
      </c>
      <c r="B452" s="130">
        <v>1800000</v>
      </c>
    </row>
    <row r="453" spans="1:2">
      <c r="A453" s="129" t="s">
        <v>4059</v>
      </c>
      <c r="B453" s="130">
        <v>300000</v>
      </c>
    </row>
    <row r="454" spans="1:2">
      <c r="A454" s="129" t="s">
        <v>4060</v>
      </c>
      <c r="B454" s="130">
        <v>62500</v>
      </c>
    </row>
    <row r="455" spans="1:2">
      <c r="A455" s="129" t="s">
        <v>4061</v>
      </c>
      <c r="B455" s="130">
        <v>270000</v>
      </c>
    </row>
    <row r="456" spans="1:2">
      <c r="A456" s="129" t="s">
        <v>4062</v>
      </c>
      <c r="B456" s="130">
        <v>1072500</v>
      </c>
    </row>
    <row r="457" spans="1:2">
      <c r="A457" s="129" t="s">
        <v>4063</v>
      </c>
      <c r="B457" s="130">
        <v>65000</v>
      </c>
    </row>
    <row r="458" spans="1:2">
      <c r="A458" s="129" t="s">
        <v>4064</v>
      </c>
      <c r="B458" s="130">
        <v>60000</v>
      </c>
    </row>
    <row r="459" spans="1:2">
      <c r="A459" s="129" t="s">
        <v>4065</v>
      </c>
      <c r="B459" s="130">
        <v>95000</v>
      </c>
    </row>
    <row r="460" spans="1:2">
      <c r="A460" s="131" t="s">
        <v>1100</v>
      </c>
      <c r="B460" s="132">
        <v>3565642</v>
      </c>
    </row>
    <row r="461" spans="1:2">
      <c r="A461" s="129" t="s">
        <v>1101</v>
      </c>
      <c r="B461" s="130">
        <v>1495000</v>
      </c>
    </row>
    <row r="462" spans="1:2">
      <c r="A462" s="129" t="s">
        <v>1102</v>
      </c>
      <c r="B462" s="130">
        <v>1150000</v>
      </c>
    </row>
    <row r="463" spans="1:2">
      <c r="A463" s="129" t="s">
        <v>2503</v>
      </c>
      <c r="B463" s="130">
        <v>195000</v>
      </c>
    </row>
    <row r="464" spans="1:2">
      <c r="A464" s="129" t="s">
        <v>2504</v>
      </c>
      <c r="B464" s="130">
        <v>280000</v>
      </c>
    </row>
    <row r="465" spans="1:2">
      <c r="A465" s="129" t="s">
        <v>2505</v>
      </c>
      <c r="B465" s="130">
        <v>44321</v>
      </c>
    </row>
    <row r="466" spans="1:2">
      <c r="A466" s="129" t="s">
        <v>2506</v>
      </c>
      <c r="B466" s="130">
        <v>78321</v>
      </c>
    </row>
    <row r="467" spans="1:2">
      <c r="A467" s="129" t="s">
        <v>2507</v>
      </c>
      <c r="B467" s="130">
        <v>135000</v>
      </c>
    </row>
    <row r="468" spans="1:2">
      <c r="A468" s="129" t="s">
        <v>2508</v>
      </c>
      <c r="B468" s="130">
        <v>135000</v>
      </c>
    </row>
    <row r="469" spans="1:2">
      <c r="A469" s="129" t="s">
        <v>2509</v>
      </c>
      <c r="B469" s="130">
        <v>53000</v>
      </c>
    </row>
    <row r="470" spans="1:2">
      <c r="A470" s="131" t="s">
        <v>5955</v>
      </c>
      <c r="B470" s="132">
        <v>30770000</v>
      </c>
    </row>
    <row r="471" spans="1:2">
      <c r="A471" s="129" t="s">
        <v>5956</v>
      </c>
      <c r="B471" s="130">
        <v>475000</v>
      </c>
    </row>
    <row r="472" spans="1:2">
      <c r="A472" s="129" t="s">
        <v>5957</v>
      </c>
      <c r="B472" s="130">
        <v>10560000</v>
      </c>
    </row>
    <row r="473" spans="1:2">
      <c r="A473" s="129" t="s">
        <v>5958</v>
      </c>
      <c r="B473" s="130">
        <v>6160000</v>
      </c>
    </row>
    <row r="474" spans="1:2">
      <c r="A474" s="129" t="s">
        <v>5959</v>
      </c>
      <c r="B474" s="130">
        <v>1575000</v>
      </c>
    </row>
    <row r="475" spans="1:2">
      <c r="A475" s="129" t="s">
        <v>5960</v>
      </c>
      <c r="B475" s="130">
        <v>12000000</v>
      </c>
    </row>
    <row r="476" spans="1:2">
      <c r="A476" s="131" t="s">
        <v>2510</v>
      </c>
      <c r="B476" s="132">
        <v>6210000</v>
      </c>
    </row>
    <row r="477" spans="1:2">
      <c r="A477" s="129" t="s">
        <v>2511</v>
      </c>
      <c r="B477" s="130">
        <v>3840000</v>
      </c>
    </row>
    <row r="478" spans="1:2">
      <c r="A478" s="129" t="s">
        <v>2512</v>
      </c>
      <c r="B478" s="130">
        <v>2370000</v>
      </c>
    </row>
    <row r="479" spans="1:2">
      <c r="A479" s="131" t="s">
        <v>5961</v>
      </c>
      <c r="B479" s="132">
        <v>63600000</v>
      </c>
    </row>
    <row r="480" spans="1:2">
      <c r="A480" s="129" t="s">
        <v>5962</v>
      </c>
      <c r="B480" s="130">
        <v>13200000</v>
      </c>
    </row>
    <row r="481" spans="1:2">
      <c r="A481" s="129" t="s">
        <v>5963</v>
      </c>
      <c r="B481" s="130">
        <v>4650000</v>
      </c>
    </row>
    <row r="482" spans="1:2">
      <c r="A482" s="129" t="s">
        <v>5964</v>
      </c>
      <c r="B482" s="130">
        <v>14500000</v>
      </c>
    </row>
    <row r="483" spans="1:2">
      <c r="A483" s="129" t="s">
        <v>5965</v>
      </c>
      <c r="B483" s="130">
        <v>15000000</v>
      </c>
    </row>
    <row r="484" spans="1:2">
      <c r="A484" s="129" t="s">
        <v>5966</v>
      </c>
      <c r="B484" s="130">
        <v>12450000</v>
      </c>
    </row>
    <row r="485" spans="1:2">
      <c r="A485" s="129" t="s">
        <v>5967</v>
      </c>
      <c r="B485" s="130">
        <v>3800000</v>
      </c>
    </row>
    <row r="486" spans="1:2">
      <c r="A486" s="131" t="s">
        <v>231</v>
      </c>
      <c r="B486" s="132">
        <v>37522428.409999996</v>
      </c>
    </row>
    <row r="487" spans="1:2">
      <c r="A487" s="129" t="s">
        <v>2513</v>
      </c>
      <c r="B487" s="130">
        <v>1200000</v>
      </c>
    </row>
    <row r="488" spans="1:2">
      <c r="A488" s="129" t="s">
        <v>2514</v>
      </c>
      <c r="B488" s="130">
        <v>521000</v>
      </c>
    </row>
    <row r="489" spans="1:2">
      <c r="A489" s="129" t="s">
        <v>4066</v>
      </c>
      <c r="B489" s="130">
        <v>590000</v>
      </c>
    </row>
    <row r="490" spans="1:2">
      <c r="A490" s="129" t="s">
        <v>4067</v>
      </c>
      <c r="B490" s="130">
        <v>712500</v>
      </c>
    </row>
    <row r="491" spans="1:2">
      <c r="A491" s="129" t="s">
        <v>4068</v>
      </c>
      <c r="B491" s="130">
        <v>1136000</v>
      </c>
    </row>
    <row r="492" spans="1:2">
      <c r="A492" s="129" t="s">
        <v>5968</v>
      </c>
      <c r="B492" s="130">
        <v>3480000</v>
      </c>
    </row>
    <row r="493" spans="1:2">
      <c r="A493" s="129" t="s">
        <v>5969</v>
      </c>
      <c r="B493" s="130">
        <v>422500</v>
      </c>
    </row>
    <row r="494" spans="1:2">
      <c r="A494" s="129" t="s">
        <v>5970</v>
      </c>
      <c r="B494" s="130">
        <v>245720</v>
      </c>
    </row>
    <row r="495" spans="1:2">
      <c r="A495" s="129" t="s">
        <v>5971</v>
      </c>
      <c r="B495" s="130">
        <v>2699980</v>
      </c>
    </row>
    <row r="496" spans="1:2">
      <c r="A496" s="129" t="s">
        <v>5972</v>
      </c>
      <c r="B496" s="130">
        <v>650000</v>
      </c>
    </row>
    <row r="497" spans="1:2">
      <c r="A497" s="129" t="s">
        <v>5973</v>
      </c>
      <c r="B497" s="130">
        <v>217499.85</v>
      </c>
    </row>
    <row r="498" spans="1:2">
      <c r="A498" s="129" t="s">
        <v>5974</v>
      </c>
      <c r="B498" s="130">
        <v>167000</v>
      </c>
    </row>
    <row r="499" spans="1:2">
      <c r="A499" s="129" t="s">
        <v>5975</v>
      </c>
      <c r="B499" s="130">
        <v>260000</v>
      </c>
    </row>
    <row r="500" spans="1:2">
      <c r="A500" s="129" t="s">
        <v>5976</v>
      </c>
      <c r="B500" s="130">
        <v>211750</v>
      </c>
    </row>
    <row r="501" spans="1:2">
      <c r="A501" s="129" t="s">
        <v>5977</v>
      </c>
      <c r="B501" s="130">
        <v>669999.80000000005</v>
      </c>
    </row>
    <row r="502" spans="1:2">
      <c r="A502" s="129" t="s">
        <v>5978</v>
      </c>
      <c r="B502" s="130">
        <v>837499.75</v>
      </c>
    </row>
    <row r="503" spans="1:2">
      <c r="A503" s="129" t="s">
        <v>5979</v>
      </c>
      <c r="B503" s="130">
        <v>184000</v>
      </c>
    </row>
    <row r="504" spans="1:2">
      <c r="A504" s="129" t="s">
        <v>5980</v>
      </c>
      <c r="B504" s="130">
        <v>310649.81</v>
      </c>
    </row>
    <row r="505" spans="1:2">
      <c r="A505" s="129" t="s">
        <v>5981</v>
      </c>
      <c r="B505" s="130">
        <v>1516999.6</v>
      </c>
    </row>
    <row r="506" spans="1:2">
      <c r="A506" s="129" t="s">
        <v>5982</v>
      </c>
      <c r="B506" s="130">
        <v>3189999.8</v>
      </c>
    </row>
    <row r="507" spans="1:2">
      <c r="A507" s="127" t="s">
        <v>5983</v>
      </c>
      <c r="B507" s="128">
        <v>2069999.8</v>
      </c>
    </row>
    <row r="508" spans="1:2">
      <c r="A508" s="127" t="s">
        <v>5984</v>
      </c>
      <c r="B508" s="128">
        <v>164750</v>
      </c>
    </row>
    <row r="509" spans="1:2" s="31" customFormat="1">
      <c r="A509" s="127" t="s">
        <v>1103</v>
      </c>
      <c r="B509" s="128">
        <v>16064580</v>
      </c>
    </row>
    <row r="510" spans="1:2">
      <c r="A510" s="125" t="s">
        <v>232</v>
      </c>
      <c r="B510" s="126">
        <v>57615000</v>
      </c>
    </row>
    <row r="511" spans="1:2" s="31" customFormat="1">
      <c r="A511" s="127" t="s">
        <v>1104</v>
      </c>
      <c r="B511" s="128">
        <v>57615000</v>
      </c>
    </row>
    <row r="512" spans="1:2">
      <c r="A512" s="125" t="s">
        <v>55</v>
      </c>
      <c r="B512" s="126">
        <v>42550000</v>
      </c>
    </row>
    <row r="513" spans="1:2" s="31" customFormat="1">
      <c r="A513" s="127" t="s">
        <v>1105</v>
      </c>
      <c r="B513" s="128">
        <v>2700000</v>
      </c>
    </row>
    <row r="514" spans="1:2" s="31" customFormat="1">
      <c r="A514" s="127" t="s">
        <v>1106</v>
      </c>
      <c r="B514" s="128">
        <v>3250000</v>
      </c>
    </row>
    <row r="515" spans="1:2">
      <c r="A515" s="127" t="s">
        <v>2515</v>
      </c>
      <c r="B515" s="128">
        <v>1300000</v>
      </c>
    </row>
    <row r="516" spans="1:2">
      <c r="A516" s="127" t="s">
        <v>2516</v>
      </c>
      <c r="B516" s="128">
        <v>3250000</v>
      </c>
    </row>
    <row r="517" spans="1:2">
      <c r="A517" s="127" t="s">
        <v>2517</v>
      </c>
      <c r="B517" s="128">
        <v>3900000</v>
      </c>
    </row>
    <row r="518" spans="1:2">
      <c r="A518" s="127" t="s">
        <v>4069</v>
      </c>
      <c r="B518" s="128">
        <v>4550000</v>
      </c>
    </row>
    <row r="519" spans="1:2">
      <c r="A519" s="127" t="s">
        <v>4070</v>
      </c>
      <c r="B519" s="128">
        <v>5200000</v>
      </c>
    </row>
    <row r="520" spans="1:2" s="31" customFormat="1">
      <c r="A520" s="127" t="s">
        <v>4071</v>
      </c>
      <c r="B520" s="128">
        <v>5200000</v>
      </c>
    </row>
    <row r="521" spans="1:2">
      <c r="A521" s="127" t="s">
        <v>5985</v>
      </c>
      <c r="B521" s="128">
        <v>3900000</v>
      </c>
    </row>
    <row r="522" spans="1:2" s="31" customFormat="1">
      <c r="A522" s="127" t="s">
        <v>5986</v>
      </c>
      <c r="B522" s="128">
        <v>3900000</v>
      </c>
    </row>
    <row r="523" spans="1:2">
      <c r="A523" s="127" t="s">
        <v>1107</v>
      </c>
      <c r="B523" s="128">
        <v>2700000</v>
      </c>
    </row>
    <row r="524" spans="1:2" s="31" customFormat="1">
      <c r="A524" s="127" t="s">
        <v>1108</v>
      </c>
      <c r="B524" s="128">
        <v>2700000</v>
      </c>
    </row>
    <row r="525" spans="1:2">
      <c r="A525" s="125" t="s">
        <v>1109</v>
      </c>
      <c r="B525" s="126">
        <v>8121989</v>
      </c>
    </row>
    <row r="526" spans="1:2" s="31" customFormat="1">
      <c r="A526" s="127" t="s">
        <v>1110</v>
      </c>
      <c r="B526" s="128">
        <v>1693200</v>
      </c>
    </row>
    <row r="527" spans="1:2">
      <c r="A527" s="127" t="s">
        <v>1111</v>
      </c>
      <c r="B527" s="128">
        <v>154270</v>
      </c>
    </row>
    <row r="528" spans="1:2" s="31" customFormat="1">
      <c r="A528" s="127" t="s">
        <v>1112</v>
      </c>
      <c r="B528" s="128">
        <v>322110</v>
      </c>
    </row>
    <row r="529" spans="1:2">
      <c r="A529" s="127" t="s">
        <v>4072</v>
      </c>
      <c r="B529" s="128">
        <v>66240</v>
      </c>
    </row>
    <row r="530" spans="1:2">
      <c r="A530" s="127" t="s">
        <v>4073</v>
      </c>
      <c r="B530" s="128">
        <v>57980</v>
      </c>
    </row>
    <row r="531" spans="1:2" s="31" customFormat="1">
      <c r="A531" s="127" t="s">
        <v>4074</v>
      </c>
      <c r="B531" s="128">
        <v>31120</v>
      </c>
    </row>
    <row r="532" spans="1:2">
      <c r="A532" s="127" t="s">
        <v>4075</v>
      </c>
      <c r="B532" s="128">
        <v>212500</v>
      </c>
    </row>
    <row r="533" spans="1:2" s="31" customFormat="1">
      <c r="A533" s="127" t="s">
        <v>4076</v>
      </c>
      <c r="B533" s="128">
        <v>49890</v>
      </c>
    </row>
    <row r="534" spans="1:2">
      <c r="A534" s="127" t="s">
        <v>1113</v>
      </c>
      <c r="B534" s="128">
        <v>25710</v>
      </c>
    </row>
    <row r="535" spans="1:2">
      <c r="A535" s="127" t="s">
        <v>1114</v>
      </c>
      <c r="B535" s="128">
        <v>73850</v>
      </c>
    </row>
    <row r="536" spans="1:2" s="31" customFormat="1">
      <c r="A536" s="127" t="s">
        <v>1115</v>
      </c>
      <c r="B536" s="128">
        <v>23961</v>
      </c>
    </row>
    <row r="537" spans="1:2">
      <c r="A537" s="127" t="s">
        <v>1116</v>
      </c>
      <c r="B537" s="128">
        <v>88100</v>
      </c>
    </row>
    <row r="538" spans="1:2">
      <c r="A538" s="127" t="s">
        <v>1117</v>
      </c>
      <c r="B538" s="128">
        <v>86400</v>
      </c>
    </row>
    <row r="539" spans="1:2" s="31" customFormat="1">
      <c r="A539" s="127" t="s">
        <v>1118</v>
      </c>
      <c r="B539" s="128">
        <v>105330</v>
      </c>
    </row>
    <row r="540" spans="1:2">
      <c r="A540" s="127" t="s">
        <v>1119</v>
      </c>
      <c r="B540" s="128">
        <v>29775</v>
      </c>
    </row>
    <row r="541" spans="1:2" s="31" customFormat="1">
      <c r="A541" s="127" t="s">
        <v>1120</v>
      </c>
      <c r="B541" s="128">
        <v>59460</v>
      </c>
    </row>
    <row r="542" spans="1:2">
      <c r="A542" s="127" t="s">
        <v>1121</v>
      </c>
      <c r="B542" s="128">
        <v>1413660</v>
      </c>
    </row>
    <row r="543" spans="1:2" s="31" customFormat="1">
      <c r="A543" s="127" t="s">
        <v>1122</v>
      </c>
      <c r="B543" s="128">
        <v>25750</v>
      </c>
    </row>
    <row r="544" spans="1:2">
      <c r="A544" s="127" t="s">
        <v>1123</v>
      </c>
      <c r="B544" s="128">
        <v>84444</v>
      </c>
    </row>
    <row r="545" spans="1:2" s="31" customFormat="1">
      <c r="A545" s="127" t="s">
        <v>1124</v>
      </c>
      <c r="B545" s="128">
        <v>237820</v>
      </c>
    </row>
    <row r="546" spans="1:2">
      <c r="A546" s="127" t="s">
        <v>1125</v>
      </c>
      <c r="B546" s="128">
        <v>19950</v>
      </c>
    </row>
    <row r="547" spans="1:2" s="31" customFormat="1">
      <c r="A547" s="127" t="s">
        <v>1126</v>
      </c>
      <c r="B547" s="128">
        <v>60834</v>
      </c>
    </row>
    <row r="548" spans="1:2">
      <c r="A548" s="127" t="s">
        <v>1127</v>
      </c>
      <c r="B548" s="128">
        <v>64775</v>
      </c>
    </row>
    <row r="549" spans="1:2" s="31" customFormat="1">
      <c r="A549" s="127" t="s">
        <v>1128</v>
      </c>
      <c r="B549" s="128">
        <v>27875</v>
      </c>
    </row>
    <row r="550" spans="1:2">
      <c r="A550" s="127" t="s">
        <v>1129</v>
      </c>
      <c r="B550" s="128">
        <v>51000</v>
      </c>
    </row>
    <row r="551" spans="1:2" s="31" customFormat="1">
      <c r="A551" s="127" t="s">
        <v>1130</v>
      </c>
      <c r="B551" s="128">
        <v>70885</v>
      </c>
    </row>
    <row r="552" spans="1:2">
      <c r="A552" s="127" t="s">
        <v>1131</v>
      </c>
      <c r="B552" s="128">
        <v>499840</v>
      </c>
    </row>
    <row r="553" spans="1:2" s="31" customFormat="1">
      <c r="A553" s="127" t="s">
        <v>1132</v>
      </c>
      <c r="B553" s="128">
        <v>132000</v>
      </c>
    </row>
    <row r="554" spans="1:2">
      <c r="A554" s="127" t="s">
        <v>5987</v>
      </c>
      <c r="B554" s="128">
        <v>2353260</v>
      </c>
    </row>
    <row r="555" spans="1:2" s="31" customFormat="1">
      <c r="A555" s="125" t="s">
        <v>5988</v>
      </c>
      <c r="B555" s="126">
        <v>2000333</v>
      </c>
    </row>
    <row r="556" spans="1:2">
      <c r="A556" s="127" t="s">
        <v>5989</v>
      </c>
      <c r="B556" s="128">
        <v>2000333</v>
      </c>
    </row>
    <row r="557" spans="1:2" s="31" customFormat="1">
      <c r="A557" s="125" t="s">
        <v>2518</v>
      </c>
      <c r="B557" s="126">
        <v>2719000</v>
      </c>
    </row>
    <row r="558" spans="1:2">
      <c r="A558" s="127" t="s">
        <v>2519</v>
      </c>
      <c r="B558" s="128">
        <v>1945000</v>
      </c>
    </row>
    <row r="559" spans="1:2">
      <c r="A559" s="127" t="s">
        <v>2520</v>
      </c>
      <c r="B559" s="128">
        <v>774000</v>
      </c>
    </row>
    <row r="560" spans="1:2">
      <c r="A560" s="125" t="s">
        <v>3</v>
      </c>
      <c r="B560" s="126">
        <v>17120000</v>
      </c>
    </row>
    <row r="561" spans="1:2">
      <c r="A561" s="127" t="s">
        <v>1133</v>
      </c>
      <c r="B561" s="128">
        <v>17120000</v>
      </c>
    </row>
    <row r="562" spans="1:2">
      <c r="A562" s="125" t="s">
        <v>617</v>
      </c>
      <c r="B562" s="126">
        <v>1524439</v>
      </c>
    </row>
    <row r="563" spans="1:2">
      <c r="A563" s="127" t="s">
        <v>1134</v>
      </c>
      <c r="B563" s="128">
        <v>1524439</v>
      </c>
    </row>
    <row r="564" spans="1:2">
      <c r="A564" s="125" t="s">
        <v>1135</v>
      </c>
      <c r="B564" s="126">
        <v>2300000</v>
      </c>
    </row>
    <row r="565" spans="1:2">
      <c r="A565" s="127" t="s">
        <v>1136</v>
      </c>
      <c r="B565" s="128">
        <v>2300000</v>
      </c>
    </row>
    <row r="566" spans="1:2">
      <c r="A566" s="125" t="s">
        <v>1137</v>
      </c>
      <c r="B566" s="126">
        <v>13092999</v>
      </c>
    </row>
    <row r="567" spans="1:2">
      <c r="A567" s="127" t="s">
        <v>1138</v>
      </c>
      <c r="B567" s="128">
        <v>1299999</v>
      </c>
    </row>
    <row r="568" spans="1:2">
      <c r="A568" s="127" t="s">
        <v>1139</v>
      </c>
      <c r="B568" s="128">
        <v>1998000</v>
      </c>
    </row>
    <row r="569" spans="1:2" s="31" customFormat="1">
      <c r="A569" s="127" t="s">
        <v>1140</v>
      </c>
      <c r="B569" s="128">
        <v>1300000</v>
      </c>
    </row>
    <row r="570" spans="1:2">
      <c r="A570" s="127" t="s">
        <v>1141</v>
      </c>
      <c r="B570" s="128">
        <v>8495000</v>
      </c>
    </row>
    <row r="571" spans="1:2" s="31" customFormat="1">
      <c r="A571" s="125" t="s">
        <v>5990</v>
      </c>
      <c r="B571" s="126">
        <v>5242500</v>
      </c>
    </row>
    <row r="572" spans="1:2">
      <c r="A572" s="127" t="s">
        <v>5991</v>
      </c>
      <c r="B572" s="128">
        <v>5242500</v>
      </c>
    </row>
    <row r="573" spans="1:2" s="31" customFormat="1">
      <c r="A573" s="125" t="s">
        <v>5992</v>
      </c>
      <c r="B573" s="126">
        <v>1910000</v>
      </c>
    </row>
    <row r="574" spans="1:2">
      <c r="A574" s="127" t="s">
        <v>5993</v>
      </c>
      <c r="B574" s="128">
        <v>1910000</v>
      </c>
    </row>
    <row r="575" spans="1:2">
      <c r="A575" s="125" t="s">
        <v>4077</v>
      </c>
      <c r="B575" s="126">
        <v>105225000</v>
      </c>
    </row>
    <row r="576" spans="1:2">
      <c r="A576" s="127" t="s">
        <v>4078</v>
      </c>
      <c r="B576" s="128">
        <v>55200000</v>
      </c>
    </row>
    <row r="577" spans="1:2" s="31" customFormat="1">
      <c r="A577" s="127" t="s">
        <v>4079</v>
      </c>
      <c r="B577" s="128">
        <v>50025000</v>
      </c>
    </row>
    <row r="578" spans="1:2">
      <c r="A578" s="125" t="s">
        <v>2521</v>
      </c>
      <c r="B578" s="126">
        <v>600000</v>
      </c>
    </row>
    <row r="579" spans="1:2" s="31" customFormat="1">
      <c r="A579" s="127" t="s">
        <v>2522</v>
      </c>
      <c r="B579" s="128">
        <v>600000</v>
      </c>
    </row>
    <row r="580" spans="1:2">
      <c r="A580" s="125" t="s">
        <v>2523</v>
      </c>
      <c r="B580" s="126">
        <v>2464000</v>
      </c>
    </row>
    <row r="581" spans="1:2" s="31" customFormat="1">
      <c r="A581" s="127" t="s">
        <v>2524</v>
      </c>
      <c r="B581" s="128">
        <v>2464000</v>
      </c>
    </row>
    <row r="582" spans="1:2">
      <c r="A582" s="125" t="s">
        <v>1142</v>
      </c>
      <c r="B582" s="126">
        <v>5972000</v>
      </c>
    </row>
    <row r="583" spans="1:2" s="31" customFormat="1">
      <c r="A583" s="127" t="s">
        <v>1143</v>
      </c>
      <c r="B583" s="128">
        <v>5972000</v>
      </c>
    </row>
    <row r="584" spans="1:2">
      <c r="A584" s="125" t="s">
        <v>2525</v>
      </c>
      <c r="B584" s="126">
        <v>858675</v>
      </c>
    </row>
    <row r="585" spans="1:2">
      <c r="A585" s="127" t="s">
        <v>2526</v>
      </c>
      <c r="B585" s="128">
        <v>16000</v>
      </c>
    </row>
    <row r="586" spans="1:2" s="31" customFormat="1">
      <c r="A586" s="127" t="s">
        <v>2527</v>
      </c>
      <c r="B586" s="128">
        <v>111500</v>
      </c>
    </row>
    <row r="587" spans="1:2">
      <c r="A587" s="127" t="s">
        <v>2528</v>
      </c>
      <c r="B587" s="128">
        <v>43000</v>
      </c>
    </row>
    <row r="588" spans="1:2" s="31" customFormat="1">
      <c r="A588" s="127" t="s">
        <v>2529</v>
      </c>
      <c r="B588" s="128">
        <v>40000</v>
      </c>
    </row>
    <row r="589" spans="1:2">
      <c r="A589" s="127" t="s">
        <v>2530</v>
      </c>
      <c r="B589" s="128">
        <v>35400</v>
      </c>
    </row>
    <row r="590" spans="1:2">
      <c r="A590" s="127" t="s">
        <v>2531</v>
      </c>
      <c r="B590" s="128">
        <v>55500</v>
      </c>
    </row>
    <row r="591" spans="1:2" s="31" customFormat="1">
      <c r="A591" s="127" t="s">
        <v>2532</v>
      </c>
      <c r="B591" s="128">
        <v>50250</v>
      </c>
    </row>
    <row r="592" spans="1:2">
      <c r="A592" s="127" t="s">
        <v>2533</v>
      </c>
      <c r="B592" s="128">
        <v>163500</v>
      </c>
    </row>
    <row r="593" spans="1:2" s="31" customFormat="1">
      <c r="A593" s="127" t="s">
        <v>2534</v>
      </c>
      <c r="B593" s="128">
        <v>38425</v>
      </c>
    </row>
    <row r="594" spans="1:2">
      <c r="A594" s="127" t="s">
        <v>2535</v>
      </c>
      <c r="B594" s="128">
        <v>107200</v>
      </c>
    </row>
    <row r="595" spans="1:2">
      <c r="A595" s="127" t="s">
        <v>2536</v>
      </c>
      <c r="B595" s="128">
        <v>64500</v>
      </c>
    </row>
    <row r="596" spans="1:2">
      <c r="A596" s="127" t="s">
        <v>2537</v>
      </c>
      <c r="B596" s="128">
        <v>96800</v>
      </c>
    </row>
    <row r="597" spans="1:2" s="31" customFormat="1">
      <c r="A597" s="127" t="s">
        <v>2538</v>
      </c>
      <c r="B597" s="128">
        <v>36600</v>
      </c>
    </row>
    <row r="598" spans="1:2">
      <c r="A598" s="125" t="s">
        <v>1144</v>
      </c>
      <c r="B598" s="126">
        <v>430000</v>
      </c>
    </row>
    <row r="599" spans="1:2" s="31" customFormat="1">
      <c r="A599" s="127" t="s">
        <v>1145</v>
      </c>
      <c r="B599" s="128">
        <v>430000</v>
      </c>
    </row>
    <row r="600" spans="1:2">
      <c r="A600" s="125" t="s">
        <v>2539</v>
      </c>
      <c r="B600" s="126">
        <v>846000</v>
      </c>
    </row>
    <row r="601" spans="1:2" s="31" customFormat="1">
      <c r="A601" s="127" t="s">
        <v>2540</v>
      </c>
      <c r="B601" s="128">
        <v>423000</v>
      </c>
    </row>
    <row r="602" spans="1:2">
      <c r="A602" s="127" t="s">
        <v>2541</v>
      </c>
      <c r="B602" s="128">
        <v>423000</v>
      </c>
    </row>
    <row r="603" spans="1:2">
      <c r="A603" s="125" t="s">
        <v>5994</v>
      </c>
      <c r="B603" s="126">
        <v>128411300</v>
      </c>
    </row>
    <row r="604" spans="1:2" s="31" customFormat="1">
      <c r="A604" s="127" t="s">
        <v>5995</v>
      </c>
      <c r="B604" s="128">
        <v>76475000</v>
      </c>
    </row>
    <row r="605" spans="1:2">
      <c r="A605" s="127" t="s">
        <v>5996</v>
      </c>
      <c r="B605" s="128">
        <v>51936300</v>
      </c>
    </row>
    <row r="606" spans="1:2" s="31" customFormat="1">
      <c r="A606" s="125" t="s">
        <v>2542</v>
      </c>
      <c r="B606" s="126">
        <v>210000</v>
      </c>
    </row>
    <row r="607" spans="1:2">
      <c r="A607" s="127" t="s">
        <v>2543</v>
      </c>
      <c r="B607" s="128">
        <v>210000</v>
      </c>
    </row>
    <row r="608" spans="1:2">
      <c r="A608" s="125" t="s">
        <v>1146</v>
      </c>
      <c r="B608" s="126">
        <v>362134800</v>
      </c>
    </row>
    <row r="609" spans="1:2" s="31" customFormat="1">
      <c r="A609" s="127" t="s">
        <v>1147</v>
      </c>
      <c r="B609" s="128">
        <v>35052000</v>
      </c>
    </row>
    <row r="610" spans="1:2">
      <c r="A610" s="127" t="s">
        <v>2544</v>
      </c>
      <c r="B610" s="128">
        <v>8763000</v>
      </c>
    </row>
    <row r="611" spans="1:2">
      <c r="A611" s="127" t="s">
        <v>2545</v>
      </c>
      <c r="B611" s="128">
        <v>23575000</v>
      </c>
    </row>
    <row r="612" spans="1:2">
      <c r="A612" s="127" t="s">
        <v>2546</v>
      </c>
      <c r="B612" s="128">
        <v>103730000</v>
      </c>
    </row>
    <row r="613" spans="1:2">
      <c r="A613" s="127" t="s">
        <v>2547</v>
      </c>
      <c r="B613" s="128">
        <v>23575000</v>
      </c>
    </row>
    <row r="614" spans="1:2" s="31" customFormat="1">
      <c r="A614" s="127" t="s">
        <v>4080</v>
      </c>
      <c r="B614" s="128">
        <v>70725000</v>
      </c>
    </row>
    <row r="615" spans="1:2">
      <c r="A615" s="127" t="s">
        <v>4081</v>
      </c>
      <c r="B615" s="128">
        <v>4715000</v>
      </c>
    </row>
    <row r="616" spans="1:2">
      <c r="A616" s="127" t="s">
        <v>5997</v>
      </c>
      <c r="B616" s="128">
        <v>91999800</v>
      </c>
    </row>
    <row r="617" spans="1:2" s="31" customFormat="1">
      <c r="A617" s="125" t="s">
        <v>131</v>
      </c>
      <c r="B617" s="126">
        <v>28267320</v>
      </c>
    </row>
    <row r="618" spans="1:2">
      <c r="A618" s="125" t="s">
        <v>4082</v>
      </c>
      <c r="B618" s="126">
        <v>2932500</v>
      </c>
    </row>
    <row r="619" spans="1:2">
      <c r="A619" s="125" t="s">
        <v>5998</v>
      </c>
      <c r="B619" s="126">
        <v>2932500</v>
      </c>
    </row>
    <row r="620" spans="1:2" s="31" customFormat="1">
      <c r="A620" s="127" t="s">
        <v>1148</v>
      </c>
      <c r="B620" s="128">
        <v>3868920</v>
      </c>
    </row>
    <row r="621" spans="1:2">
      <c r="A621" s="127" t="s">
        <v>2548</v>
      </c>
      <c r="B621" s="128">
        <v>2932500</v>
      </c>
    </row>
    <row r="622" spans="1:2">
      <c r="A622" s="127" t="s">
        <v>2549</v>
      </c>
      <c r="B622" s="128">
        <v>2932500</v>
      </c>
    </row>
    <row r="623" spans="1:2">
      <c r="A623" s="127" t="s">
        <v>1149</v>
      </c>
      <c r="B623" s="128">
        <v>5865000</v>
      </c>
    </row>
    <row r="624" spans="1:2" s="31" customFormat="1">
      <c r="A624" s="127" t="s">
        <v>5999</v>
      </c>
      <c r="B624" s="128">
        <v>2932500</v>
      </c>
    </row>
    <row r="625" spans="1:2">
      <c r="A625" s="127" t="s">
        <v>1150</v>
      </c>
      <c r="B625" s="128">
        <v>3870900</v>
      </c>
    </row>
    <row r="626" spans="1:2">
      <c r="A626" s="125" t="s">
        <v>1151</v>
      </c>
      <c r="B626" s="126">
        <v>190630</v>
      </c>
    </row>
    <row r="627" spans="1:2" s="31" customFormat="1">
      <c r="A627" s="127" t="s">
        <v>1152</v>
      </c>
      <c r="B627" s="128">
        <v>21840</v>
      </c>
    </row>
    <row r="628" spans="1:2">
      <c r="A628" s="127" t="s">
        <v>1153</v>
      </c>
      <c r="B628" s="128">
        <v>6400</v>
      </c>
    </row>
    <row r="629" spans="1:2">
      <c r="A629" s="127" t="s">
        <v>1154</v>
      </c>
      <c r="B629" s="128">
        <v>13230</v>
      </c>
    </row>
    <row r="630" spans="1:2">
      <c r="A630" s="127" t="s">
        <v>1155</v>
      </c>
      <c r="B630" s="128">
        <v>81640</v>
      </c>
    </row>
    <row r="631" spans="1:2" s="31" customFormat="1">
      <c r="A631" s="127" t="s">
        <v>1156</v>
      </c>
      <c r="B631" s="128">
        <v>55000</v>
      </c>
    </row>
    <row r="632" spans="1:2">
      <c r="A632" s="127" t="s">
        <v>1157</v>
      </c>
      <c r="B632" s="128">
        <v>12520</v>
      </c>
    </row>
    <row r="633" spans="1:2" s="31" customFormat="1">
      <c r="A633" s="125" t="s">
        <v>354</v>
      </c>
      <c r="B633" s="126">
        <v>27758700</v>
      </c>
    </row>
    <row r="634" spans="1:2">
      <c r="A634" s="127" t="s">
        <v>1158</v>
      </c>
      <c r="B634" s="128">
        <v>13110000</v>
      </c>
    </row>
    <row r="635" spans="1:2" s="31" customFormat="1">
      <c r="A635" s="127" t="s">
        <v>2550</v>
      </c>
      <c r="B635" s="128">
        <v>1538700</v>
      </c>
    </row>
    <row r="636" spans="1:2">
      <c r="A636" s="127" t="s">
        <v>4083</v>
      </c>
      <c r="B636" s="128">
        <v>13110000</v>
      </c>
    </row>
    <row r="637" spans="1:2">
      <c r="A637" s="125" t="s">
        <v>1159</v>
      </c>
      <c r="B637" s="126">
        <v>13066000</v>
      </c>
    </row>
    <row r="638" spans="1:2" s="31" customFormat="1">
      <c r="A638" s="127" t="s">
        <v>1160</v>
      </c>
      <c r="B638" s="128">
        <v>13066000</v>
      </c>
    </row>
    <row r="639" spans="1:2">
      <c r="A639" s="125" t="s">
        <v>2551</v>
      </c>
      <c r="B639" s="126">
        <v>260000</v>
      </c>
    </row>
    <row r="640" spans="1:2" s="31" customFormat="1">
      <c r="A640" s="127" t="s">
        <v>2552</v>
      </c>
      <c r="B640" s="128">
        <v>260000</v>
      </c>
    </row>
    <row r="641" spans="1:2">
      <c r="A641" s="125" t="s">
        <v>1161</v>
      </c>
      <c r="B641" s="126">
        <v>37334000</v>
      </c>
    </row>
    <row r="642" spans="1:2">
      <c r="A642" s="127" t="s">
        <v>1162</v>
      </c>
      <c r="B642" s="128">
        <v>37334000</v>
      </c>
    </row>
    <row r="643" spans="1:2" s="31" customFormat="1">
      <c r="A643" s="125" t="s">
        <v>234</v>
      </c>
      <c r="B643" s="126">
        <v>117600000</v>
      </c>
    </row>
    <row r="644" spans="1:2">
      <c r="A644" s="127" t="s">
        <v>1163</v>
      </c>
      <c r="B644" s="128">
        <v>12000000</v>
      </c>
    </row>
    <row r="645" spans="1:2" s="31" customFormat="1">
      <c r="A645" s="127" t="s">
        <v>1164</v>
      </c>
      <c r="B645" s="128">
        <v>36000000</v>
      </c>
    </row>
    <row r="646" spans="1:2">
      <c r="A646" s="127" t="s">
        <v>2553</v>
      </c>
      <c r="B646" s="128">
        <v>12800000</v>
      </c>
    </row>
    <row r="647" spans="1:2">
      <c r="A647" s="127" t="s">
        <v>4084</v>
      </c>
      <c r="B647" s="128">
        <v>14000000</v>
      </c>
    </row>
    <row r="648" spans="1:2">
      <c r="A648" s="127" t="s">
        <v>6000</v>
      </c>
      <c r="B648" s="128">
        <v>22000000</v>
      </c>
    </row>
    <row r="649" spans="1:2">
      <c r="A649" s="127" t="s">
        <v>6001</v>
      </c>
      <c r="B649" s="128">
        <v>20800000</v>
      </c>
    </row>
    <row r="650" spans="1:2" s="31" customFormat="1">
      <c r="A650" s="125" t="s">
        <v>1165</v>
      </c>
      <c r="B650" s="126">
        <v>11015500</v>
      </c>
    </row>
    <row r="651" spans="1:2">
      <c r="A651" s="127" t="s">
        <v>1166</v>
      </c>
      <c r="B651" s="128">
        <v>560000</v>
      </c>
    </row>
    <row r="652" spans="1:2">
      <c r="A652" s="127" t="s">
        <v>1167</v>
      </c>
      <c r="B652" s="128">
        <v>600000</v>
      </c>
    </row>
    <row r="653" spans="1:2">
      <c r="A653" s="127" t="s">
        <v>2554</v>
      </c>
      <c r="B653" s="128">
        <v>3750000</v>
      </c>
    </row>
    <row r="654" spans="1:2">
      <c r="A654" s="127" t="s">
        <v>1168</v>
      </c>
      <c r="B654" s="128">
        <v>1250000</v>
      </c>
    </row>
    <row r="655" spans="1:2">
      <c r="A655" s="127" t="s">
        <v>1169</v>
      </c>
      <c r="B655" s="128">
        <v>200000</v>
      </c>
    </row>
    <row r="656" spans="1:2">
      <c r="A656" s="127" t="s">
        <v>1170</v>
      </c>
      <c r="B656" s="128">
        <v>385000</v>
      </c>
    </row>
    <row r="657" spans="1:2" s="31" customFormat="1">
      <c r="A657" s="127" t="s">
        <v>1171</v>
      </c>
      <c r="B657" s="128">
        <v>975000</v>
      </c>
    </row>
    <row r="658" spans="1:2">
      <c r="A658" s="127" t="s">
        <v>1172</v>
      </c>
      <c r="B658" s="128">
        <v>65000</v>
      </c>
    </row>
    <row r="659" spans="1:2" s="31" customFormat="1">
      <c r="A659" s="127" t="s">
        <v>1173</v>
      </c>
      <c r="B659" s="128">
        <v>200000</v>
      </c>
    </row>
    <row r="660" spans="1:2">
      <c r="A660" s="127" t="s">
        <v>1174</v>
      </c>
      <c r="B660" s="128">
        <v>558000</v>
      </c>
    </row>
    <row r="661" spans="1:2" s="31" customFormat="1">
      <c r="A661" s="127" t="s">
        <v>1175</v>
      </c>
      <c r="B661" s="128">
        <v>652500</v>
      </c>
    </row>
    <row r="662" spans="1:2">
      <c r="A662" s="127" t="s">
        <v>1176</v>
      </c>
      <c r="B662" s="128">
        <v>1000000</v>
      </c>
    </row>
    <row r="663" spans="1:2" s="31" customFormat="1">
      <c r="A663" s="127" t="s">
        <v>1177</v>
      </c>
      <c r="B663" s="128">
        <v>820000</v>
      </c>
    </row>
    <row r="664" spans="1:2">
      <c r="A664" s="125" t="s">
        <v>2555</v>
      </c>
      <c r="B664" s="126">
        <v>4512405</v>
      </c>
    </row>
    <row r="665" spans="1:2" s="31" customFormat="1">
      <c r="A665" s="127" t="s">
        <v>4085</v>
      </c>
      <c r="B665" s="128">
        <v>416000</v>
      </c>
    </row>
    <row r="666" spans="1:2">
      <c r="A666" s="127" t="s">
        <v>2556</v>
      </c>
      <c r="B666" s="128">
        <v>380000</v>
      </c>
    </row>
    <row r="667" spans="1:2" s="31" customFormat="1">
      <c r="A667" s="127" t="s">
        <v>2557</v>
      </c>
      <c r="B667" s="128">
        <v>850000</v>
      </c>
    </row>
    <row r="668" spans="1:2">
      <c r="A668" s="127" t="s">
        <v>2558</v>
      </c>
      <c r="B668" s="128">
        <v>908789</v>
      </c>
    </row>
    <row r="669" spans="1:2" s="31" customFormat="1">
      <c r="A669" s="127" t="s">
        <v>6002</v>
      </c>
      <c r="B669" s="128">
        <v>1957616</v>
      </c>
    </row>
    <row r="670" spans="1:2">
      <c r="A670" s="125" t="s">
        <v>576</v>
      </c>
      <c r="B670" s="126">
        <v>11691200</v>
      </c>
    </row>
    <row r="671" spans="1:2" s="31" customFormat="1">
      <c r="A671" s="127" t="s">
        <v>2559</v>
      </c>
      <c r="B671" s="128">
        <v>2750000</v>
      </c>
    </row>
    <row r="672" spans="1:2">
      <c r="A672" s="127" t="s">
        <v>1178</v>
      </c>
      <c r="B672" s="128">
        <v>8941200</v>
      </c>
    </row>
    <row r="673" spans="1:2">
      <c r="A673" s="125" t="s">
        <v>235</v>
      </c>
      <c r="B673" s="126">
        <v>4196350</v>
      </c>
    </row>
    <row r="674" spans="1:2">
      <c r="A674" s="127" t="s">
        <v>1179</v>
      </c>
      <c r="B674" s="128">
        <v>1207500</v>
      </c>
    </row>
    <row r="675" spans="1:2">
      <c r="A675" s="127" t="s">
        <v>2560</v>
      </c>
      <c r="B675" s="128">
        <v>805000</v>
      </c>
    </row>
    <row r="676" spans="1:2">
      <c r="A676" s="127" t="s">
        <v>2561</v>
      </c>
      <c r="B676" s="128">
        <v>276000</v>
      </c>
    </row>
    <row r="677" spans="1:2" s="31" customFormat="1">
      <c r="A677" s="127" t="s">
        <v>1180</v>
      </c>
      <c r="B677" s="128">
        <v>527850</v>
      </c>
    </row>
    <row r="678" spans="1:2" s="31" customFormat="1">
      <c r="A678" s="127" t="s">
        <v>1181</v>
      </c>
      <c r="B678" s="128">
        <v>1380000</v>
      </c>
    </row>
    <row r="679" spans="1:2">
      <c r="A679" s="131" t="s">
        <v>2562</v>
      </c>
      <c r="B679" s="132">
        <v>319200</v>
      </c>
    </row>
    <row r="680" spans="1:2">
      <c r="A680" s="129" t="s">
        <v>2563</v>
      </c>
      <c r="B680" s="130">
        <v>319200</v>
      </c>
    </row>
    <row r="681" spans="1:2">
      <c r="A681" s="131" t="s">
        <v>236</v>
      </c>
      <c r="B681" s="132">
        <v>21066000</v>
      </c>
    </row>
    <row r="682" spans="1:2">
      <c r="A682" s="131" t="s">
        <v>1182</v>
      </c>
      <c r="B682" s="132">
        <v>21066000</v>
      </c>
    </row>
    <row r="683" spans="1:2">
      <c r="A683" s="131" t="s">
        <v>6003</v>
      </c>
      <c r="B683" s="132">
        <v>44999000</v>
      </c>
    </row>
    <row r="684" spans="1:2">
      <c r="A684" s="129" t="s">
        <v>6004</v>
      </c>
      <c r="B684" s="130">
        <v>44999000</v>
      </c>
    </row>
    <row r="685" spans="1:2">
      <c r="A685" s="131" t="s">
        <v>1183</v>
      </c>
      <c r="B685" s="132">
        <v>4550000</v>
      </c>
    </row>
    <row r="686" spans="1:2">
      <c r="A686" s="129" t="s">
        <v>1184</v>
      </c>
      <c r="B686" s="130">
        <v>550000</v>
      </c>
    </row>
    <row r="687" spans="1:2">
      <c r="A687" s="129" t="s">
        <v>1185</v>
      </c>
      <c r="B687" s="130">
        <v>1150000</v>
      </c>
    </row>
    <row r="688" spans="1:2">
      <c r="A688" s="129" t="s">
        <v>1186</v>
      </c>
      <c r="B688" s="130">
        <v>930000</v>
      </c>
    </row>
    <row r="689" spans="1:2">
      <c r="A689" s="129" t="s">
        <v>1187</v>
      </c>
      <c r="B689" s="130">
        <v>1920000</v>
      </c>
    </row>
    <row r="690" spans="1:2">
      <c r="A690" s="131" t="s">
        <v>2564</v>
      </c>
      <c r="B690" s="132">
        <v>8524500</v>
      </c>
    </row>
    <row r="691" spans="1:2">
      <c r="A691" s="129" t="s">
        <v>2565</v>
      </c>
      <c r="B691" s="130">
        <v>4752000</v>
      </c>
    </row>
    <row r="692" spans="1:2">
      <c r="A692" s="129" t="s">
        <v>6005</v>
      </c>
      <c r="B692" s="130">
        <v>3360000</v>
      </c>
    </row>
    <row r="693" spans="1:2">
      <c r="A693" s="129" t="s">
        <v>6006</v>
      </c>
      <c r="B693" s="130">
        <v>412500</v>
      </c>
    </row>
    <row r="694" spans="1:2">
      <c r="A694" s="131" t="s">
        <v>1188</v>
      </c>
      <c r="B694" s="132">
        <v>422500</v>
      </c>
    </row>
    <row r="695" spans="1:2">
      <c r="A695" s="129" t="s">
        <v>1189</v>
      </c>
      <c r="B695" s="130">
        <v>80000</v>
      </c>
    </row>
    <row r="696" spans="1:2">
      <c r="A696" s="129" t="s">
        <v>1190</v>
      </c>
      <c r="B696" s="130">
        <v>342500</v>
      </c>
    </row>
    <row r="697" spans="1:2">
      <c r="A697" s="131" t="s">
        <v>355</v>
      </c>
      <c r="B697" s="132">
        <v>11960000</v>
      </c>
    </row>
    <row r="698" spans="1:2">
      <c r="A698" s="129" t="s">
        <v>6007</v>
      </c>
      <c r="B698" s="130">
        <v>2668000</v>
      </c>
    </row>
    <row r="699" spans="1:2">
      <c r="A699" s="129" t="s">
        <v>6008</v>
      </c>
      <c r="B699" s="130">
        <v>1012000</v>
      </c>
    </row>
    <row r="700" spans="1:2">
      <c r="A700" s="129" t="s">
        <v>1191</v>
      </c>
      <c r="B700" s="130">
        <v>8280000</v>
      </c>
    </row>
    <row r="701" spans="1:2">
      <c r="A701" s="131" t="s">
        <v>6009</v>
      </c>
      <c r="B701" s="132">
        <v>5360800</v>
      </c>
    </row>
    <row r="702" spans="1:2">
      <c r="A702" s="129" t="s">
        <v>6010</v>
      </c>
      <c r="B702" s="130">
        <v>4695000</v>
      </c>
    </row>
    <row r="703" spans="1:2">
      <c r="A703" s="129" t="s">
        <v>6011</v>
      </c>
      <c r="B703" s="130">
        <v>665800</v>
      </c>
    </row>
    <row r="704" spans="1:2">
      <c r="A704" s="131" t="s">
        <v>1192</v>
      </c>
      <c r="B704" s="132">
        <v>68094650</v>
      </c>
    </row>
    <row r="705" spans="1:5">
      <c r="A705" s="129" t="s">
        <v>1193</v>
      </c>
      <c r="B705" s="130">
        <v>562500</v>
      </c>
    </row>
    <row r="706" spans="1:5">
      <c r="A706" s="129" t="s">
        <v>1194</v>
      </c>
      <c r="B706" s="130">
        <v>1675000</v>
      </c>
    </row>
    <row r="707" spans="1:5">
      <c r="A707" s="129" t="s">
        <v>1195</v>
      </c>
      <c r="B707" s="130">
        <v>630000</v>
      </c>
    </row>
    <row r="708" spans="1:5">
      <c r="A708" s="129" t="s">
        <v>1196</v>
      </c>
      <c r="B708" s="130">
        <v>625000</v>
      </c>
    </row>
    <row r="709" spans="1:5">
      <c r="A709" s="129" t="s">
        <v>1197</v>
      </c>
      <c r="B709" s="130">
        <v>312500</v>
      </c>
    </row>
    <row r="710" spans="1:5">
      <c r="A710" s="129" t="s">
        <v>1198</v>
      </c>
      <c r="B710" s="130">
        <v>210000</v>
      </c>
    </row>
    <row r="711" spans="1:5">
      <c r="A711" s="129" t="s">
        <v>1199</v>
      </c>
      <c r="B711" s="130">
        <v>1400000</v>
      </c>
    </row>
    <row r="712" spans="1:5">
      <c r="A712" s="129" t="s">
        <v>1200</v>
      </c>
      <c r="B712" s="130">
        <v>1100000</v>
      </c>
      <c r="E712" s="27" t="s">
        <v>5822</v>
      </c>
    </row>
    <row r="713" spans="1:5">
      <c r="A713" s="129" t="s">
        <v>1201</v>
      </c>
      <c r="B713" s="130">
        <v>1430000</v>
      </c>
    </row>
    <row r="714" spans="1:5">
      <c r="A714" s="129" t="s">
        <v>1202</v>
      </c>
      <c r="B714" s="130">
        <v>5625000</v>
      </c>
    </row>
    <row r="715" spans="1:5">
      <c r="A715" s="129" t="s">
        <v>1203</v>
      </c>
      <c r="B715" s="130">
        <v>1260000</v>
      </c>
    </row>
    <row r="716" spans="1:5">
      <c r="A716" s="129" t="s">
        <v>1204</v>
      </c>
      <c r="B716" s="130">
        <v>33500</v>
      </c>
    </row>
    <row r="717" spans="1:5">
      <c r="A717" s="129" t="s">
        <v>1205</v>
      </c>
      <c r="B717" s="130">
        <v>29000</v>
      </c>
    </row>
    <row r="718" spans="1:5">
      <c r="A718" s="129" t="s">
        <v>1206</v>
      </c>
      <c r="B718" s="130">
        <v>87000</v>
      </c>
    </row>
    <row r="719" spans="1:5">
      <c r="A719" s="129" t="s">
        <v>1207</v>
      </c>
      <c r="B719" s="130">
        <v>110000</v>
      </c>
    </row>
    <row r="720" spans="1:5">
      <c r="A720" s="129" t="s">
        <v>1208</v>
      </c>
      <c r="B720" s="130">
        <v>300000</v>
      </c>
    </row>
    <row r="721" spans="1:2">
      <c r="A721" s="129" t="s">
        <v>1209</v>
      </c>
      <c r="B721" s="130">
        <v>190000</v>
      </c>
    </row>
    <row r="722" spans="1:2">
      <c r="A722" s="129" t="s">
        <v>1210</v>
      </c>
      <c r="B722" s="130">
        <v>45700</v>
      </c>
    </row>
    <row r="723" spans="1:2">
      <c r="A723" s="129" t="s">
        <v>1211</v>
      </c>
      <c r="B723" s="130">
        <v>46000</v>
      </c>
    </row>
    <row r="724" spans="1:2">
      <c r="A724" s="127" t="s">
        <v>1212</v>
      </c>
      <c r="B724" s="128">
        <v>34000</v>
      </c>
    </row>
    <row r="725" spans="1:2">
      <c r="A725" s="127" t="s">
        <v>1213</v>
      </c>
      <c r="B725" s="128">
        <v>31000</v>
      </c>
    </row>
    <row r="726" spans="1:2" s="31" customFormat="1">
      <c r="A726" s="127" t="s">
        <v>2566</v>
      </c>
      <c r="B726" s="128">
        <v>960000</v>
      </c>
    </row>
    <row r="727" spans="1:2">
      <c r="A727" s="127" t="s">
        <v>2567</v>
      </c>
      <c r="B727" s="128">
        <v>3850000</v>
      </c>
    </row>
    <row r="728" spans="1:2" s="31" customFormat="1">
      <c r="A728" s="127" t="s">
        <v>2568</v>
      </c>
      <c r="B728" s="128">
        <v>240000</v>
      </c>
    </row>
    <row r="729" spans="1:2">
      <c r="A729" s="127" t="s">
        <v>2569</v>
      </c>
      <c r="B729" s="128">
        <v>150000</v>
      </c>
    </row>
    <row r="730" spans="1:2" s="31" customFormat="1">
      <c r="A730" s="127" t="s">
        <v>2570</v>
      </c>
      <c r="B730" s="128">
        <v>220000</v>
      </c>
    </row>
    <row r="731" spans="1:2" s="31" customFormat="1">
      <c r="A731" s="127" t="s">
        <v>2571</v>
      </c>
      <c r="B731" s="128">
        <v>1300000</v>
      </c>
    </row>
    <row r="732" spans="1:2">
      <c r="A732" s="127" t="s">
        <v>2572</v>
      </c>
      <c r="B732" s="128">
        <v>4789000</v>
      </c>
    </row>
    <row r="733" spans="1:2">
      <c r="A733" s="127" t="s">
        <v>4086</v>
      </c>
      <c r="B733" s="128">
        <v>5291000</v>
      </c>
    </row>
    <row r="734" spans="1:2">
      <c r="A734" s="127" t="s">
        <v>4087</v>
      </c>
      <c r="B734" s="128">
        <v>6750000</v>
      </c>
    </row>
    <row r="735" spans="1:2">
      <c r="A735" s="127" t="s">
        <v>4088</v>
      </c>
      <c r="B735" s="128">
        <v>2574500</v>
      </c>
    </row>
    <row r="736" spans="1:2">
      <c r="A736" s="127" t="s">
        <v>4089</v>
      </c>
      <c r="B736" s="128">
        <v>180000</v>
      </c>
    </row>
    <row r="737" spans="1:2" s="31" customFormat="1">
      <c r="A737" s="127" t="s">
        <v>4090</v>
      </c>
      <c r="B737" s="128">
        <v>1400000</v>
      </c>
    </row>
    <row r="738" spans="1:2">
      <c r="A738" s="127" t="s">
        <v>4091</v>
      </c>
      <c r="B738" s="128">
        <v>360000</v>
      </c>
    </row>
    <row r="739" spans="1:2" s="31" customFormat="1">
      <c r="A739" s="127" t="s">
        <v>6012</v>
      </c>
      <c r="B739" s="128">
        <v>2640000</v>
      </c>
    </row>
    <row r="740" spans="1:2">
      <c r="A740" s="127" t="s">
        <v>6013</v>
      </c>
      <c r="B740" s="128">
        <v>2940000</v>
      </c>
    </row>
    <row r="741" spans="1:2" s="31" customFormat="1">
      <c r="A741" s="127" t="s">
        <v>6014</v>
      </c>
      <c r="B741" s="128">
        <v>625000</v>
      </c>
    </row>
    <row r="742" spans="1:2">
      <c r="A742" s="127" t="s">
        <v>6015</v>
      </c>
      <c r="B742" s="128">
        <v>5299600</v>
      </c>
    </row>
    <row r="743" spans="1:2" s="31" customFormat="1">
      <c r="A743" s="127" t="s">
        <v>6016</v>
      </c>
      <c r="B743" s="128">
        <v>6833300</v>
      </c>
    </row>
    <row r="744" spans="1:2">
      <c r="A744" s="127" t="s">
        <v>6017</v>
      </c>
      <c r="B744" s="128">
        <v>4516650</v>
      </c>
    </row>
    <row r="745" spans="1:2" s="31" customFormat="1">
      <c r="A745" s="127" t="s">
        <v>6018</v>
      </c>
      <c r="B745" s="128">
        <v>795000</v>
      </c>
    </row>
    <row r="746" spans="1:2">
      <c r="A746" s="127" t="s">
        <v>6019</v>
      </c>
      <c r="B746" s="128">
        <v>644400</v>
      </c>
    </row>
    <row r="747" spans="1:2">
      <c r="A747" s="125" t="s">
        <v>6020</v>
      </c>
      <c r="B747" s="126">
        <v>7000000</v>
      </c>
    </row>
    <row r="748" spans="1:2" s="31" customFormat="1">
      <c r="A748" s="127" t="s">
        <v>6021</v>
      </c>
      <c r="B748" s="128">
        <v>7000000</v>
      </c>
    </row>
    <row r="749" spans="1:2">
      <c r="A749" s="125" t="s">
        <v>6022</v>
      </c>
      <c r="B749" s="126">
        <v>30542850</v>
      </c>
    </row>
    <row r="750" spans="1:2" s="31" customFormat="1">
      <c r="A750" s="127" t="s">
        <v>6023</v>
      </c>
      <c r="B750" s="128">
        <v>30542850</v>
      </c>
    </row>
    <row r="751" spans="1:2">
      <c r="A751" s="125" t="s">
        <v>237</v>
      </c>
      <c r="B751" s="126">
        <v>141604200</v>
      </c>
    </row>
    <row r="752" spans="1:2">
      <c r="A752" s="127" t="s">
        <v>1214</v>
      </c>
      <c r="B752" s="128">
        <v>141604200</v>
      </c>
    </row>
    <row r="753" spans="1:2" s="31" customFormat="1">
      <c r="A753" s="125" t="s">
        <v>1215</v>
      </c>
      <c r="B753" s="126">
        <v>1006000</v>
      </c>
    </row>
    <row r="754" spans="1:2">
      <c r="A754" s="127" t="s">
        <v>1216</v>
      </c>
      <c r="B754" s="128">
        <v>1006000</v>
      </c>
    </row>
    <row r="755" spans="1:2">
      <c r="A755" s="125" t="s">
        <v>4092</v>
      </c>
      <c r="B755" s="126">
        <v>288000</v>
      </c>
    </row>
    <row r="756" spans="1:2" s="31" customFormat="1">
      <c r="A756" s="127" t="s">
        <v>4093</v>
      </c>
      <c r="B756" s="128">
        <v>238000</v>
      </c>
    </row>
    <row r="757" spans="1:2">
      <c r="A757" s="127" t="s">
        <v>4094</v>
      </c>
      <c r="B757" s="128">
        <v>50000</v>
      </c>
    </row>
    <row r="758" spans="1:2" s="31" customFormat="1">
      <c r="A758" s="125" t="s">
        <v>6024</v>
      </c>
      <c r="B758" s="126">
        <v>25000000</v>
      </c>
    </row>
    <row r="759" spans="1:2">
      <c r="A759" s="127" t="s">
        <v>6025</v>
      </c>
      <c r="B759" s="128">
        <v>25000000</v>
      </c>
    </row>
    <row r="760" spans="1:2" s="31" customFormat="1">
      <c r="A760" s="125" t="s">
        <v>2573</v>
      </c>
      <c r="B760" s="126">
        <v>2050000</v>
      </c>
    </row>
    <row r="761" spans="1:2">
      <c r="A761" s="127" t="s">
        <v>2574</v>
      </c>
      <c r="B761" s="128">
        <v>1050000</v>
      </c>
    </row>
    <row r="762" spans="1:2" s="31" customFormat="1">
      <c r="A762" s="127" t="s">
        <v>2575</v>
      </c>
      <c r="B762" s="128">
        <v>1000000</v>
      </c>
    </row>
    <row r="763" spans="1:2">
      <c r="A763" s="125" t="s">
        <v>2576</v>
      </c>
      <c r="B763" s="126">
        <v>95061467</v>
      </c>
    </row>
    <row r="764" spans="1:2" s="31" customFormat="1">
      <c r="A764" s="127" t="s">
        <v>2577</v>
      </c>
      <c r="B764" s="128">
        <v>5901800</v>
      </c>
    </row>
    <row r="765" spans="1:2">
      <c r="A765" s="127" t="s">
        <v>4095</v>
      </c>
      <c r="B765" s="128">
        <v>465060</v>
      </c>
    </row>
    <row r="766" spans="1:2" s="31" customFormat="1">
      <c r="A766" s="127" t="s">
        <v>4096</v>
      </c>
      <c r="B766" s="128">
        <v>1100550</v>
      </c>
    </row>
    <row r="767" spans="1:2">
      <c r="A767" s="127" t="s">
        <v>4097</v>
      </c>
      <c r="B767" s="128">
        <v>3601800</v>
      </c>
    </row>
    <row r="768" spans="1:2" s="31" customFormat="1">
      <c r="A768" s="127" t="s">
        <v>4098</v>
      </c>
      <c r="B768" s="128">
        <v>1700850</v>
      </c>
    </row>
    <row r="769" spans="1:2">
      <c r="A769" s="127" t="s">
        <v>4099</v>
      </c>
      <c r="B769" s="128">
        <v>1950400</v>
      </c>
    </row>
    <row r="770" spans="1:2" s="31" customFormat="1">
      <c r="A770" s="127" t="s">
        <v>4100</v>
      </c>
      <c r="B770" s="128">
        <v>2203600</v>
      </c>
    </row>
    <row r="771" spans="1:2">
      <c r="A771" s="127" t="s">
        <v>4101</v>
      </c>
      <c r="B771" s="128">
        <v>1050525</v>
      </c>
    </row>
    <row r="772" spans="1:2" s="31" customFormat="1">
      <c r="A772" s="127" t="s">
        <v>4102</v>
      </c>
      <c r="B772" s="128">
        <v>3601900</v>
      </c>
    </row>
    <row r="773" spans="1:2">
      <c r="A773" s="127" t="s">
        <v>4103</v>
      </c>
      <c r="B773" s="128">
        <v>300150</v>
      </c>
    </row>
    <row r="774" spans="1:2" s="31" customFormat="1">
      <c r="A774" s="127" t="s">
        <v>6026</v>
      </c>
      <c r="B774" s="128">
        <v>1350720</v>
      </c>
    </row>
    <row r="775" spans="1:2">
      <c r="A775" s="127" t="s">
        <v>6027</v>
      </c>
      <c r="B775" s="128">
        <v>3601900</v>
      </c>
    </row>
    <row r="776" spans="1:2">
      <c r="A776" s="127" t="s">
        <v>6028</v>
      </c>
      <c r="B776" s="128">
        <v>1050525</v>
      </c>
    </row>
    <row r="777" spans="1:2">
      <c r="A777" s="127" t="s">
        <v>6029</v>
      </c>
      <c r="B777" s="128">
        <v>3305100</v>
      </c>
    </row>
    <row r="778" spans="1:2">
      <c r="A778" s="127" t="s">
        <v>6030</v>
      </c>
      <c r="B778" s="128">
        <v>750375</v>
      </c>
    </row>
    <row r="779" spans="1:2">
      <c r="A779" s="127" t="s">
        <v>6031</v>
      </c>
      <c r="B779" s="128">
        <v>775150</v>
      </c>
    </row>
    <row r="780" spans="1:2">
      <c r="A780" s="127" t="s">
        <v>6032</v>
      </c>
      <c r="B780" s="128">
        <v>900480</v>
      </c>
    </row>
    <row r="781" spans="1:2">
      <c r="A781" s="127" t="s">
        <v>6033</v>
      </c>
      <c r="B781" s="128">
        <v>300152</v>
      </c>
    </row>
    <row r="782" spans="1:2">
      <c r="A782" s="127" t="s">
        <v>6034</v>
      </c>
      <c r="B782" s="128">
        <v>25212600</v>
      </c>
    </row>
    <row r="783" spans="1:2">
      <c r="A783" s="127" t="s">
        <v>6035</v>
      </c>
      <c r="B783" s="128">
        <v>2701350</v>
      </c>
    </row>
    <row r="784" spans="1:2">
      <c r="A784" s="127" t="s">
        <v>6036</v>
      </c>
      <c r="B784" s="128">
        <v>8804400</v>
      </c>
    </row>
    <row r="785" spans="1:2">
      <c r="A785" s="127" t="s">
        <v>6037</v>
      </c>
      <c r="B785" s="128">
        <v>3401800</v>
      </c>
    </row>
    <row r="786" spans="1:2" s="31" customFormat="1">
      <c r="A786" s="127" t="s">
        <v>6038</v>
      </c>
      <c r="B786" s="128">
        <v>620080</v>
      </c>
    </row>
    <row r="787" spans="1:2">
      <c r="A787" s="127" t="s">
        <v>6039</v>
      </c>
      <c r="B787" s="128">
        <v>14407200</v>
      </c>
    </row>
    <row r="788" spans="1:2" s="31" customFormat="1">
      <c r="A788" s="127" t="s">
        <v>6040</v>
      </c>
      <c r="B788" s="128">
        <v>1700850</v>
      </c>
    </row>
    <row r="789" spans="1:2">
      <c r="A789" s="127" t="s">
        <v>6041</v>
      </c>
      <c r="B789" s="128">
        <v>1600800</v>
      </c>
    </row>
    <row r="790" spans="1:2" s="31" customFormat="1">
      <c r="A790" s="127" t="s">
        <v>6042</v>
      </c>
      <c r="B790" s="128">
        <v>2701350</v>
      </c>
    </row>
    <row r="791" spans="1:2">
      <c r="A791" s="125" t="s">
        <v>4104</v>
      </c>
      <c r="B791" s="126">
        <v>3059574000</v>
      </c>
    </row>
    <row r="792" spans="1:2">
      <c r="A792" s="127" t="s">
        <v>4105</v>
      </c>
      <c r="B792" s="128">
        <v>3059574000</v>
      </c>
    </row>
    <row r="793" spans="1:2">
      <c r="A793" s="125" t="s">
        <v>2578</v>
      </c>
      <c r="B793" s="126">
        <v>598350</v>
      </c>
    </row>
    <row r="794" spans="1:2" s="31" customFormat="1">
      <c r="A794" s="127" t="s">
        <v>2579</v>
      </c>
      <c r="B794" s="128">
        <v>598350</v>
      </c>
    </row>
    <row r="795" spans="1:2">
      <c r="A795" s="125" t="s">
        <v>356</v>
      </c>
      <c r="B795" s="126">
        <v>25084720</v>
      </c>
    </row>
    <row r="796" spans="1:2" s="31" customFormat="1">
      <c r="A796" s="127" t="s">
        <v>1217</v>
      </c>
      <c r="B796" s="128">
        <v>81880</v>
      </c>
    </row>
    <row r="797" spans="1:2">
      <c r="A797" s="127" t="s">
        <v>1218</v>
      </c>
      <c r="B797" s="128">
        <v>356040</v>
      </c>
    </row>
    <row r="798" spans="1:2" s="31" customFormat="1">
      <c r="A798" s="127" t="s">
        <v>1219</v>
      </c>
      <c r="B798" s="128">
        <v>73600</v>
      </c>
    </row>
    <row r="799" spans="1:2">
      <c r="A799" s="127" t="s">
        <v>1220</v>
      </c>
      <c r="B799" s="128">
        <v>319700</v>
      </c>
    </row>
    <row r="800" spans="1:2" s="31" customFormat="1">
      <c r="A800" s="127" t="s">
        <v>6043</v>
      </c>
      <c r="B800" s="128">
        <v>230000</v>
      </c>
    </row>
    <row r="801" spans="1:2">
      <c r="A801" s="127" t="s">
        <v>6044</v>
      </c>
      <c r="B801" s="128">
        <v>460000</v>
      </c>
    </row>
    <row r="802" spans="1:2">
      <c r="A802" s="127" t="s">
        <v>6045</v>
      </c>
      <c r="B802" s="128">
        <v>575000</v>
      </c>
    </row>
    <row r="803" spans="1:2" s="31" customFormat="1">
      <c r="A803" s="127" t="s">
        <v>6046</v>
      </c>
      <c r="B803" s="128">
        <v>12224500</v>
      </c>
    </row>
    <row r="804" spans="1:2">
      <c r="A804" s="127" t="s">
        <v>6047</v>
      </c>
      <c r="B804" s="128">
        <v>10764000</v>
      </c>
    </row>
    <row r="805" spans="1:2" s="31" customFormat="1">
      <c r="A805" s="125" t="s">
        <v>4</v>
      </c>
      <c r="B805" s="126">
        <v>4015256107.1500001</v>
      </c>
    </row>
    <row r="806" spans="1:2">
      <c r="A806" s="127" t="s">
        <v>1221</v>
      </c>
      <c r="B806" s="128">
        <v>470837876.69</v>
      </c>
    </row>
    <row r="807" spans="1:2">
      <c r="A807" s="127" t="s">
        <v>2580</v>
      </c>
      <c r="B807" s="128">
        <v>720840725.52999997</v>
      </c>
    </row>
    <row r="808" spans="1:2" s="31" customFormat="1">
      <c r="A808" s="127" t="s">
        <v>2581</v>
      </c>
      <c r="B808" s="128">
        <v>434271071.95999998</v>
      </c>
    </row>
    <row r="809" spans="1:2">
      <c r="A809" s="127" t="s">
        <v>2582</v>
      </c>
      <c r="B809" s="128">
        <v>16151190</v>
      </c>
    </row>
    <row r="810" spans="1:2" s="31" customFormat="1">
      <c r="A810" s="127" t="s">
        <v>2583</v>
      </c>
      <c r="B810" s="128">
        <v>3572920</v>
      </c>
    </row>
    <row r="811" spans="1:2">
      <c r="A811" s="127" t="s">
        <v>4106</v>
      </c>
      <c r="B811" s="128">
        <v>746048003.88999999</v>
      </c>
    </row>
    <row r="812" spans="1:2">
      <c r="A812" s="127" t="s">
        <v>4107</v>
      </c>
      <c r="B812" s="128">
        <v>4109990</v>
      </c>
    </row>
    <row r="813" spans="1:2">
      <c r="A813" s="127" t="s">
        <v>4108</v>
      </c>
      <c r="B813" s="128">
        <v>16170000</v>
      </c>
    </row>
    <row r="814" spans="1:2" s="31" customFormat="1">
      <c r="A814" s="127" t="s">
        <v>6048</v>
      </c>
      <c r="B814" s="128">
        <v>762199573.90999997</v>
      </c>
    </row>
    <row r="815" spans="1:2">
      <c r="A815" s="127" t="s">
        <v>6049</v>
      </c>
      <c r="B815" s="128">
        <v>683256513.97000003</v>
      </c>
    </row>
    <row r="816" spans="1:2" s="31" customFormat="1">
      <c r="A816" s="127" t="s">
        <v>1222</v>
      </c>
      <c r="B816" s="128">
        <v>157798241.19999999</v>
      </c>
    </row>
    <row r="817" spans="1:2">
      <c r="A817" s="125" t="s">
        <v>357</v>
      </c>
      <c r="B817" s="126">
        <v>9347960000</v>
      </c>
    </row>
    <row r="818" spans="1:2" s="31" customFormat="1">
      <c r="A818" s="127" t="s">
        <v>1223</v>
      </c>
      <c r="B818" s="128">
        <v>1847960000</v>
      </c>
    </row>
    <row r="819" spans="1:2">
      <c r="A819" s="127" t="s">
        <v>2584</v>
      </c>
      <c r="B819" s="128">
        <v>7500000000</v>
      </c>
    </row>
    <row r="820" spans="1:2">
      <c r="A820" s="125" t="s">
        <v>577</v>
      </c>
      <c r="B820" s="126">
        <v>1922955</v>
      </c>
    </row>
    <row r="821" spans="1:2" s="31" customFormat="1">
      <c r="A821" s="127" t="s">
        <v>1224</v>
      </c>
      <c r="B821" s="128">
        <v>24000</v>
      </c>
    </row>
    <row r="822" spans="1:2">
      <c r="A822" s="127" t="s">
        <v>1225</v>
      </c>
      <c r="B822" s="128">
        <v>122000</v>
      </c>
    </row>
    <row r="823" spans="1:2" s="31" customFormat="1">
      <c r="A823" s="127" t="s">
        <v>1226</v>
      </c>
      <c r="B823" s="128">
        <v>32500</v>
      </c>
    </row>
    <row r="824" spans="1:2">
      <c r="A824" s="127" t="s">
        <v>2585</v>
      </c>
      <c r="B824" s="128">
        <v>10500</v>
      </c>
    </row>
    <row r="825" spans="1:2">
      <c r="A825" s="127" t="s">
        <v>2586</v>
      </c>
      <c r="B825" s="128">
        <v>35980</v>
      </c>
    </row>
    <row r="826" spans="1:2" s="31" customFormat="1">
      <c r="A826" s="127" t="s">
        <v>2587</v>
      </c>
      <c r="B826" s="128">
        <v>119000</v>
      </c>
    </row>
    <row r="827" spans="1:2">
      <c r="A827" s="127" t="s">
        <v>2588</v>
      </c>
      <c r="B827" s="128">
        <v>23400</v>
      </c>
    </row>
    <row r="828" spans="1:2">
      <c r="A828" s="127" t="s">
        <v>2589</v>
      </c>
      <c r="B828" s="128">
        <v>31200</v>
      </c>
    </row>
    <row r="829" spans="1:2">
      <c r="A829" s="127" t="s">
        <v>2590</v>
      </c>
      <c r="B829" s="128">
        <v>35980</v>
      </c>
    </row>
    <row r="830" spans="1:2">
      <c r="A830" s="127" t="s">
        <v>2591</v>
      </c>
      <c r="B830" s="128">
        <v>149950</v>
      </c>
    </row>
    <row r="831" spans="1:2" s="31" customFormat="1">
      <c r="A831" s="127" t="s">
        <v>2592</v>
      </c>
      <c r="B831" s="128">
        <v>21495</v>
      </c>
    </row>
    <row r="832" spans="1:2">
      <c r="A832" s="127" t="s">
        <v>2593</v>
      </c>
      <c r="B832" s="128">
        <v>46000</v>
      </c>
    </row>
    <row r="833" spans="1:2">
      <c r="A833" s="127" t="s">
        <v>2594</v>
      </c>
      <c r="B833" s="128">
        <v>104250</v>
      </c>
    </row>
    <row r="834" spans="1:2" s="31" customFormat="1">
      <c r="A834" s="127" t="s">
        <v>4109</v>
      </c>
      <c r="B834" s="128">
        <v>110000</v>
      </c>
    </row>
    <row r="835" spans="1:2">
      <c r="A835" s="127" t="s">
        <v>4110</v>
      </c>
      <c r="B835" s="128">
        <v>77500</v>
      </c>
    </row>
    <row r="836" spans="1:2">
      <c r="A836" s="127" t="s">
        <v>4111</v>
      </c>
      <c r="B836" s="128">
        <v>48000</v>
      </c>
    </row>
    <row r="837" spans="1:2" s="31" customFormat="1">
      <c r="A837" s="127" t="s">
        <v>4112</v>
      </c>
      <c r="B837" s="128">
        <v>282500</v>
      </c>
    </row>
    <row r="838" spans="1:2">
      <c r="A838" s="127" t="s">
        <v>1227</v>
      </c>
      <c r="B838" s="128">
        <v>600000</v>
      </c>
    </row>
    <row r="839" spans="1:2">
      <c r="A839" s="127" t="s">
        <v>1228</v>
      </c>
      <c r="B839" s="128">
        <v>18900</v>
      </c>
    </row>
    <row r="840" spans="1:2">
      <c r="A840" s="127" t="s">
        <v>1229</v>
      </c>
      <c r="B840" s="128">
        <v>25000</v>
      </c>
    </row>
    <row r="841" spans="1:2" s="31" customFormat="1">
      <c r="A841" s="127" t="s">
        <v>1230</v>
      </c>
      <c r="B841" s="128">
        <v>4800</v>
      </c>
    </row>
    <row r="842" spans="1:2">
      <c r="A842" s="125" t="s">
        <v>146</v>
      </c>
      <c r="B842" s="126">
        <v>5836250</v>
      </c>
    </row>
    <row r="843" spans="1:2">
      <c r="A843" s="127" t="s">
        <v>1231</v>
      </c>
      <c r="B843" s="128">
        <v>86250</v>
      </c>
    </row>
    <row r="844" spans="1:2" s="31" customFormat="1">
      <c r="A844" s="127" t="s">
        <v>6050</v>
      </c>
      <c r="B844" s="128">
        <v>5750000</v>
      </c>
    </row>
    <row r="845" spans="1:2">
      <c r="A845" s="125" t="s">
        <v>1232</v>
      </c>
      <c r="B845" s="126">
        <v>39930000</v>
      </c>
    </row>
    <row r="846" spans="1:2">
      <c r="A846" s="127" t="s">
        <v>1233</v>
      </c>
      <c r="B846" s="128">
        <v>39930000</v>
      </c>
    </row>
    <row r="847" spans="1:2">
      <c r="A847" s="125" t="s">
        <v>6051</v>
      </c>
      <c r="B847" s="126">
        <v>3511000</v>
      </c>
    </row>
    <row r="848" spans="1:2" s="31" customFormat="1">
      <c r="A848" s="127" t="s">
        <v>6052</v>
      </c>
      <c r="B848" s="128">
        <v>3511000</v>
      </c>
    </row>
    <row r="849" spans="1:2">
      <c r="A849" s="125" t="s">
        <v>4113</v>
      </c>
      <c r="B849" s="126">
        <v>17880000</v>
      </c>
    </row>
    <row r="850" spans="1:2" s="31" customFormat="1">
      <c r="A850" s="127" t="s">
        <v>4114</v>
      </c>
      <c r="B850" s="128">
        <v>17880000</v>
      </c>
    </row>
    <row r="851" spans="1:2">
      <c r="A851" s="125" t="s">
        <v>6053</v>
      </c>
      <c r="B851" s="126">
        <v>5279996</v>
      </c>
    </row>
    <row r="852" spans="1:2" s="31" customFormat="1">
      <c r="A852" s="127" t="s">
        <v>6054</v>
      </c>
      <c r="B852" s="128">
        <v>280000</v>
      </c>
    </row>
    <row r="853" spans="1:2">
      <c r="A853" s="127" t="s">
        <v>6055</v>
      </c>
      <c r="B853" s="128">
        <v>2399998</v>
      </c>
    </row>
    <row r="854" spans="1:2">
      <c r="A854" s="127" t="s">
        <v>6056</v>
      </c>
      <c r="B854" s="128">
        <v>2599998</v>
      </c>
    </row>
    <row r="855" spans="1:2" s="31" customFormat="1">
      <c r="A855" s="125" t="s">
        <v>6057</v>
      </c>
      <c r="B855" s="126">
        <v>4600000</v>
      </c>
    </row>
    <row r="856" spans="1:2">
      <c r="A856" s="127" t="s">
        <v>6058</v>
      </c>
      <c r="B856" s="128">
        <v>4600000</v>
      </c>
    </row>
    <row r="857" spans="1:2" s="31" customFormat="1">
      <c r="A857" s="125" t="s">
        <v>2595</v>
      </c>
      <c r="B857" s="126">
        <v>27500002</v>
      </c>
    </row>
    <row r="858" spans="1:2">
      <c r="A858" s="127" t="s">
        <v>2596</v>
      </c>
      <c r="B858" s="128">
        <v>12500001</v>
      </c>
    </row>
    <row r="859" spans="1:2">
      <c r="A859" s="127" t="s">
        <v>6059</v>
      </c>
      <c r="B859" s="128">
        <v>15000001</v>
      </c>
    </row>
    <row r="860" spans="1:2" s="31" customFormat="1">
      <c r="A860" s="125" t="s">
        <v>1234</v>
      </c>
      <c r="B860" s="126">
        <v>154123575</v>
      </c>
    </row>
    <row r="861" spans="1:2">
      <c r="A861" s="127" t="s">
        <v>1235</v>
      </c>
      <c r="B861" s="128">
        <v>110380450</v>
      </c>
    </row>
    <row r="862" spans="1:2" s="31" customFormat="1">
      <c r="A862" s="127" t="s">
        <v>1236</v>
      </c>
      <c r="B862" s="128">
        <v>1612875</v>
      </c>
    </row>
    <row r="863" spans="1:2">
      <c r="A863" s="127" t="s">
        <v>4115</v>
      </c>
      <c r="B863" s="128">
        <v>32194250</v>
      </c>
    </row>
    <row r="864" spans="1:2">
      <c r="A864" s="127" t="s">
        <v>6060</v>
      </c>
      <c r="B864" s="128">
        <v>9936000</v>
      </c>
    </row>
    <row r="865" spans="1:2">
      <c r="A865" s="125" t="s">
        <v>1237</v>
      </c>
      <c r="B865" s="126">
        <v>6375600</v>
      </c>
    </row>
    <row r="866" spans="1:2">
      <c r="A866" s="127" t="s">
        <v>4116</v>
      </c>
      <c r="B866" s="128">
        <v>4036500</v>
      </c>
    </row>
    <row r="867" spans="1:2" s="31" customFormat="1">
      <c r="A867" s="127" t="s">
        <v>1238</v>
      </c>
      <c r="B867" s="128">
        <v>2339100</v>
      </c>
    </row>
    <row r="868" spans="1:2">
      <c r="A868" s="125" t="s">
        <v>2597</v>
      </c>
      <c r="B868" s="126">
        <v>13533027.5</v>
      </c>
    </row>
    <row r="869" spans="1:2" ht="24">
      <c r="A869" s="127" t="s">
        <v>2598</v>
      </c>
      <c r="B869" s="128">
        <v>1770310</v>
      </c>
    </row>
    <row r="870" spans="1:2">
      <c r="A870" s="127" t="s">
        <v>2599</v>
      </c>
      <c r="B870" s="128">
        <v>1879100</v>
      </c>
    </row>
    <row r="871" spans="1:2">
      <c r="A871" s="127" t="s">
        <v>2600</v>
      </c>
      <c r="B871" s="128">
        <v>528885</v>
      </c>
    </row>
    <row r="872" spans="1:2">
      <c r="A872" s="127" t="s">
        <v>2601</v>
      </c>
      <c r="B872" s="128">
        <v>1323075</v>
      </c>
    </row>
    <row r="873" spans="1:2">
      <c r="A873" s="127" t="s">
        <v>2602</v>
      </c>
      <c r="B873" s="128">
        <v>675337.5</v>
      </c>
    </row>
    <row r="874" spans="1:2" s="31" customFormat="1">
      <c r="A874" s="127" t="s">
        <v>2603</v>
      </c>
      <c r="B874" s="128">
        <v>1908770</v>
      </c>
    </row>
    <row r="875" spans="1:2" ht="24">
      <c r="A875" s="127" t="s">
        <v>2604</v>
      </c>
      <c r="B875" s="128">
        <v>1730750</v>
      </c>
    </row>
    <row r="876" spans="1:2" s="31" customFormat="1">
      <c r="A876" s="127" t="s">
        <v>2605</v>
      </c>
      <c r="B876" s="128">
        <v>1681300</v>
      </c>
    </row>
    <row r="877" spans="1:2">
      <c r="A877" s="127" t="s">
        <v>2606</v>
      </c>
      <c r="B877" s="128">
        <v>379500</v>
      </c>
    </row>
    <row r="878" spans="1:2" s="31" customFormat="1">
      <c r="A878" s="127" t="s">
        <v>2607</v>
      </c>
      <c r="B878" s="128">
        <v>1656000</v>
      </c>
    </row>
    <row r="879" spans="1:2">
      <c r="A879" s="125" t="s">
        <v>166</v>
      </c>
      <c r="B879" s="126">
        <v>52673261.399999999</v>
      </c>
    </row>
    <row r="880" spans="1:2" s="31" customFormat="1">
      <c r="A880" s="127" t="s">
        <v>1239</v>
      </c>
      <c r="B880" s="128">
        <v>1287678</v>
      </c>
    </row>
    <row r="881" spans="1:2">
      <c r="A881" s="127" t="s">
        <v>1240</v>
      </c>
      <c r="B881" s="128">
        <v>797916</v>
      </c>
    </row>
    <row r="882" spans="1:2" s="31" customFormat="1" ht="24">
      <c r="A882" s="127" t="s">
        <v>2608</v>
      </c>
      <c r="B882" s="128">
        <v>176400</v>
      </c>
    </row>
    <row r="883" spans="1:2" ht="24">
      <c r="A883" s="127" t="s">
        <v>2609</v>
      </c>
      <c r="B883" s="128">
        <v>83883</v>
      </c>
    </row>
    <row r="884" spans="1:2" s="31" customFormat="1" ht="24">
      <c r="A884" s="127" t="s">
        <v>2610</v>
      </c>
      <c r="B884" s="128">
        <v>108000</v>
      </c>
    </row>
    <row r="885" spans="1:2" ht="24">
      <c r="A885" s="127" t="s">
        <v>2611</v>
      </c>
      <c r="B885" s="128">
        <v>53700</v>
      </c>
    </row>
    <row r="886" spans="1:2" s="31" customFormat="1" ht="24">
      <c r="A886" s="127" t="s">
        <v>2612</v>
      </c>
      <c r="B886" s="128">
        <v>56000</v>
      </c>
    </row>
    <row r="887" spans="1:2" ht="24">
      <c r="A887" s="127" t="s">
        <v>2613</v>
      </c>
      <c r="B887" s="128">
        <v>994000</v>
      </c>
    </row>
    <row r="888" spans="1:2" s="31" customFormat="1" ht="24">
      <c r="A888" s="127" t="s">
        <v>2614</v>
      </c>
      <c r="B888" s="128">
        <v>1650000</v>
      </c>
    </row>
    <row r="889" spans="1:2">
      <c r="A889" s="127" t="s">
        <v>2615</v>
      </c>
      <c r="B889" s="128">
        <v>1480740</v>
      </c>
    </row>
    <row r="890" spans="1:2">
      <c r="A890" s="127" t="s">
        <v>2616</v>
      </c>
      <c r="B890" s="128">
        <v>53700</v>
      </c>
    </row>
    <row r="891" spans="1:2" ht="24">
      <c r="A891" s="127" t="s">
        <v>2617</v>
      </c>
      <c r="B891" s="128">
        <v>592200</v>
      </c>
    </row>
    <row r="892" spans="1:2" ht="24">
      <c r="A892" s="127" t="s">
        <v>2618</v>
      </c>
      <c r="B892" s="128">
        <v>2055027</v>
      </c>
    </row>
    <row r="893" spans="1:2" ht="24">
      <c r="A893" s="127" t="s">
        <v>4117</v>
      </c>
      <c r="B893" s="128">
        <v>7797000</v>
      </c>
    </row>
    <row r="894" spans="1:2" s="31" customFormat="1" ht="24">
      <c r="A894" s="127" t="s">
        <v>4118</v>
      </c>
      <c r="B894" s="128">
        <v>5796000</v>
      </c>
    </row>
    <row r="895" spans="1:2" s="31" customFormat="1" ht="24">
      <c r="A895" s="127" t="s">
        <v>4119</v>
      </c>
      <c r="B895" s="128">
        <v>1799980</v>
      </c>
    </row>
    <row r="896" spans="1:2">
      <c r="A896" s="129" t="s">
        <v>4120</v>
      </c>
      <c r="B896" s="130">
        <v>2114541.7999999998</v>
      </c>
    </row>
    <row r="897" spans="1:2">
      <c r="A897" s="129" t="s">
        <v>4121</v>
      </c>
      <c r="B897" s="130">
        <v>1026237</v>
      </c>
    </row>
    <row r="898" spans="1:2">
      <c r="A898" s="129" t="s">
        <v>4122</v>
      </c>
      <c r="B898" s="130">
        <v>1227648</v>
      </c>
    </row>
    <row r="899" spans="1:2">
      <c r="A899" s="129" t="s">
        <v>4123</v>
      </c>
      <c r="B899" s="130">
        <v>1064601</v>
      </c>
    </row>
    <row r="900" spans="1:2">
      <c r="A900" s="129" t="s">
        <v>4124</v>
      </c>
      <c r="B900" s="130">
        <v>1058349.6000000001</v>
      </c>
    </row>
    <row r="901" spans="1:2">
      <c r="A901" s="129" t="s">
        <v>6061</v>
      </c>
      <c r="B901" s="130">
        <v>1799980</v>
      </c>
    </row>
    <row r="902" spans="1:2">
      <c r="A902" s="129" t="s">
        <v>6062</v>
      </c>
      <c r="B902" s="130">
        <v>19599680</v>
      </c>
    </row>
    <row r="903" spans="1:2">
      <c r="A903" s="131" t="s">
        <v>167</v>
      </c>
      <c r="B903" s="132">
        <v>21967300</v>
      </c>
    </row>
    <row r="904" spans="1:2">
      <c r="A904" s="129" t="s">
        <v>6063</v>
      </c>
      <c r="B904" s="130">
        <v>7736050</v>
      </c>
    </row>
    <row r="905" spans="1:2">
      <c r="A905" s="129" t="s">
        <v>6064</v>
      </c>
      <c r="B905" s="130">
        <v>1725000</v>
      </c>
    </row>
    <row r="906" spans="1:2">
      <c r="A906" s="129" t="s">
        <v>1241</v>
      </c>
      <c r="B906" s="130">
        <v>12506250</v>
      </c>
    </row>
    <row r="907" spans="1:2">
      <c r="A907" s="131" t="s">
        <v>2619</v>
      </c>
      <c r="B907" s="132">
        <v>5700000</v>
      </c>
    </row>
    <row r="908" spans="1:2">
      <c r="A908" s="129" t="s">
        <v>2620</v>
      </c>
      <c r="B908" s="130">
        <v>2850000</v>
      </c>
    </row>
    <row r="909" spans="1:2">
      <c r="A909" s="129" t="s">
        <v>2621</v>
      </c>
      <c r="B909" s="130">
        <v>2850000</v>
      </c>
    </row>
    <row r="910" spans="1:2">
      <c r="A910" s="131" t="s">
        <v>1242</v>
      </c>
      <c r="B910" s="132">
        <v>1063750</v>
      </c>
    </row>
    <row r="911" spans="1:2">
      <c r="A911" s="129" t="s">
        <v>1243</v>
      </c>
      <c r="B911" s="130">
        <v>1063750</v>
      </c>
    </row>
    <row r="912" spans="1:2">
      <c r="A912" s="131" t="s">
        <v>2622</v>
      </c>
      <c r="B912" s="132">
        <v>16400000</v>
      </c>
    </row>
    <row r="913" spans="1:2">
      <c r="A913" s="129" t="s">
        <v>2623</v>
      </c>
      <c r="B913" s="130">
        <v>4400000</v>
      </c>
    </row>
    <row r="914" spans="1:2">
      <c r="A914" s="129" t="s">
        <v>2624</v>
      </c>
      <c r="B914" s="130">
        <v>8800000</v>
      </c>
    </row>
    <row r="915" spans="1:2">
      <c r="A915" s="129" t="s">
        <v>2625</v>
      </c>
      <c r="B915" s="130">
        <v>1700000</v>
      </c>
    </row>
    <row r="916" spans="1:2">
      <c r="A916" s="129" t="s">
        <v>2626</v>
      </c>
      <c r="B916" s="130">
        <v>1500000</v>
      </c>
    </row>
    <row r="917" spans="1:2">
      <c r="A917" s="131" t="s">
        <v>2627</v>
      </c>
      <c r="B917" s="132">
        <v>18402300</v>
      </c>
    </row>
    <row r="918" spans="1:2">
      <c r="A918" s="129" t="s">
        <v>2628</v>
      </c>
      <c r="B918" s="130">
        <v>6500950</v>
      </c>
    </row>
    <row r="919" spans="1:2">
      <c r="A919" s="129" t="s">
        <v>2629</v>
      </c>
      <c r="B919" s="130">
        <v>10000400</v>
      </c>
    </row>
    <row r="920" spans="1:2">
      <c r="A920" s="129" t="s">
        <v>4125</v>
      </c>
      <c r="B920" s="130">
        <v>1900950</v>
      </c>
    </row>
    <row r="921" spans="1:2">
      <c r="A921" s="131" t="s">
        <v>6065</v>
      </c>
      <c r="B921" s="132">
        <v>11977750</v>
      </c>
    </row>
    <row r="922" spans="1:2">
      <c r="A922" s="129" t="s">
        <v>6066</v>
      </c>
      <c r="B922" s="130">
        <v>6777750</v>
      </c>
    </row>
    <row r="923" spans="1:2">
      <c r="A923" s="129" t="s">
        <v>6067</v>
      </c>
      <c r="B923" s="130">
        <v>5200000</v>
      </c>
    </row>
    <row r="924" spans="1:2">
      <c r="A924" s="131" t="s">
        <v>4126</v>
      </c>
      <c r="B924" s="132">
        <v>2934000</v>
      </c>
    </row>
    <row r="925" spans="1:2">
      <c r="A925" s="129" t="s">
        <v>4127</v>
      </c>
      <c r="B925" s="130">
        <v>2934000</v>
      </c>
    </row>
    <row r="926" spans="1:2">
      <c r="A926" s="131" t="s">
        <v>6068</v>
      </c>
      <c r="B926" s="132">
        <v>1857000.04</v>
      </c>
    </row>
    <row r="927" spans="1:2">
      <c r="A927" s="129" t="s">
        <v>6069</v>
      </c>
      <c r="B927" s="130">
        <v>1857000.04</v>
      </c>
    </row>
    <row r="928" spans="1:2">
      <c r="A928" s="131" t="s">
        <v>4128</v>
      </c>
      <c r="B928" s="132">
        <v>611100</v>
      </c>
    </row>
    <row r="929" spans="1:2">
      <c r="A929" s="129" t="s">
        <v>4129</v>
      </c>
      <c r="B929" s="130">
        <v>611100</v>
      </c>
    </row>
    <row r="930" spans="1:2">
      <c r="A930" s="131" t="s">
        <v>4130</v>
      </c>
      <c r="B930" s="132">
        <v>23427800</v>
      </c>
    </row>
    <row r="931" spans="1:2">
      <c r="A931" s="129" t="s">
        <v>4131</v>
      </c>
      <c r="B931" s="130">
        <v>21850000</v>
      </c>
    </row>
    <row r="932" spans="1:2">
      <c r="A932" s="129" t="s">
        <v>4132</v>
      </c>
      <c r="B932" s="130">
        <v>1577800</v>
      </c>
    </row>
    <row r="933" spans="1:2">
      <c r="A933" s="131" t="s">
        <v>2342</v>
      </c>
      <c r="B933" s="132">
        <v>30885450</v>
      </c>
    </row>
    <row r="934" spans="1:2">
      <c r="A934" s="129" t="s">
        <v>2630</v>
      </c>
      <c r="B934" s="130">
        <v>516000</v>
      </c>
    </row>
    <row r="935" spans="1:2">
      <c r="A935" s="129" t="s">
        <v>2631</v>
      </c>
      <c r="B935" s="130">
        <v>600000</v>
      </c>
    </row>
    <row r="936" spans="1:2">
      <c r="A936" s="129" t="s">
        <v>2632</v>
      </c>
      <c r="B936" s="130">
        <v>400000</v>
      </c>
    </row>
    <row r="937" spans="1:2">
      <c r="A937" s="129" t="s">
        <v>2633</v>
      </c>
      <c r="B937" s="130">
        <v>450000</v>
      </c>
    </row>
    <row r="938" spans="1:2">
      <c r="A938" s="129" t="s">
        <v>2634</v>
      </c>
      <c r="B938" s="130">
        <v>434000</v>
      </c>
    </row>
    <row r="939" spans="1:2">
      <c r="A939" s="129" t="s">
        <v>2635</v>
      </c>
      <c r="B939" s="130">
        <v>460000</v>
      </c>
    </row>
    <row r="940" spans="1:2">
      <c r="A940" s="129" t="s">
        <v>2636</v>
      </c>
      <c r="B940" s="130">
        <v>560000</v>
      </c>
    </row>
    <row r="941" spans="1:2">
      <c r="A941" s="129" t="s">
        <v>2637</v>
      </c>
      <c r="B941" s="130">
        <v>2400000</v>
      </c>
    </row>
    <row r="942" spans="1:2">
      <c r="A942" s="129" t="s">
        <v>2638</v>
      </c>
      <c r="B942" s="130">
        <v>300000</v>
      </c>
    </row>
    <row r="943" spans="1:2">
      <c r="A943" s="129" t="s">
        <v>2639</v>
      </c>
      <c r="B943" s="130">
        <v>1620000</v>
      </c>
    </row>
    <row r="944" spans="1:2">
      <c r="A944" s="129" t="s">
        <v>2640</v>
      </c>
      <c r="B944" s="130">
        <v>2268000</v>
      </c>
    </row>
    <row r="945" spans="1:2">
      <c r="A945" s="129" t="s">
        <v>2641</v>
      </c>
      <c r="B945" s="130">
        <v>1995000</v>
      </c>
    </row>
    <row r="946" spans="1:2">
      <c r="A946" s="129" t="s">
        <v>2642</v>
      </c>
      <c r="B946" s="130">
        <v>4000000</v>
      </c>
    </row>
    <row r="947" spans="1:2">
      <c r="A947" s="129" t="s">
        <v>2643</v>
      </c>
      <c r="B947" s="130">
        <v>2460000</v>
      </c>
    </row>
    <row r="948" spans="1:2">
      <c r="A948" s="129" t="s">
        <v>2644</v>
      </c>
      <c r="B948" s="130">
        <v>253000</v>
      </c>
    </row>
    <row r="949" spans="1:2">
      <c r="A949" s="129" t="s">
        <v>2645</v>
      </c>
      <c r="B949" s="130">
        <v>354200</v>
      </c>
    </row>
    <row r="950" spans="1:2">
      <c r="A950" s="129" t="s">
        <v>2646</v>
      </c>
      <c r="B950" s="130">
        <v>373750</v>
      </c>
    </row>
    <row r="951" spans="1:2">
      <c r="A951" s="129" t="s">
        <v>2647</v>
      </c>
      <c r="B951" s="130">
        <v>1150000</v>
      </c>
    </row>
    <row r="952" spans="1:2">
      <c r="A952" s="129" t="s">
        <v>2648</v>
      </c>
      <c r="B952" s="130">
        <v>200000</v>
      </c>
    </row>
    <row r="953" spans="1:2">
      <c r="A953" s="129" t="s">
        <v>2649</v>
      </c>
      <c r="B953" s="130">
        <v>290000</v>
      </c>
    </row>
    <row r="954" spans="1:2">
      <c r="A954" s="129" t="s">
        <v>2650</v>
      </c>
      <c r="B954" s="130">
        <v>770000</v>
      </c>
    </row>
    <row r="955" spans="1:2">
      <c r="A955" s="129" t="s">
        <v>2651</v>
      </c>
      <c r="B955" s="130">
        <v>460000</v>
      </c>
    </row>
    <row r="956" spans="1:2">
      <c r="A956" s="129" t="s">
        <v>2652</v>
      </c>
      <c r="B956" s="130">
        <v>414000</v>
      </c>
    </row>
    <row r="957" spans="1:2">
      <c r="A957" s="129" t="s">
        <v>2653</v>
      </c>
      <c r="B957" s="130">
        <v>2946300</v>
      </c>
    </row>
    <row r="958" spans="1:2">
      <c r="A958" s="129" t="s">
        <v>2654</v>
      </c>
      <c r="B958" s="130">
        <v>331200</v>
      </c>
    </row>
    <row r="959" spans="1:2">
      <c r="A959" s="129" t="s">
        <v>2655</v>
      </c>
      <c r="B959" s="130">
        <v>4880000</v>
      </c>
    </row>
    <row r="960" spans="1:2">
      <c r="A960" s="131" t="s">
        <v>1244</v>
      </c>
      <c r="B960" s="132">
        <v>105273480</v>
      </c>
    </row>
    <row r="961" spans="1:2">
      <c r="A961" s="129" t="s">
        <v>1245</v>
      </c>
      <c r="B961" s="155">
        <v>105273480</v>
      </c>
    </row>
    <row r="962" spans="1:2">
      <c r="A962" s="131" t="s">
        <v>1246</v>
      </c>
      <c r="B962" s="132">
        <v>830000</v>
      </c>
    </row>
    <row r="963" spans="1:2">
      <c r="A963" s="129" t="s">
        <v>1247</v>
      </c>
      <c r="B963" s="130">
        <v>830000</v>
      </c>
    </row>
    <row r="964" spans="1:2">
      <c r="A964" s="157" t="s">
        <v>13</v>
      </c>
      <c r="B964" s="232">
        <f>SUM(B6:B963)/2</f>
        <v>163395659126.60995</v>
      </c>
    </row>
    <row r="965" spans="1:2">
      <c r="A965" s="129"/>
      <c r="B965" s="130"/>
    </row>
  </sheetData>
  <autoFilter ref="A5:B964"/>
  <mergeCells count="2">
    <mergeCell ref="A2:B2"/>
    <mergeCell ref="A3:B3"/>
  </mergeCells>
  <pageMargins left="0.70866141732283472" right="0.19" top="0.35433070866141736" bottom="0.47244094488188981" header="0.31496062992125984" footer="0.24"/>
  <pageSetup paperSize="9" scale="82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M19"/>
  <sheetViews>
    <sheetView view="pageBreakPreview" zoomScaleSheetLayoutView="100" workbookViewId="0">
      <selection activeCell="A4" sqref="A4"/>
    </sheetView>
  </sheetViews>
  <sheetFormatPr defaultRowHeight="15"/>
  <cols>
    <col min="1" max="1" width="9" customWidth="1"/>
    <col min="2" max="2" width="12.85546875" customWidth="1"/>
    <col min="3" max="3" width="10.5703125" bestFit="1" customWidth="1"/>
    <col min="4" max="4" width="14.85546875" bestFit="1" customWidth="1"/>
    <col min="5" max="5" width="16.42578125" customWidth="1"/>
    <col min="6" max="6" width="16.140625" customWidth="1"/>
    <col min="7" max="7" width="14.7109375" bestFit="1" customWidth="1"/>
    <col min="8" max="8" width="22.42578125" customWidth="1"/>
    <col min="9" max="9" width="13.5703125" customWidth="1"/>
    <col min="10" max="10" width="15.5703125" style="98" customWidth="1"/>
    <col min="11" max="11" width="14.42578125" customWidth="1"/>
    <col min="12" max="12" width="14.28515625" style="39" customWidth="1"/>
    <col min="13" max="13" width="14.140625" customWidth="1"/>
  </cols>
  <sheetData>
    <row r="1" spans="1:13">
      <c r="H1" t="s">
        <v>183</v>
      </c>
    </row>
    <row r="2" spans="1:13">
      <c r="A2" s="245" t="s">
        <v>95</v>
      </c>
      <c r="B2" s="245"/>
      <c r="C2" s="245"/>
      <c r="D2" s="245"/>
      <c r="E2" s="245"/>
      <c r="F2" s="245"/>
      <c r="G2" s="245"/>
      <c r="H2" s="245"/>
    </row>
    <row r="3" spans="1:13">
      <c r="A3" s="245" t="s">
        <v>5106</v>
      </c>
      <c r="B3" s="245"/>
      <c r="C3" s="245"/>
      <c r="D3" s="245"/>
      <c r="E3" s="245"/>
      <c r="F3" s="245"/>
      <c r="G3" s="245"/>
      <c r="H3" s="245"/>
    </row>
    <row r="4" spans="1:13">
      <c r="H4" s="61" t="s">
        <v>530</v>
      </c>
    </row>
    <row r="5" spans="1:13" ht="33.75">
      <c r="A5" s="115" t="s">
        <v>883</v>
      </c>
      <c r="B5" s="112" t="s">
        <v>701</v>
      </c>
      <c r="C5" s="112" t="s">
        <v>702</v>
      </c>
      <c r="D5" s="112" t="s">
        <v>703</v>
      </c>
      <c r="E5" s="112" t="s">
        <v>704</v>
      </c>
      <c r="F5" s="112" t="s">
        <v>705</v>
      </c>
      <c r="G5" s="112" t="s">
        <v>706</v>
      </c>
      <c r="H5" s="112" t="s">
        <v>707</v>
      </c>
      <c r="I5" s="112" t="s">
        <v>708</v>
      </c>
      <c r="J5" s="112" t="s">
        <v>709</v>
      </c>
      <c r="K5" s="112" t="s">
        <v>710</v>
      </c>
      <c r="L5" s="112" t="s">
        <v>711</v>
      </c>
      <c r="M5" s="112" t="s">
        <v>712</v>
      </c>
    </row>
    <row r="6" spans="1:13" ht="33.75">
      <c r="A6" s="113">
        <v>1</v>
      </c>
      <c r="B6" s="113" t="s">
        <v>884</v>
      </c>
      <c r="C6" s="113" t="s">
        <v>885</v>
      </c>
      <c r="D6" s="113" t="s">
        <v>886</v>
      </c>
      <c r="E6" s="107">
        <v>630000000</v>
      </c>
      <c r="F6" s="113" t="s">
        <v>887</v>
      </c>
      <c r="G6" s="113" t="s">
        <v>888</v>
      </c>
      <c r="H6" s="107">
        <v>198999999</v>
      </c>
      <c r="I6" s="114" t="s">
        <v>889</v>
      </c>
      <c r="J6" s="114" t="s">
        <v>713</v>
      </c>
      <c r="K6" s="114" t="s">
        <v>718</v>
      </c>
      <c r="L6" s="119">
        <v>198999999</v>
      </c>
      <c r="M6" s="116">
        <v>198999999</v>
      </c>
    </row>
    <row r="7" spans="1:13" ht="45">
      <c r="A7" s="113">
        <v>2</v>
      </c>
      <c r="B7" s="113" t="s">
        <v>890</v>
      </c>
      <c r="C7" s="113" t="s">
        <v>885</v>
      </c>
      <c r="D7" s="113" t="s">
        <v>891</v>
      </c>
      <c r="E7" s="107">
        <v>300000000</v>
      </c>
      <c r="F7" s="113" t="s">
        <v>532</v>
      </c>
      <c r="G7" s="113" t="s">
        <v>892</v>
      </c>
      <c r="H7" s="107">
        <v>289800000</v>
      </c>
      <c r="I7" s="114" t="s">
        <v>528</v>
      </c>
      <c r="J7" s="114" t="s">
        <v>713</v>
      </c>
      <c r="K7" s="114" t="s">
        <v>718</v>
      </c>
      <c r="L7" s="119">
        <v>289800000</v>
      </c>
      <c r="M7" s="116">
        <v>289800000</v>
      </c>
    </row>
    <row r="8" spans="1:13" ht="22.5">
      <c r="A8" s="117">
        <v>3</v>
      </c>
      <c r="B8" s="144" t="s">
        <v>2135</v>
      </c>
      <c r="C8" s="144" t="s">
        <v>885</v>
      </c>
      <c r="D8" s="144" t="s">
        <v>2121</v>
      </c>
      <c r="E8" s="118">
        <v>80500000</v>
      </c>
      <c r="F8" s="117" t="s">
        <v>2136</v>
      </c>
      <c r="G8" s="117" t="s">
        <v>2137</v>
      </c>
      <c r="H8" s="118">
        <v>57500000</v>
      </c>
      <c r="I8" s="108" t="s">
        <v>352</v>
      </c>
      <c r="J8" s="108" t="s">
        <v>713</v>
      </c>
      <c r="K8" s="108" t="s">
        <v>2124</v>
      </c>
      <c r="L8" s="119">
        <v>57500000</v>
      </c>
      <c r="M8" s="119">
        <v>57500000</v>
      </c>
    </row>
    <row r="9" spans="1:13" ht="22.5">
      <c r="A9" s="165">
        <v>4</v>
      </c>
      <c r="B9" s="117" t="s">
        <v>5101</v>
      </c>
      <c r="C9" s="167" t="s">
        <v>885</v>
      </c>
      <c r="D9" s="117" t="s">
        <v>5102</v>
      </c>
      <c r="E9" s="118">
        <v>45284500</v>
      </c>
      <c r="F9" s="117" t="s">
        <v>5103</v>
      </c>
      <c r="G9" s="167" t="s">
        <v>5104</v>
      </c>
      <c r="H9" s="118">
        <v>33904000</v>
      </c>
      <c r="I9" s="165" t="s">
        <v>5105</v>
      </c>
      <c r="J9" s="108" t="s">
        <v>713</v>
      </c>
      <c r="K9" s="108" t="s">
        <v>2124</v>
      </c>
      <c r="L9" s="118">
        <v>33904000</v>
      </c>
      <c r="M9" s="118">
        <v>33904000</v>
      </c>
    </row>
    <row r="10" spans="1:13">
      <c r="A10" s="99"/>
      <c r="B10" s="99"/>
      <c r="C10" s="99"/>
      <c r="D10" s="99"/>
      <c r="E10" s="101" t="s">
        <v>67</v>
      </c>
      <c r="F10" s="102"/>
      <c r="G10" s="99"/>
      <c r="H10" s="99"/>
      <c r="I10" s="99"/>
      <c r="J10" s="100"/>
      <c r="L10" s="39">
        <f>SUM(L6:L9)</f>
        <v>580203999</v>
      </c>
      <c r="M10" s="122">
        <f>SUM(M6:M9)</f>
        <v>580203999</v>
      </c>
    </row>
    <row r="18" spans="6:6">
      <c r="F18" s="39" t="e">
        <f>F10+#REF!</f>
        <v>#REF!</v>
      </c>
    </row>
    <row r="19" spans="6:6">
      <c r="F19" s="103" t="e">
        <f>#REF!</f>
        <v>#REF!</v>
      </c>
    </row>
  </sheetData>
  <mergeCells count="2">
    <mergeCell ref="A2:H2"/>
    <mergeCell ref="A3:H3"/>
  </mergeCells>
  <hyperlinks>
    <hyperlink ref="B5" r:id="rId1" display="https://exarid.uzex.uz/ru-RU/competitive/resultitem/9125058/"/>
    <hyperlink ref="B6" r:id="rId2" display="https://exarid.uzex.uz/ru-RU/competitive/resultitem/9122932/"/>
    <hyperlink ref="B7" r:id="rId3" display="https://exarid.uzex.uz/ru-RU/competitive/resultitem/9119482/"/>
    <hyperlink ref="B8" r:id="rId4" display="https://exarid.uzex.uz/ru-RU/competitive/resultitem/9113660/"/>
  </hyperlinks>
  <pageMargins left="0.19685039370078741" right="0.19685039370078741" top="0.98425196850393704" bottom="0.98425196850393704" header="0.51181102362204722" footer="0.51181102362204722"/>
  <pageSetup paperSize="9" scale="75" orientation="landscape" verticalDpi="0" r:id="rId5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16"/>
  <sheetViews>
    <sheetView topLeftCell="A106" zoomScaleNormal="100" workbookViewId="0">
      <selection activeCell="J125" sqref="J125"/>
    </sheetView>
  </sheetViews>
  <sheetFormatPr defaultRowHeight="12.75"/>
  <cols>
    <col min="1" max="1" width="7" style="168" customWidth="1"/>
    <col min="2" max="2" width="9.28515625" style="168" bestFit="1" customWidth="1"/>
    <col min="3" max="3" width="31.42578125" style="168" customWidth="1"/>
    <col min="4" max="4" width="32" style="168" customWidth="1"/>
    <col min="5" max="5" width="21.85546875" style="168" customWidth="1"/>
    <col min="6" max="6" width="19.5703125" style="168" customWidth="1"/>
    <col min="7" max="7" width="18.5703125" style="168" customWidth="1"/>
    <col min="8" max="8" width="13" style="168" bestFit="1" customWidth="1"/>
    <col min="9" max="9" width="14.7109375" style="168" customWidth="1"/>
    <col min="10" max="10" width="9.140625" style="168"/>
    <col min="11" max="11" width="14.28515625" style="168" bestFit="1" customWidth="1"/>
    <col min="12" max="16384" width="9.140625" style="168"/>
  </cols>
  <sheetData>
    <row r="1" spans="1:10" ht="50.1" customHeight="1">
      <c r="A1" s="246" t="s">
        <v>5107</v>
      </c>
      <c r="B1" s="246"/>
      <c r="C1" s="246"/>
      <c r="D1" s="246"/>
      <c r="E1" s="246"/>
      <c r="F1" s="246"/>
      <c r="G1" s="246"/>
      <c r="H1" s="246"/>
      <c r="I1" s="246"/>
    </row>
    <row r="2" spans="1:10" s="170" customFormat="1" ht="45">
      <c r="A2" s="169" t="s">
        <v>5108</v>
      </c>
      <c r="B2" s="169" t="s">
        <v>1880</v>
      </c>
      <c r="C2" s="169" t="s">
        <v>1881</v>
      </c>
      <c r="D2" s="169" t="s">
        <v>1882</v>
      </c>
      <c r="E2" s="169" t="s">
        <v>5109</v>
      </c>
      <c r="F2" s="169" t="s">
        <v>77</v>
      </c>
      <c r="G2" s="169" t="s">
        <v>5110</v>
      </c>
      <c r="H2" s="169" t="s">
        <v>1883</v>
      </c>
      <c r="I2" s="169" t="s">
        <v>1884</v>
      </c>
      <c r="J2" s="169" t="s">
        <v>531</v>
      </c>
    </row>
    <row r="3" spans="1:10" s="170" customFormat="1" ht="57">
      <c r="A3" s="171">
        <v>1</v>
      </c>
      <c r="B3" s="171" t="s">
        <v>536</v>
      </c>
      <c r="C3" s="171" t="s">
        <v>1890</v>
      </c>
      <c r="D3" s="171" t="s">
        <v>1891</v>
      </c>
      <c r="E3" s="171" t="s">
        <v>5111</v>
      </c>
      <c r="F3" s="172">
        <v>1975000000</v>
      </c>
      <c r="G3" s="173"/>
      <c r="H3" s="174">
        <v>44606</v>
      </c>
      <c r="I3" s="171" t="s">
        <v>1892</v>
      </c>
      <c r="J3" s="171" t="s">
        <v>5112</v>
      </c>
    </row>
    <row r="4" spans="1:10" s="170" customFormat="1" ht="71.25">
      <c r="A4" s="171">
        <f>A3+1</f>
        <v>2</v>
      </c>
      <c r="B4" s="171" t="s">
        <v>1929</v>
      </c>
      <c r="C4" s="171" t="s">
        <v>1930</v>
      </c>
      <c r="D4" s="171" t="s">
        <v>533</v>
      </c>
      <c r="E4" s="171" t="s">
        <v>5111</v>
      </c>
      <c r="F4" s="172">
        <v>2300000</v>
      </c>
      <c r="G4" s="173"/>
      <c r="H4" s="174">
        <v>44603</v>
      </c>
      <c r="I4" s="171" t="s">
        <v>1892</v>
      </c>
      <c r="J4" s="171" t="s">
        <v>5112</v>
      </c>
    </row>
    <row r="5" spans="1:10" s="170" customFormat="1" ht="57">
      <c r="A5" s="171">
        <f t="shared" ref="A5:A68" si="0">A4+1</f>
        <v>3</v>
      </c>
      <c r="B5" s="171" t="s">
        <v>1931</v>
      </c>
      <c r="C5" s="171" t="s">
        <v>1932</v>
      </c>
      <c r="D5" s="171" t="s">
        <v>1901</v>
      </c>
      <c r="E5" s="171" t="s">
        <v>5111</v>
      </c>
      <c r="F5" s="172">
        <v>511060</v>
      </c>
      <c r="G5" s="173"/>
      <c r="H5" s="174">
        <v>44600</v>
      </c>
      <c r="I5" s="171" t="s">
        <v>1892</v>
      </c>
      <c r="J5" s="171" t="s">
        <v>5112</v>
      </c>
    </row>
    <row r="6" spans="1:10" s="170" customFormat="1" ht="57">
      <c r="A6" s="171">
        <f t="shared" si="0"/>
        <v>4</v>
      </c>
      <c r="B6" s="171" t="s">
        <v>1933</v>
      </c>
      <c r="C6" s="171" t="s">
        <v>1934</v>
      </c>
      <c r="D6" s="171" t="s">
        <v>1935</v>
      </c>
      <c r="E6" s="171" t="s">
        <v>5111</v>
      </c>
      <c r="F6" s="172">
        <v>2425925</v>
      </c>
      <c r="G6" s="173"/>
      <c r="H6" s="174">
        <v>44593</v>
      </c>
      <c r="I6" s="171" t="s">
        <v>1892</v>
      </c>
      <c r="J6" s="171" t="s">
        <v>5112</v>
      </c>
    </row>
    <row r="7" spans="1:10" s="170" customFormat="1" ht="71.25">
      <c r="A7" s="171">
        <f t="shared" si="0"/>
        <v>5</v>
      </c>
      <c r="B7" s="171" t="s">
        <v>1936</v>
      </c>
      <c r="C7" s="171" t="s">
        <v>1886</v>
      </c>
      <c r="D7" s="171" t="s">
        <v>1887</v>
      </c>
      <c r="E7" s="171" t="s">
        <v>5111</v>
      </c>
      <c r="F7" s="172">
        <v>12962348.699999999</v>
      </c>
      <c r="G7" s="173"/>
      <c r="H7" s="174">
        <v>44593</v>
      </c>
      <c r="I7" s="171" t="s">
        <v>1888</v>
      </c>
      <c r="J7" s="171" t="s">
        <v>5112</v>
      </c>
    </row>
    <row r="8" spans="1:10" s="170" customFormat="1" ht="85.5">
      <c r="A8" s="171">
        <f t="shared" si="0"/>
        <v>6</v>
      </c>
      <c r="B8" s="171" t="s">
        <v>1937</v>
      </c>
      <c r="C8" s="171" t="s">
        <v>1938</v>
      </c>
      <c r="D8" s="171" t="s">
        <v>1939</v>
      </c>
      <c r="E8" s="171" t="s">
        <v>5111</v>
      </c>
      <c r="F8" s="172">
        <v>10000000</v>
      </c>
      <c r="G8" s="173"/>
      <c r="H8" s="174">
        <v>44567</v>
      </c>
      <c r="I8" s="171" t="s">
        <v>1888</v>
      </c>
      <c r="J8" s="171" t="s">
        <v>5112</v>
      </c>
    </row>
    <row r="9" spans="1:10" s="170" customFormat="1" ht="42.75">
      <c r="A9" s="171">
        <f t="shared" si="0"/>
        <v>7</v>
      </c>
      <c r="B9" s="171" t="s">
        <v>1940</v>
      </c>
      <c r="C9" s="171" t="s">
        <v>1890</v>
      </c>
      <c r="D9" s="171" t="s">
        <v>1894</v>
      </c>
      <c r="E9" s="171" t="s">
        <v>5111</v>
      </c>
      <c r="F9" s="172">
        <v>8000000000</v>
      </c>
      <c r="G9" s="173"/>
      <c r="H9" s="174">
        <v>44593</v>
      </c>
      <c r="I9" s="171" t="s">
        <v>1892</v>
      </c>
      <c r="J9" s="171" t="s">
        <v>5112</v>
      </c>
    </row>
    <row r="10" spans="1:10" s="170" customFormat="1" ht="28.5">
      <c r="A10" s="171">
        <f t="shared" si="0"/>
        <v>8</v>
      </c>
      <c r="B10" s="171" t="s">
        <v>1941</v>
      </c>
      <c r="C10" s="171" t="s">
        <v>1890</v>
      </c>
      <c r="D10" s="171" t="s">
        <v>1942</v>
      </c>
      <c r="E10" s="171" t="s">
        <v>5111</v>
      </c>
      <c r="F10" s="172">
        <v>2000000000</v>
      </c>
      <c r="G10" s="173"/>
      <c r="H10" s="174">
        <v>44574</v>
      </c>
      <c r="I10" s="171" t="s">
        <v>1892</v>
      </c>
      <c r="J10" s="171" t="s">
        <v>5112</v>
      </c>
    </row>
    <row r="11" spans="1:10" s="170" customFormat="1" ht="28.5">
      <c r="A11" s="171">
        <f t="shared" si="0"/>
        <v>9</v>
      </c>
      <c r="B11" s="171" t="s">
        <v>1943</v>
      </c>
      <c r="C11" s="171" t="s">
        <v>1890</v>
      </c>
      <c r="D11" s="171" t="s">
        <v>1944</v>
      </c>
      <c r="E11" s="171" t="s">
        <v>5113</v>
      </c>
      <c r="F11" s="173"/>
      <c r="G11" s="172">
        <v>500008.05</v>
      </c>
      <c r="H11" s="174">
        <v>44573</v>
      </c>
      <c r="I11" s="171" t="s">
        <v>1892</v>
      </c>
      <c r="J11" s="171" t="s">
        <v>5112</v>
      </c>
    </row>
    <row r="12" spans="1:10" s="170" customFormat="1" ht="42.75">
      <c r="A12" s="171">
        <f t="shared" si="0"/>
        <v>10</v>
      </c>
      <c r="B12" s="171" t="s">
        <v>1945</v>
      </c>
      <c r="C12" s="171" t="s">
        <v>1890</v>
      </c>
      <c r="D12" s="171" t="s">
        <v>1894</v>
      </c>
      <c r="E12" s="171" t="s">
        <v>5111</v>
      </c>
      <c r="F12" s="172">
        <v>4000000000</v>
      </c>
      <c r="G12" s="173"/>
      <c r="H12" s="174">
        <v>44574</v>
      </c>
      <c r="I12" s="171" t="s">
        <v>1892</v>
      </c>
      <c r="J12" s="171" t="s">
        <v>5112</v>
      </c>
    </row>
    <row r="13" spans="1:10" s="170" customFormat="1" ht="42.75">
      <c r="A13" s="171">
        <f t="shared" si="0"/>
        <v>11</v>
      </c>
      <c r="B13" s="171" t="s">
        <v>1946</v>
      </c>
      <c r="C13" s="171" t="s">
        <v>1947</v>
      </c>
      <c r="D13" s="171" t="s">
        <v>1948</v>
      </c>
      <c r="E13" s="171" t="s">
        <v>5111</v>
      </c>
      <c r="F13" s="172">
        <v>12401100</v>
      </c>
      <c r="G13" s="173"/>
      <c r="H13" s="174">
        <v>44571</v>
      </c>
      <c r="I13" s="171" t="s">
        <v>1888</v>
      </c>
      <c r="J13" s="171" t="s">
        <v>5112</v>
      </c>
    </row>
    <row r="14" spans="1:10" s="170" customFormat="1" ht="85.5">
      <c r="A14" s="171">
        <f t="shared" si="0"/>
        <v>12</v>
      </c>
      <c r="B14" s="171" t="s">
        <v>1949</v>
      </c>
      <c r="C14" s="171" t="s">
        <v>1950</v>
      </c>
      <c r="D14" s="171" t="s">
        <v>1951</v>
      </c>
      <c r="E14" s="171" t="s">
        <v>5111</v>
      </c>
      <c r="F14" s="172">
        <v>5828400</v>
      </c>
      <c r="G14" s="173"/>
      <c r="H14" s="174">
        <v>44588</v>
      </c>
      <c r="I14" s="171" t="s">
        <v>1888</v>
      </c>
      <c r="J14" s="171" t="s">
        <v>5112</v>
      </c>
    </row>
    <row r="15" spans="1:10" s="170" customFormat="1" ht="71.25">
      <c r="A15" s="171">
        <f t="shared" si="0"/>
        <v>13</v>
      </c>
      <c r="B15" s="171" t="s">
        <v>1910</v>
      </c>
      <c r="C15" s="171" t="s">
        <v>1886</v>
      </c>
      <c r="D15" s="171" t="s">
        <v>1952</v>
      </c>
      <c r="E15" s="171" t="s">
        <v>5111</v>
      </c>
      <c r="F15" s="172">
        <v>2684392</v>
      </c>
      <c r="G15" s="173"/>
      <c r="H15" s="174">
        <v>44578</v>
      </c>
      <c r="I15" s="171" t="s">
        <v>1892</v>
      </c>
      <c r="J15" s="171" t="s">
        <v>5112</v>
      </c>
    </row>
    <row r="16" spans="1:10" s="170" customFormat="1" ht="85.5">
      <c r="A16" s="171">
        <f t="shared" si="0"/>
        <v>14</v>
      </c>
      <c r="B16" s="171" t="s">
        <v>1953</v>
      </c>
      <c r="C16" s="171" t="s">
        <v>1954</v>
      </c>
      <c r="D16" s="171" t="s">
        <v>1955</v>
      </c>
      <c r="E16" s="171" t="s">
        <v>5111</v>
      </c>
      <c r="F16" s="172">
        <v>16635924.77</v>
      </c>
      <c r="G16" s="173"/>
      <c r="H16" s="174">
        <v>44578</v>
      </c>
      <c r="I16" s="171" t="s">
        <v>1892</v>
      </c>
      <c r="J16" s="171" t="s">
        <v>5112</v>
      </c>
    </row>
    <row r="17" spans="1:10" s="170" customFormat="1" ht="42.75">
      <c r="A17" s="171">
        <f t="shared" si="0"/>
        <v>15</v>
      </c>
      <c r="B17" s="171" t="s">
        <v>1956</v>
      </c>
      <c r="C17" s="171" t="s">
        <v>1957</v>
      </c>
      <c r="D17" s="171" t="s">
        <v>1958</v>
      </c>
      <c r="E17" s="171" t="s">
        <v>5111</v>
      </c>
      <c r="F17" s="172">
        <v>18423000</v>
      </c>
      <c r="G17" s="173"/>
      <c r="H17" s="174">
        <v>44578</v>
      </c>
      <c r="I17" s="171" t="s">
        <v>1892</v>
      </c>
      <c r="J17" s="171" t="s">
        <v>5112</v>
      </c>
    </row>
    <row r="18" spans="1:10" s="170" customFormat="1" ht="28.5">
      <c r="A18" s="171">
        <f t="shared" si="0"/>
        <v>16</v>
      </c>
      <c r="B18" s="171" t="s">
        <v>1959</v>
      </c>
      <c r="C18" s="171" t="s">
        <v>1960</v>
      </c>
      <c r="D18" s="171" t="s">
        <v>1961</v>
      </c>
      <c r="E18" s="171" t="s">
        <v>5111</v>
      </c>
      <c r="F18" s="172">
        <v>39000000</v>
      </c>
      <c r="G18" s="173"/>
      <c r="H18" s="174">
        <v>44574</v>
      </c>
      <c r="I18" s="171" t="s">
        <v>1892</v>
      </c>
      <c r="J18" s="171" t="s">
        <v>5112</v>
      </c>
    </row>
    <row r="19" spans="1:10" s="170" customFormat="1" ht="28.5">
      <c r="A19" s="171">
        <f t="shared" si="0"/>
        <v>17</v>
      </c>
      <c r="B19" s="171" t="s">
        <v>1945</v>
      </c>
      <c r="C19" s="171" t="s">
        <v>1962</v>
      </c>
      <c r="D19" s="171" t="s">
        <v>1963</v>
      </c>
      <c r="E19" s="171" t="s">
        <v>5111</v>
      </c>
      <c r="F19" s="172">
        <v>11762352</v>
      </c>
      <c r="G19" s="173"/>
      <c r="H19" s="174">
        <v>44571</v>
      </c>
      <c r="I19" s="171" t="s">
        <v>1892</v>
      </c>
      <c r="J19" s="171" t="s">
        <v>5112</v>
      </c>
    </row>
    <row r="20" spans="1:10" s="170" customFormat="1" ht="85.5">
      <c r="A20" s="171">
        <f t="shared" si="0"/>
        <v>18</v>
      </c>
      <c r="B20" s="171" t="s">
        <v>1964</v>
      </c>
      <c r="C20" s="171" t="s">
        <v>1930</v>
      </c>
      <c r="D20" s="171" t="s">
        <v>1965</v>
      </c>
      <c r="E20" s="171" t="s">
        <v>5111</v>
      </c>
      <c r="F20" s="172">
        <v>529200</v>
      </c>
      <c r="G20" s="173"/>
      <c r="H20" s="174">
        <v>44566</v>
      </c>
      <c r="I20" s="171" t="s">
        <v>1892</v>
      </c>
      <c r="J20" s="171" t="s">
        <v>5112</v>
      </c>
    </row>
    <row r="21" spans="1:10" s="170" customFormat="1" ht="57">
      <c r="A21" s="171">
        <f t="shared" si="0"/>
        <v>19</v>
      </c>
      <c r="B21" s="171" t="s">
        <v>2138</v>
      </c>
      <c r="C21" s="171" t="s">
        <v>1890</v>
      </c>
      <c r="D21" s="171" t="s">
        <v>1891</v>
      </c>
      <c r="E21" s="171" t="s">
        <v>5111</v>
      </c>
      <c r="F21" s="172">
        <v>2310000000</v>
      </c>
      <c r="G21" s="173"/>
      <c r="H21" s="174">
        <v>44659</v>
      </c>
      <c r="I21" s="171" t="s">
        <v>1892</v>
      </c>
      <c r="J21" s="171" t="s">
        <v>5112</v>
      </c>
    </row>
    <row r="22" spans="1:10" s="170" customFormat="1" ht="71.25">
      <c r="A22" s="171">
        <f t="shared" si="0"/>
        <v>20</v>
      </c>
      <c r="B22" s="171" t="s">
        <v>1885</v>
      </c>
      <c r="C22" s="171" t="s">
        <v>1886</v>
      </c>
      <c r="D22" s="171" t="s">
        <v>1887</v>
      </c>
      <c r="E22" s="171" t="s">
        <v>5111</v>
      </c>
      <c r="F22" s="172">
        <v>8554633.0199999996</v>
      </c>
      <c r="G22" s="173"/>
      <c r="H22" s="174">
        <v>44656</v>
      </c>
      <c r="I22" s="171" t="s">
        <v>1888</v>
      </c>
      <c r="J22" s="171" t="s">
        <v>5112</v>
      </c>
    </row>
    <row r="23" spans="1:10" s="170" customFormat="1" ht="57">
      <c r="A23" s="171">
        <f t="shared" si="0"/>
        <v>21</v>
      </c>
      <c r="B23" s="171" t="s">
        <v>1889</v>
      </c>
      <c r="C23" s="171" t="s">
        <v>1890</v>
      </c>
      <c r="D23" s="171" t="s">
        <v>1891</v>
      </c>
      <c r="E23" s="171" t="s">
        <v>5111</v>
      </c>
      <c r="F23" s="172">
        <v>4720000000</v>
      </c>
      <c r="G23" s="173"/>
      <c r="H23" s="174">
        <v>44651</v>
      </c>
      <c r="I23" s="171" t="s">
        <v>1892</v>
      </c>
      <c r="J23" s="171" t="s">
        <v>5112</v>
      </c>
    </row>
    <row r="24" spans="1:10" s="170" customFormat="1" ht="42.75">
      <c r="A24" s="171">
        <f t="shared" si="0"/>
        <v>22</v>
      </c>
      <c r="B24" s="171" t="s">
        <v>1893</v>
      </c>
      <c r="C24" s="171" t="s">
        <v>1890</v>
      </c>
      <c r="D24" s="171" t="s">
        <v>1894</v>
      </c>
      <c r="E24" s="171" t="s">
        <v>5111</v>
      </c>
      <c r="F24" s="172">
        <v>2225000000</v>
      </c>
      <c r="G24" s="173"/>
      <c r="H24" s="174">
        <v>44648</v>
      </c>
      <c r="I24" s="171" t="s">
        <v>1892</v>
      </c>
      <c r="J24" s="171" t="s">
        <v>5112</v>
      </c>
    </row>
    <row r="25" spans="1:10" s="170" customFormat="1" ht="71.25">
      <c r="A25" s="171">
        <f t="shared" si="0"/>
        <v>23</v>
      </c>
      <c r="B25" s="171" t="s">
        <v>1895</v>
      </c>
      <c r="C25" s="171" t="s">
        <v>1886</v>
      </c>
      <c r="D25" s="171" t="s">
        <v>1887</v>
      </c>
      <c r="E25" s="171" t="s">
        <v>5111</v>
      </c>
      <c r="F25" s="172">
        <v>7565031.0800000001</v>
      </c>
      <c r="G25" s="173"/>
      <c r="H25" s="174">
        <v>44638</v>
      </c>
      <c r="I25" s="171" t="s">
        <v>1888</v>
      </c>
      <c r="J25" s="171" t="s">
        <v>5112</v>
      </c>
    </row>
    <row r="26" spans="1:10" s="170" customFormat="1" ht="28.5">
      <c r="A26" s="171">
        <f t="shared" si="0"/>
        <v>24</v>
      </c>
      <c r="B26" s="171" t="s">
        <v>1896</v>
      </c>
      <c r="C26" s="171" t="s">
        <v>1897</v>
      </c>
      <c r="D26" s="171" t="s">
        <v>1898</v>
      </c>
      <c r="E26" s="171" t="s">
        <v>5111</v>
      </c>
      <c r="F26" s="172">
        <v>6511500000</v>
      </c>
      <c r="G26" s="173"/>
      <c r="H26" s="174">
        <v>44562</v>
      </c>
      <c r="I26" s="171" t="s">
        <v>1888</v>
      </c>
      <c r="J26" s="171" t="s">
        <v>5112</v>
      </c>
    </row>
    <row r="27" spans="1:10" s="170" customFormat="1" ht="57">
      <c r="A27" s="171">
        <f t="shared" si="0"/>
        <v>25</v>
      </c>
      <c r="B27" s="171" t="s">
        <v>1899</v>
      </c>
      <c r="C27" s="171" t="s">
        <v>1890</v>
      </c>
      <c r="D27" s="171" t="s">
        <v>1891</v>
      </c>
      <c r="E27" s="171" t="s">
        <v>5111</v>
      </c>
      <c r="F27" s="172">
        <v>4100000000</v>
      </c>
      <c r="G27" s="173"/>
      <c r="H27" s="174">
        <v>44637</v>
      </c>
      <c r="I27" s="171" t="s">
        <v>1892</v>
      </c>
      <c r="J27" s="171" t="s">
        <v>5112</v>
      </c>
    </row>
    <row r="28" spans="1:10" s="170" customFormat="1" ht="71.25">
      <c r="A28" s="171">
        <f t="shared" si="0"/>
        <v>26</v>
      </c>
      <c r="B28" s="171" t="s">
        <v>1900</v>
      </c>
      <c r="C28" s="171" t="s">
        <v>1886</v>
      </c>
      <c r="D28" s="171" t="s">
        <v>1901</v>
      </c>
      <c r="E28" s="171" t="s">
        <v>5111</v>
      </c>
      <c r="F28" s="172">
        <v>2299770</v>
      </c>
      <c r="G28" s="173"/>
      <c r="H28" s="174">
        <v>44635</v>
      </c>
      <c r="I28" s="171" t="s">
        <v>1892</v>
      </c>
      <c r="J28" s="171" t="s">
        <v>5112</v>
      </c>
    </row>
    <row r="29" spans="1:10" s="170" customFormat="1" ht="71.25">
      <c r="A29" s="171">
        <f t="shared" si="0"/>
        <v>27</v>
      </c>
      <c r="B29" s="171" t="s">
        <v>1902</v>
      </c>
      <c r="C29" s="171" t="s">
        <v>1886</v>
      </c>
      <c r="D29" s="171" t="s">
        <v>1901</v>
      </c>
      <c r="E29" s="171" t="s">
        <v>5111</v>
      </c>
      <c r="F29" s="172">
        <v>2299770</v>
      </c>
      <c r="G29" s="173"/>
      <c r="H29" s="174">
        <v>44635</v>
      </c>
      <c r="I29" s="171" t="s">
        <v>1892</v>
      </c>
      <c r="J29" s="171" t="s">
        <v>5112</v>
      </c>
    </row>
    <row r="30" spans="1:10" s="170" customFormat="1" ht="71.25">
      <c r="A30" s="171">
        <f t="shared" si="0"/>
        <v>28</v>
      </c>
      <c r="B30" s="171" t="s">
        <v>1903</v>
      </c>
      <c r="C30" s="171" t="s">
        <v>1886</v>
      </c>
      <c r="D30" s="171" t="s">
        <v>1901</v>
      </c>
      <c r="E30" s="171" t="s">
        <v>5111</v>
      </c>
      <c r="F30" s="172">
        <v>2299770</v>
      </c>
      <c r="G30" s="173"/>
      <c r="H30" s="174">
        <v>44635</v>
      </c>
      <c r="I30" s="171" t="s">
        <v>1892</v>
      </c>
      <c r="J30" s="171" t="s">
        <v>5112</v>
      </c>
    </row>
    <row r="31" spans="1:10" s="170" customFormat="1" ht="57">
      <c r="A31" s="171">
        <f t="shared" si="0"/>
        <v>29</v>
      </c>
      <c r="B31" s="171" t="s">
        <v>1904</v>
      </c>
      <c r="C31" s="171" t="s">
        <v>1890</v>
      </c>
      <c r="D31" s="171" t="s">
        <v>1905</v>
      </c>
      <c r="E31" s="171" t="s">
        <v>5111</v>
      </c>
      <c r="F31" s="172">
        <v>570000000</v>
      </c>
      <c r="G31" s="173"/>
      <c r="H31" s="174">
        <v>44627</v>
      </c>
      <c r="I31" s="171" t="s">
        <v>1892</v>
      </c>
      <c r="J31" s="171" t="s">
        <v>5112</v>
      </c>
    </row>
    <row r="32" spans="1:10" s="170" customFormat="1" ht="57">
      <c r="A32" s="171">
        <f t="shared" si="0"/>
        <v>30</v>
      </c>
      <c r="B32" s="171" t="s">
        <v>1906</v>
      </c>
      <c r="C32" s="171" t="s">
        <v>1907</v>
      </c>
      <c r="D32" s="171" t="s">
        <v>1908</v>
      </c>
      <c r="E32" s="171" t="s">
        <v>5111</v>
      </c>
      <c r="F32" s="172">
        <v>12960000</v>
      </c>
      <c r="G32" s="173"/>
      <c r="H32" s="174">
        <v>44624</v>
      </c>
      <c r="I32" s="171" t="s">
        <v>1909</v>
      </c>
      <c r="J32" s="171" t="s">
        <v>5112</v>
      </c>
    </row>
    <row r="33" spans="1:10" s="170" customFormat="1" ht="28.5">
      <c r="A33" s="171">
        <f t="shared" si="0"/>
        <v>31</v>
      </c>
      <c r="B33" s="171" t="s">
        <v>1910</v>
      </c>
      <c r="C33" s="171" t="s">
        <v>1911</v>
      </c>
      <c r="D33" s="171" t="s">
        <v>1912</v>
      </c>
      <c r="E33" s="171" t="s">
        <v>5111</v>
      </c>
      <c r="F33" s="172">
        <v>830000</v>
      </c>
      <c r="G33" s="173"/>
      <c r="H33" s="174">
        <v>44624</v>
      </c>
      <c r="I33" s="171" t="s">
        <v>1892</v>
      </c>
      <c r="J33" s="171" t="s">
        <v>5112</v>
      </c>
    </row>
    <row r="34" spans="1:10" s="170" customFormat="1" ht="57">
      <c r="A34" s="171">
        <f t="shared" si="0"/>
        <v>32</v>
      </c>
      <c r="B34" s="171" t="s">
        <v>1913</v>
      </c>
      <c r="C34" s="171" t="s">
        <v>1914</v>
      </c>
      <c r="D34" s="171" t="s">
        <v>1915</v>
      </c>
      <c r="E34" s="171" t="s">
        <v>5111</v>
      </c>
      <c r="F34" s="172">
        <v>2100000</v>
      </c>
      <c r="G34" s="173"/>
      <c r="H34" s="174">
        <v>44624</v>
      </c>
      <c r="I34" s="171" t="s">
        <v>1888</v>
      </c>
      <c r="J34" s="171" t="s">
        <v>5112</v>
      </c>
    </row>
    <row r="35" spans="1:10" s="170" customFormat="1" ht="57">
      <c r="A35" s="171">
        <f t="shared" si="0"/>
        <v>33</v>
      </c>
      <c r="B35" s="171" t="s">
        <v>534</v>
      </c>
      <c r="C35" s="171" t="s">
        <v>1890</v>
      </c>
      <c r="D35" s="171" t="s">
        <v>1891</v>
      </c>
      <c r="E35" s="171" t="s">
        <v>5111</v>
      </c>
      <c r="F35" s="172">
        <v>4000000000</v>
      </c>
      <c r="G35" s="173"/>
      <c r="H35" s="174">
        <v>44621</v>
      </c>
      <c r="I35" s="171" t="s">
        <v>1892</v>
      </c>
      <c r="J35" s="171" t="s">
        <v>5112</v>
      </c>
    </row>
    <row r="36" spans="1:10" s="170" customFormat="1" ht="42.75">
      <c r="A36" s="171">
        <f t="shared" si="0"/>
        <v>34</v>
      </c>
      <c r="B36" s="171" t="s">
        <v>1916</v>
      </c>
      <c r="C36" s="171" t="s">
        <v>1917</v>
      </c>
      <c r="D36" s="171" t="s">
        <v>1918</v>
      </c>
      <c r="E36" s="171" t="s">
        <v>5111</v>
      </c>
      <c r="F36" s="172">
        <v>125000</v>
      </c>
      <c r="G36" s="173"/>
      <c r="H36" s="174">
        <v>44615</v>
      </c>
      <c r="I36" s="171" t="s">
        <v>1892</v>
      </c>
      <c r="J36" s="171" t="s">
        <v>5112</v>
      </c>
    </row>
    <row r="37" spans="1:10" s="170" customFormat="1" ht="28.5">
      <c r="A37" s="171">
        <f t="shared" si="0"/>
        <v>35</v>
      </c>
      <c r="B37" s="171" t="s">
        <v>1919</v>
      </c>
      <c r="C37" s="171" t="s">
        <v>1920</v>
      </c>
      <c r="D37" s="171" t="s">
        <v>1921</v>
      </c>
      <c r="E37" s="171" t="s">
        <v>5111</v>
      </c>
      <c r="F37" s="172">
        <v>2062440</v>
      </c>
      <c r="G37" s="173"/>
      <c r="H37" s="174">
        <v>44609</v>
      </c>
      <c r="I37" s="171" t="s">
        <v>1892</v>
      </c>
      <c r="J37" s="171" t="s">
        <v>5112</v>
      </c>
    </row>
    <row r="38" spans="1:10" s="170" customFormat="1" ht="42.75">
      <c r="A38" s="171">
        <f t="shared" si="0"/>
        <v>36</v>
      </c>
      <c r="B38" s="171" t="s">
        <v>535</v>
      </c>
      <c r="C38" s="171" t="s">
        <v>1922</v>
      </c>
      <c r="D38" s="171" t="s">
        <v>1923</v>
      </c>
      <c r="E38" s="171" t="s">
        <v>5111</v>
      </c>
      <c r="F38" s="172">
        <v>31500000</v>
      </c>
      <c r="G38" s="173"/>
      <c r="H38" s="174">
        <v>44611</v>
      </c>
      <c r="I38" s="171" t="s">
        <v>1892</v>
      </c>
      <c r="J38" s="171" t="s">
        <v>5112</v>
      </c>
    </row>
    <row r="39" spans="1:10" s="170" customFormat="1" ht="42.75">
      <c r="A39" s="171">
        <f t="shared" si="0"/>
        <v>37</v>
      </c>
      <c r="B39" s="171" t="s">
        <v>1924</v>
      </c>
      <c r="C39" s="171" t="s">
        <v>1925</v>
      </c>
      <c r="D39" s="171" t="s">
        <v>1926</v>
      </c>
      <c r="E39" s="171" t="s">
        <v>5111</v>
      </c>
      <c r="F39" s="172">
        <v>11220000000</v>
      </c>
      <c r="G39" s="173"/>
      <c r="H39" s="174">
        <v>44613</v>
      </c>
      <c r="I39" s="171" t="s">
        <v>1892</v>
      </c>
      <c r="J39" s="171" t="s">
        <v>5112</v>
      </c>
    </row>
    <row r="40" spans="1:10" s="170" customFormat="1" ht="71.25">
      <c r="A40" s="171">
        <f t="shared" si="0"/>
        <v>38</v>
      </c>
      <c r="B40" s="171" t="s">
        <v>1927</v>
      </c>
      <c r="C40" s="171" t="s">
        <v>1886</v>
      </c>
      <c r="D40" s="171" t="s">
        <v>1928</v>
      </c>
      <c r="E40" s="171" t="s">
        <v>5111</v>
      </c>
      <c r="F40" s="172">
        <v>465750</v>
      </c>
      <c r="G40" s="173"/>
      <c r="H40" s="174">
        <v>44609</v>
      </c>
      <c r="I40" s="171" t="s">
        <v>1892</v>
      </c>
      <c r="J40" s="171" t="s">
        <v>5112</v>
      </c>
    </row>
    <row r="41" spans="1:10" s="170" customFormat="1" ht="71.25">
      <c r="A41" s="171">
        <f t="shared" si="0"/>
        <v>39</v>
      </c>
      <c r="B41" s="171" t="s">
        <v>3475</v>
      </c>
      <c r="C41" s="171" t="s">
        <v>1886</v>
      </c>
      <c r="D41" s="171" t="s">
        <v>1887</v>
      </c>
      <c r="E41" s="171" t="s">
        <v>5111</v>
      </c>
      <c r="F41" s="172">
        <v>384500.1</v>
      </c>
      <c r="G41" s="173"/>
      <c r="H41" s="174">
        <v>44764</v>
      </c>
      <c r="I41" s="171" t="s">
        <v>1888</v>
      </c>
      <c r="J41" s="171" t="s">
        <v>5112</v>
      </c>
    </row>
    <row r="42" spans="1:10" s="170" customFormat="1" ht="42.75">
      <c r="A42" s="171">
        <f t="shared" si="0"/>
        <v>40</v>
      </c>
      <c r="B42" s="171" t="s">
        <v>2166</v>
      </c>
      <c r="C42" s="171" t="s">
        <v>2167</v>
      </c>
      <c r="D42" s="171" t="s">
        <v>2168</v>
      </c>
      <c r="E42" s="171" t="s">
        <v>5111</v>
      </c>
      <c r="F42" s="172">
        <v>15089660</v>
      </c>
      <c r="G42" s="173"/>
      <c r="H42" s="174">
        <v>44722</v>
      </c>
      <c r="I42" s="171" t="s">
        <v>1892</v>
      </c>
      <c r="J42" s="171" t="s">
        <v>5112</v>
      </c>
    </row>
    <row r="43" spans="1:10" s="170" customFormat="1" ht="71.25">
      <c r="A43" s="171">
        <f t="shared" si="0"/>
        <v>41</v>
      </c>
      <c r="B43" s="171" t="s">
        <v>2147</v>
      </c>
      <c r="C43" s="171" t="s">
        <v>1886</v>
      </c>
      <c r="D43" s="171" t="s">
        <v>2148</v>
      </c>
      <c r="E43" s="171" t="s">
        <v>5111</v>
      </c>
      <c r="F43" s="172">
        <v>143033</v>
      </c>
      <c r="G43" s="173"/>
      <c r="H43" s="174">
        <v>44678</v>
      </c>
      <c r="I43" s="171" t="s">
        <v>1888</v>
      </c>
      <c r="J43" s="171" t="s">
        <v>5112</v>
      </c>
    </row>
    <row r="44" spans="1:10" s="170" customFormat="1" ht="42.75">
      <c r="A44" s="171">
        <f t="shared" si="0"/>
        <v>42</v>
      </c>
      <c r="B44" s="171" t="s">
        <v>2164</v>
      </c>
      <c r="C44" s="171" t="s">
        <v>2165</v>
      </c>
      <c r="D44" s="171" t="s">
        <v>1951</v>
      </c>
      <c r="E44" s="171" t="s">
        <v>5111</v>
      </c>
      <c r="F44" s="172">
        <v>253300</v>
      </c>
      <c r="G44" s="173"/>
      <c r="H44" s="174">
        <v>44719</v>
      </c>
      <c r="I44" s="171" t="s">
        <v>1892</v>
      </c>
      <c r="J44" s="171" t="s">
        <v>5112</v>
      </c>
    </row>
    <row r="45" spans="1:10" s="170" customFormat="1" ht="57">
      <c r="A45" s="171">
        <f t="shared" si="0"/>
        <v>43</v>
      </c>
      <c r="B45" s="171" t="s">
        <v>2163</v>
      </c>
      <c r="C45" s="171" t="s">
        <v>1890</v>
      </c>
      <c r="D45" s="171" t="s">
        <v>1905</v>
      </c>
      <c r="E45" s="171" t="s">
        <v>5111</v>
      </c>
      <c r="F45" s="172">
        <v>2600000000</v>
      </c>
      <c r="G45" s="173"/>
      <c r="H45" s="174">
        <v>44715</v>
      </c>
      <c r="I45" s="171" t="s">
        <v>1892</v>
      </c>
      <c r="J45" s="171" t="s">
        <v>5112</v>
      </c>
    </row>
    <row r="46" spans="1:10" s="170" customFormat="1" ht="71.25">
      <c r="A46" s="171">
        <f t="shared" si="0"/>
        <v>44</v>
      </c>
      <c r="B46" s="171" t="s">
        <v>2161</v>
      </c>
      <c r="C46" s="171" t="s">
        <v>1930</v>
      </c>
      <c r="D46" s="171" t="s">
        <v>2162</v>
      </c>
      <c r="E46" s="171" t="s">
        <v>5111</v>
      </c>
      <c r="F46" s="172">
        <v>1485140</v>
      </c>
      <c r="G46" s="173"/>
      <c r="H46" s="174">
        <v>44700</v>
      </c>
      <c r="I46" s="171" t="s">
        <v>1892</v>
      </c>
      <c r="J46" s="171" t="s">
        <v>5112</v>
      </c>
    </row>
    <row r="47" spans="1:10" s="170" customFormat="1" ht="71.25">
      <c r="A47" s="171">
        <f t="shared" si="0"/>
        <v>45</v>
      </c>
      <c r="B47" s="171" t="s">
        <v>2160</v>
      </c>
      <c r="C47" s="171" t="s">
        <v>1886</v>
      </c>
      <c r="D47" s="171" t="s">
        <v>2140</v>
      </c>
      <c r="E47" s="171" t="s">
        <v>5111</v>
      </c>
      <c r="F47" s="172">
        <v>621000</v>
      </c>
      <c r="G47" s="173"/>
      <c r="H47" s="174">
        <v>44694</v>
      </c>
      <c r="I47" s="171" t="s">
        <v>1888</v>
      </c>
      <c r="J47" s="171" t="s">
        <v>5112</v>
      </c>
    </row>
    <row r="48" spans="1:10" s="170" customFormat="1" ht="71.25">
      <c r="A48" s="171">
        <f t="shared" si="0"/>
        <v>46</v>
      </c>
      <c r="B48" s="171" t="s">
        <v>2157</v>
      </c>
      <c r="C48" s="171" t="s">
        <v>1886</v>
      </c>
      <c r="D48" s="171" t="s">
        <v>2144</v>
      </c>
      <c r="E48" s="171" t="s">
        <v>5111</v>
      </c>
      <c r="F48" s="172">
        <v>3751763.19</v>
      </c>
      <c r="G48" s="173"/>
      <c r="H48" s="174">
        <v>44692</v>
      </c>
      <c r="I48" s="171" t="s">
        <v>1888</v>
      </c>
      <c r="J48" s="171" t="s">
        <v>5112</v>
      </c>
    </row>
    <row r="49" spans="1:11" s="170" customFormat="1" ht="85.5">
      <c r="A49" s="171">
        <f t="shared" si="0"/>
        <v>47</v>
      </c>
      <c r="B49" s="171">
        <v>177</v>
      </c>
      <c r="C49" s="171" t="s">
        <v>2155</v>
      </c>
      <c r="D49" s="171" t="s">
        <v>2156</v>
      </c>
      <c r="E49" s="171" t="s">
        <v>5111</v>
      </c>
      <c r="F49" s="172">
        <v>6864160</v>
      </c>
      <c r="G49" s="173"/>
      <c r="H49" s="174">
        <v>44691</v>
      </c>
      <c r="I49" s="171" t="s">
        <v>1888</v>
      </c>
      <c r="J49" s="171" t="s">
        <v>5112</v>
      </c>
    </row>
    <row r="50" spans="1:11" s="170" customFormat="1" ht="85.5">
      <c r="A50" s="171">
        <f t="shared" si="0"/>
        <v>48</v>
      </c>
      <c r="B50" s="171" t="s">
        <v>2158</v>
      </c>
      <c r="C50" s="171" t="s">
        <v>1950</v>
      </c>
      <c r="D50" s="171" t="s">
        <v>2159</v>
      </c>
      <c r="E50" s="171" t="s">
        <v>5111</v>
      </c>
      <c r="F50" s="172">
        <v>700000</v>
      </c>
      <c r="G50" s="173"/>
      <c r="H50" s="174">
        <v>44692</v>
      </c>
      <c r="I50" s="171" t="s">
        <v>1892</v>
      </c>
      <c r="J50" s="171" t="s">
        <v>5112</v>
      </c>
    </row>
    <row r="51" spans="1:11" s="170" customFormat="1" ht="57">
      <c r="A51" s="171">
        <f t="shared" si="0"/>
        <v>49</v>
      </c>
      <c r="B51" s="171" t="s">
        <v>2150</v>
      </c>
      <c r="C51" s="171" t="s">
        <v>1911</v>
      </c>
      <c r="D51" s="171" t="s">
        <v>2151</v>
      </c>
      <c r="E51" s="171" t="s">
        <v>5111</v>
      </c>
      <c r="F51" s="172">
        <v>5000000</v>
      </c>
      <c r="G51" s="173"/>
      <c r="H51" s="174">
        <v>44680</v>
      </c>
      <c r="I51" s="171" t="s">
        <v>1892</v>
      </c>
      <c r="J51" s="171" t="s">
        <v>5112</v>
      </c>
    </row>
    <row r="52" spans="1:11" s="170" customFormat="1" ht="28.5">
      <c r="A52" s="171">
        <f t="shared" si="0"/>
        <v>50</v>
      </c>
      <c r="B52" s="171" t="s">
        <v>2152</v>
      </c>
      <c r="C52" s="171" t="s">
        <v>2153</v>
      </c>
      <c r="D52" s="171" t="s">
        <v>2154</v>
      </c>
      <c r="E52" s="171" t="s">
        <v>5111</v>
      </c>
      <c r="F52" s="172">
        <v>64800000</v>
      </c>
      <c r="G52" s="173"/>
      <c r="H52" s="174">
        <v>44680</v>
      </c>
      <c r="I52" s="171" t="s">
        <v>1892</v>
      </c>
      <c r="J52" s="171" t="s">
        <v>5112</v>
      </c>
    </row>
    <row r="53" spans="1:11" s="170" customFormat="1" ht="71.25">
      <c r="A53" s="171">
        <f t="shared" si="0"/>
        <v>51</v>
      </c>
      <c r="B53" s="171" t="s">
        <v>2149</v>
      </c>
      <c r="C53" s="171" t="s">
        <v>1886</v>
      </c>
      <c r="D53" s="171" t="s">
        <v>2148</v>
      </c>
      <c r="E53" s="171" t="s">
        <v>5111</v>
      </c>
      <c r="F53" s="172">
        <v>2000000</v>
      </c>
      <c r="G53" s="173"/>
      <c r="H53" s="174">
        <v>44678</v>
      </c>
      <c r="I53" s="171" t="s">
        <v>1888</v>
      </c>
      <c r="J53" s="171" t="s">
        <v>5112</v>
      </c>
    </row>
    <row r="54" spans="1:11" s="170" customFormat="1" ht="71.25">
      <c r="A54" s="171">
        <f t="shared" si="0"/>
        <v>52</v>
      </c>
      <c r="B54" s="171" t="s">
        <v>2146</v>
      </c>
      <c r="C54" s="171" t="s">
        <v>1886</v>
      </c>
      <c r="D54" s="171" t="s">
        <v>2144</v>
      </c>
      <c r="E54" s="171" t="s">
        <v>5111</v>
      </c>
      <c r="F54" s="172">
        <v>5256124.09</v>
      </c>
      <c r="G54" s="173"/>
      <c r="H54" s="174">
        <v>44672</v>
      </c>
      <c r="I54" s="171" t="s">
        <v>1888</v>
      </c>
      <c r="J54" s="171" t="s">
        <v>5112</v>
      </c>
    </row>
    <row r="55" spans="1:11" s="170" customFormat="1" ht="71.25">
      <c r="A55" s="171">
        <f t="shared" si="0"/>
        <v>53</v>
      </c>
      <c r="B55" s="171" t="s">
        <v>2143</v>
      </c>
      <c r="C55" s="171" t="s">
        <v>1886</v>
      </c>
      <c r="D55" s="171" t="s">
        <v>2144</v>
      </c>
      <c r="E55" s="171" t="s">
        <v>5111</v>
      </c>
      <c r="F55" s="172">
        <v>1731604</v>
      </c>
      <c r="G55" s="173"/>
      <c r="H55" s="174">
        <v>44669</v>
      </c>
      <c r="I55" s="171" t="s">
        <v>1888</v>
      </c>
      <c r="J55" s="171" t="s">
        <v>5112</v>
      </c>
    </row>
    <row r="56" spans="1:11" s="170" customFormat="1" ht="57">
      <c r="A56" s="171">
        <f t="shared" si="0"/>
        <v>54</v>
      </c>
      <c r="B56" s="171" t="s">
        <v>2145</v>
      </c>
      <c r="C56" s="171" t="s">
        <v>1890</v>
      </c>
      <c r="D56" s="171" t="s">
        <v>1905</v>
      </c>
      <c r="E56" s="171" t="s">
        <v>5111</v>
      </c>
      <c r="F56" s="172">
        <v>1999997000</v>
      </c>
      <c r="G56" s="173"/>
      <c r="H56" s="174">
        <v>44669</v>
      </c>
      <c r="I56" s="171" t="s">
        <v>1892</v>
      </c>
      <c r="J56" s="171" t="s">
        <v>5112</v>
      </c>
    </row>
    <row r="57" spans="1:11" s="180" customFormat="1" ht="71.25">
      <c r="A57" s="175">
        <f t="shared" si="0"/>
        <v>55</v>
      </c>
      <c r="B57" s="175" t="s">
        <v>2139</v>
      </c>
      <c r="C57" s="175" t="s">
        <v>1886</v>
      </c>
      <c r="D57" s="175" t="s">
        <v>2140</v>
      </c>
      <c r="E57" s="175" t="s">
        <v>5111</v>
      </c>
      <c r="F57" s="176">
        <v>734823.55</v>
      </c>
      <c r="G57" s="177"/>
      <c r="H57" s="178">
        <v>44664</v>
      </c>
      <c r="I57" s="175" t="s">
        <v>1888</v>
      </c>
      <c r="J57" s="175" t="s">
        <v>5112</v>
      </c>
      <c r="K57" s="179">
        <v>73482355</v>
      </c>
    </row>
    <row r="58" spans="1:11" s="170" customFormat="1" ht="85.5">
      <c r="A58" s="171">
        <f t="shared" si="0"/>
        <v>56</v>
      </c>
      <c r="B58" s="171" t="s">
        <v>2141</v>
      </c>
      <c r="C58" s="171" t="s">
        <v>1954</v>
      </c>
      <c r="D58" s="171" t="s">
        <v>2142</v>
      </c>
      <c r="E58" s="171" t="s">
        <v>5111</v>
      </c>
      <c r="F58" s="172">
        <v>8775000</v>
      </c>
      <c r="G58" s="173"/>
      <c r="H58" s="174">
        <v>44665</v>
      </c>
      <c r="I58" s="171" t="s">
        <v>1892</v>
      </c>
      <c r="J58" s="171" t="s">
        <v>5112</v>
      </c>
    </row>
    <row r="59" spans="1:11" s="170" customFormat="1" ht="42.75">
      <c r="A59" s="171">
        <f t="shared" si="0"/>
        <v>57</v>
      </c>
      <c r="B59" s="171" t="s">
        <v>3482</v>
      </c>
      <c r="C59" s="171" t="s">
        <v>1890</v>
      </c>
      <c r="D59" s="171" t="s">
        <v>3457</v>
      </c>
      <c r="E59" s="171" t="s">
        <v>5111</v>
      </c>
      <c r="F59" s="172">
        <v>2150000000</v>
      </c>
      <c r="G59" s="173"/>
      <c r="H59" s="174">
        <v>44785</v>
      </c>
      <c r="I59" s="171" t="s">
        <v>1892</v>
      </c>
      <c r="J59" s="171" t="s">
        <v>5112</v>
      </c>
    </row>
    <row r="60" spans="1:11" s="170" customFormat="1" ht="28.5">
      <c r="A60" s="171">
        <f t="shared" si="0"/>
        <v>58</v>
      </c>
      <c r="B60" s="171">
        <v>16</v>
      </c>
      <c r="C60" s="171" t="s">
        <v>3478</v>
      </c>
      <c r="D60" s="171" t="s">
        <v>3479</v>
      </c>
      <c r="E60" s="171" t="s">
        <v>5111</v>
      </c>
      <c r="F60" s="172">
        <v>14522521</v>
      </c>
      <c r="G60" s="173"/>
      <c r="H60" s="174">
        <v>44777</v>
      </c>
      <c r="I60" s="171" t="s">
        <v>1892</v>
      </c>
      <c r="J60" s="171" t="s">
        <v>5112</v>
      </c>
    </row>
    <row r="61" spans="1:11" s="170" customFormat="1" ht="28.5">
      <c r="A61" s="171">
        <f t="shared" si="0"/>
        <v>59</v>
      </c>
      <c r="B61" s="171" t="s">
        <v>3463</v>
      </c>
      <c r="C61" s="171" t="s">
        <v>1925</v>
      </c>
      <c r="D61" s="171" t="s">
        <v>3464</v>
      </c>
      <c r="E61" s="171" t="s">
        <v>5111</v>
      </c>
      <c r="F61" s="172">
        <v>315376000</v>
      </c>
      <c r="G61" s="173"/>
      <c r="H61" s="174">
        <v>44747</v>
      </c>
      <c r="I61" s="171" t="s">
        <v>1892</v>
      </c>
      <c r="J61" s="171" t="s">
        <v>5112</v>
      </c>
    </row>
    <row r="62" spans="1:11" s="170" customFormat="1" ht="28.5">
      <c r="A62" s="171">
        <f t="shared" si="0"/>
        <v>60</v>
      </c>
      <c r="B62" s="171" t="s">
        <v>3459</v>
      </c>
      <c r="C62" s="171" t="s">
        <v>1890</v>
      </c>
      <c r="D62" s="171" t="s">
        <v>3460</v>
      </c>
      <c r="E62" s="171" t="s">
        <v>5113</v>
      </c>
      <c r="F62" s="173"/>
      <c r="G62" s="172">
        <v>700000.29</v>
      </c>
      <c r="H62" s="174">
        <v>44746</v>
      </c>
      <c r="I62" s="171" t="s">
        <v>1892</v>
      </c>
      <c r="J62" s="171" t="s">
        <v>5112</v>
      </c>
    </row>
    <row r="63" spans="1:11" s="170" customFormat="1" ht="28.5">
      <c r="A63" s="171">
        <f t="shared" si="0"/>
        <v>61</v>
      </c>
      <c r="B63" s="171" t="s">
        <v>3477</v>
      </c>
      <c r="C63" s="171" t="s">
        <v>1890</v>
      </c>
      <c r="D63" s="171" t="s">
        <v>3460</v>
      </c>
      <c r="E63" s="171" t="s">
        <v>5113</v>
      </c>
      <c r="F63" s="173"/>
      <c r="G63" s="172">
        <v>700000.29</v>
      </c>
      <c r="H63" s="174">
        <v>44774</v>
      </c>
      <c r="I63" s="171" t="s">
        <v>1892</v>
      </c>
      <c r="J63" s="171" t="s">
        <v>5112</v>
      </c>
    </row>
    <row r="64" spans="1:11" s="170" customFormat="1" ht="42.75">
      <c r="A64" s="171">
        <f t="shared" si="0"/>
        <v>62</v>
      </c>
      <c r="B64" s="171" t="s">
        <v>3480</v>
      </c>
      <c r="C64" s="171" t="s">
        <v>1890</v>
      </c>
      <c r="D64" s="171" t="s">
        <v>3466</v>
      </c>
      <c r="E64" s="171" t="s">
        <v>5111</v>
      </c>
      <c r="F64" s="172">
        <v>1275000000</v>
      </c>
      <c r="G64" s="173"/>
      <c r="H64" s="174">
        <v>44777</v>
      </c>
      <c r="I64" s="171" t="s">
        <v>1892</v>
      </c>
      <c r="J64" s="171" t="s">
        <v>5112</v>
      </c>
    </row>
    <row r="65" spans="1:10" s="170" customFormat="1" ht="42.75">
      <c r="A65" s="171">
        <f t="shared" si="0"/>
        <v>63</v>
      </c>
      <c r="B65" s="171" t="s">
        <v>3473</v>
      </c>
      <c r="C65" s="171" t="s">
        <v>1890</v>
      </c>
      <c r="D65" s="171" t="s">
        <v>3470</v>
      </c>
      <c r="E65" s="171" t="s">
        <v>5111</v>
      </c>
      <c r="F65" s="172">
        <v>6450000000</v>
      </c>
      <c r="G65" s="173"/>
      <c r="H65" s="174">
        <v>44758</v>
      </c>
      <c r="I65" s="171" t="s">
        <v>1892</v>
      </c>
      <c r="J65" s="171" t="s">
        <v>5112</v>
      </c>
    </row>
    <row r="66" spans="1:10" s="170" customFormat="1" ht="28.5">
      <c r="A66" s="171">
        <f t="shared" si="0"/>
        <v>64</v>
      </c>
      <c r="B66" s="171" t="s">
        <v>3481</v>
      </c>
      <c r="C66" s="171" t="s">
        <v>1925</v>
      </c>
      <c r="D66" s="171" t="s">
        <v>3464</v>
      </c>
      <c r="E66" s="171" t="s">
        <v>5111</v>
      </c>
      <c r="F66" s="172">
        <v>315376000</v>
      </c>
      <c r="G66" s="173"/>
      <c r="H66" s="174">
        <v>44777</v>
      </c>
      <c r="I66" s="171" t="s">
        <v>1892</v>
      </c>
      <c r="J66" s="171" t="s">
        <v>5112</v>
      </c>
    </row>
    <row r="67" spans="1:10" s="170" customFormat="1" ht="42.75">
      <c r="A67" s="171">
        <f t="shared" si="0"/>
        <v>65</v>
      </c>
      <c r="B67" s="171" t="s">
        <v>3476</v>
      </c>
      <c r="C67" s="171" t="s">
        <v>1890</v>
      </c>
      <c r="D67" s="171" t="s">
        <v>3457</v>
      </c>
      <c r="E67" s="171" t="s">
        <v>5111</v>
      </c>
      <c r="F67" s="172">
        <v>2200000000</v>
      </c>
      <c r="G67" s="173"/>
      <c r="H67" s="174">
        <v>44771</v>
      </c>
      <c r="I67" s="171" t="s">
        <v>1892</v>
      </c>
      <c r="J67" s="171" t="s">
        <v>5112</v>
      </c>
    </row>
    <row r="68" spans="1:10" s="170" customFormat="1" ht="42.75">
      <c r="A68" s="171">
        <f t="shared" si="0"/>
        <v>66</v>
      </c>
      <c r="B68" s="171" t="s">
        <v>3465</v>
      </c>
      <c r="C68" s="171" t="s">
        <v>1890</v>
      </c>
      <c r="D68" s="171" t="s">
        <v>3466</v>
      </c>
      <c r="E68" s="171" t="s">
        <v>5111</v>
      </c>
      <c r="F68" s="172">
        <v>4400000000</v>
      </c>
      <c r="G68" s="173"/>
      <c r="H68" s="174">
        <v>44747</v>
      </c>
      <c r="I68" s="171" t="s">
        <v>1892</v>
      </c>
      <c r="J68" s="171" t="s">
        <v>5112</v>
      </c>
    </row>
    <row r="69" spans="1:10" s="170" customFormat="1" ht="28.5">
      <c r="A69" s="171">
        <f t="shared" ref="A69:A115" si="1">A68+1</f>
        <v>67</v>
      </c>
      <c r="B69" s="171" t="s">
        <v>3471</v>
      </c>
      <c r="C69" s="171" t="s">
        <v>1890</v>
      </c>
      <c r="D69" s="171" t="s">
        <v>3472</v>
      </c>
      <c r="E69" s="171" t="s">
        <v>5111</v>
      </c>
      <c r="F69" s="172">
        <v>11900000000</v>
      </c>
      <c r="G69" s="173"/>
      <c r="H69" s="174">
        <v>44755</v>
      </c>
      <c r="I69" s="171" t="s">
        <v>1892</v>
      </c>
      <c r="J69" s="171" t="s">
        <v>5112</v>
      </c>
    </row>
    <row r="70" spans="1:10" s="170" customFormat="1" ht="42.75">
      <c r="A70" s="171">
        <f t="shared" si="1"/>
        <v>68</v>
      </c>
      <c r="B70" s="171" t="s">
        <v>3469</v>
      </c>
      <c r="C70" s="171" t="s">
        <v>1890</v>
      </c>
      <c r="D70" s="171" t="s">
        <v>3470</v>
      </c>
      <c r="E70" s="171" t="s">
        <v>5111</v>
      </c>
      <c r="F70" s="172">
        <v>8600000000</v>
      </c>
      <c r="G70" s="173"/>
      <c r="H70" s="174">
        <v>44748</v>
      </c>
      <c r="I70" s="171" t="s">
        <v>1892</v>
      </c>
      <c r="J70" s="171" t="s">
        <v>5112</v>
      </c>
    </row>
    <row r="71" spans="1:10" s="170" customFormat="1" ht="42.75">
      <c r="A71" s="171">
        <f t="shared" si="1"/>
        <v>69</v>
      </c>
      <c r="B71" s="171" t="s">
        <v>3461</v>
      </c>
      <c r="C71" s="171" t="s">
        <v>1890</v>
      </c>
      <c r="D71" s="171" t="s">
        <v>3462</v>
      </c>
      <c r="E71" s="171" t="s">
        <v>5111</v>
      </c>
      <c r="F71" s="172">
        <v>2225000000</v>
      </c>
      <c r="G71" s="173"/>
      <c r="H71" s="174">
        <v>44746</v>
      </c>
      <c r="I71" s="171" t="s">
        <v>1892</v>
      </c>
      <c r="J71" s="171" t="s">
        <v>5112</v>
      </c>
    </row>
    <row r="72" spans="1:10" s="170" customFormat="1" ht="57">
      <c r="A72" s="171">
        <f t="shared" si="1"/>
        <v>70</v>
      </c>
      <c r="B72" s="171" t="s">
        <v>3456</v>
      </c>
      <c r="C72" s="171" t="s">
        <v>1890</v>
      </c>
      <c r="D72" s="171" t="s">
        <v>3457</v>
      </c>
      <c r="E72" s="171" t="s">
        <v>5111</v>
      </c>
      <c r="F72" s="172">
        <v>2200000000</v>
      </c>
      <c r="G72" s="173"/>
      <c r="H72" s="174">
        <v>44734</v>
      </c>
      <c r="I72" s="171" t="s">
        <v>1892</v>
      </c>
      <c r="J72" s="171" t="s">
        <v>5112</v>
      </c>
    </row>
    <row r="73" spans="1:10" s="170" customFormat="1" ht="42.75">
      <c r="A73" s="171">
        <f t="shared" si="1"/>
        <v>71</v>
      </c>
      <c r="B73" s="171" t="s">
        <v>3458</v>
      </c>
      <c r="C73" s="171" t="s">
        <v>1890</v>
      </c>
      <c r="D73" s="171" t="s">
        <v>3457</v>
      </c>
      <c r="E73" s="171" t="s">
        <v>5111</v>
      </c>
      <c r="F73" s="172">
        <v>2300000000</v>
      </c>
      <c r="G73" s="173"/>
      <c r="H73" s="174">
        <v>44740</v>
      </c>
      <c r="I73" s="171" t="s">
        <v>1892</v>
      </c>
      <c r="J73" s="171" t="s">
        <v>5112</v>
      </c>
    </row>
    <row r="74" spans="1:10" s="170" customFormat="1" ht="28.5">
      <c r="A74" s="171">
        <f t="shared" si="1"/>
        <v>72</v>
      </c>
      <c r="B74" s="171" t="s">
        <v>3454</v>
      </c>
      <c r="C74" s="171" t="s">
        <v>1890</v>
      </c>
      <c r="D74" s="171" t="s">
        <v>1942</v>
      </c>
      <c r="E74" s="171" t="s">
        <v>5111</v>
      </c>
      <c r="F74" s="172">
        <v>10000000000</v>
      </c>
      <c r="G74" s="173"/>
      <c r="H74" s="174">
        <v>44727</v>
      </c>
      <c r="I74" s="171" t="s">
        <v>1892</v>
      </c>
      <c r="J74" s="171" t="s">
        <v>5112</v>
      </c>
    </row>
    <row r="75" spans="1:10" s="170" customFormat="1" ht="42.75">
      <c r="A75" s="171">
        <f t="shared" si="1"/>
        <v>73</v>
      </c>
      <c r="B75" s="171" t="s">
        <v>3455</v>
      </c>
      <c r="C75" s="171" t="s">
        <v>1890</v>
      </c>
      <c r="D75" s="171" t="s">
        <v>1894</v>
      </c>
      <c r="E75" s="171" t="s">
        <v>5111</v>
      </c>
      <c r="F75" s="172">
        <v>1200000000</v>
      </c>
      <c r="G75" s="173"/>
      <c r="H75" s="174">
        <v>44727</v>
      </c>
      <c r="I75" s="171" t="s">
        <v>1892</v>
      </c>
      <c r="J75" s="171" t="s">
        <v>5112</v>
      </c>
    </row>
    <row r="76" spans="1:10" s="170" customFormat="1" ht="42.75">
      <c r="A76" s="171">
        <f t="shared" si="1"/>
        <v>74</v>
      </c>
      <c r="B76" s="171" t="s">
        <v>3474</v>
      </c>
      <c r="C76" s="171" t="s">
        <v>1890</v>
      </c>
      <c r="D76" s="171" t="s">
        <v>3466</v>
      </c>
      <c r="E76" s="171" t="s">
        <v>5111</v>
      </c>
      <c r="F76" s="172">
        <v>13200000000</v>
      </c>
      <c r="G76" s="173"/>
      <c r="H76" s="174">
        <v>44763</v>
      </c>
      <c r="I76" s="171" t="s">
        <v>1892</v>
      </c>
      <c r="J76" s="171" t="s">
        <v>5112</v>
      </c>
    </row>
    <row r="77" spans="1:10" s="170" customFormat="1" ht="42.75">
      <c r="A77" s="171">
        <f t="shared" si="1"/>
        <v>75</v>
      </c>
      <c r="B77" s="171">
        <v>761822</v>
      </c>
      <c r="C77" s="171" t="s">
        <v>1917</v>
      </c>
      <c r="D77" s="171" t="s">
        <v>5114</v>
      </c>
      <c r="E77" s="171" t="s">
        <v>5111</v>
      </c>
      <c r="F77" s="172">
        <v>2800000</v>
      </c>
      <c r="G77" s="173"/>
      <c r="H77" s="174">
        <v>44853</v>
      </c>
      <c r="I77" s="171" t="s">
        <v>1892</v>
      </c>
      <c r="J77" s="171" t="s">
        <v>5112</v>
      </c>
    </row>
    <row r="78" spans="1:10" s="170" customFormat="1" ht="28.5">
      <c r="A78" s="171">
        <f t="shared" si="1"/>
        <v>76</v>
      </c>
      <c r="B78" s="171" t="s">
        <v>5115</v>
      </c>
      <c r="C78" s="171" t="s">
        <v>1914</v>
      </c>
      <c r="D78" s="171" t="s">
        <v>5116</v>
      </c>
      <c r="E78" s="171" t="s">
        <v>5111</v>
      </c>
      <c r="F78" s="172">
        <v>1680000</v>
      </c>
      <c r="G78" s="173"/>
      <c r="H78" s="174">
        <v>44853</v>
      </c>
      <c r="I78" s="171" t="s">
        <v>1888</v>
      </c>
      <c r="J78" s="171" t="s">
        <v>5112</v>
      </c>
    </row>
    <row r="79" spans="1:10" s="170" customFormat="1" ht="28.5">
      <c r="A79" s="171">
        <f t="shared" si="1"/>
        <v>77</v>
      </c>
      <c r="B79" s="171" t="s">
        <v>5117</v>
      </c>
      <c r="C79" s="171" t="s">
        <v>1890</v>
      </c>
      <c r="D79" s="171" t="s">
        <v>3460</v>
      </c>
      <c r="E79" s="171" t="s">
        <v>5113</v>
      </c>
      <c r="F79" s="173"/>
      <c r="G79" s="172">
        <v>700000.15</v>
      </c>
      <c r="H79" s="174">
        <v>44840</v>
      </c>
      <c r="I79" s="171" t="s">
        <v>1892</v>
      </c>
      <c r="J79" s="171" t="s">
        <v>5112</v>
      </c>
    </row>
    <row r="80" spans="1:10" s="170" customFormat="1" ht="28.5">
      <c r="A80" s="171">
        <f t="shared" si="1"/>
        <v>78</v>
      </c>
      <c r="B80" s="171" t="s">
        <v>3498</v>
      </c>
      <c r="C80" s="171" t="s">
        <v>1911</v>
      </c>
      <c r="D80" s="171" t="s">
        <v>3499</v>
      </c>
      <c r="E80" s="171" t="s">
        <v>5111</v>
      </c>
      <c r="F80" s="172">
        <v>1857000.04</v>
      </c>
      <c r="G80" s="173"/>
      <c r="H80" s="174">
        <v>44830</v>
      </c>
      <c r="I80" s="171" t="s">
        <v>1888</v>
      </c>
      <c r="J80" s="171" t="s">
        <v>5112</v>
      </c>
    </row>
    <row r="81" spans="1:10" s="170" customFormat="1" ht="42.75">
      <c r="A81" s="171">
        <f t="shared" si="1"/>
        <v>79</v>
      </c>
      <c r="B81" s="171" t="s">
        <v>5118</v>
      </c>
      <c r="C81" s="171" t="s">
        <v>1890</v>
      </c>
      <c r="D81" s="171" t="s">
        <v>3496</v>
      </c>
      <c r="E81" s="171" t="s">
        <v>5111</v>
      </c>
      <c r="F81" s="172">
        <v>6000000000</v>
      </c>
      <c r="G81" s="173"/>
      <c r="H81" s="174">
        <v>44838</v>
      </c>
      <c r="I81" s="171" t="s">
        <v>1892</v>
      </c>
      <c r="J81" s="171" t="s">
        <v>5112</v>
      </c>
    </row>
    <row r="82" spans="1:10" s="170" customFormat="1" ht="71.25">
      <c r="A82" s="171">
        <f t="shared" si="1"/>
        <v>80</v>
      </c>
      <c r="B82" s="171" t="s">
        <v>3497</v>
      </c>
      <c r="C82" s="171" t="s">
        <v>1886</v>
      </c>
      <c r="D82" s="171" t="s">
        <v>1887</v>
      </c>
      <c r="E82" s="171" t="s">
        <v>5111</v>
      </c>
      <c r="F82" s="172">
        <v>386026.16</v>
      </c>
      <c r="G82" s="173"/>
      <c r="H82" s="174">
        <v>44817</v>
      </c>
      <c r="I82" s="171" t="s">
        <v>1888</v>
      </c>
      <c r="J82" s="171" t="s">
        <v>5112</v>
      </c>
    </row>
    <row r="83" spans="1:10" s="170" customFormat="1" ht="42.75">
      <c r="A83" s="171">
        <f t="shared" si="1"/>
        <v>81</v>
      </c>
      <c r="B83" s="171" t="s">
        <v>3495</v>
      </c>
      <c r="C83" s="171" t="s">
        <v>1890</v>
      </c>
      <c r="D83" s="171" t="s">
        <v>3496</v>
      </c>
      <c r="E83" s="171" t="s">
        <v>5111</v>
      </c>
      <c r="F83" s="172">
        <v>4100000000</v>
      </c>
      <c r="G83" s="173"/>
      <c r="H83" s="174">
        <v>44812</v>
      </c>
      <c r="I83" s="171" t="s">
        <v>1892</v>
      </c>
      <c r="J83" s="171" t="s">
        <v>5112</v>
      </c>
    </row>
    <row r="84" spans="1:10" s="170" customFormat="1" ht="42.75">
      <c r="A84" s="171">
        <f t="shared" si="1"/>
        <v>82</v>
      </c>
      <c r="B84" s="171" t="s">
        <v>3492</v>
      </c>
      <c r="C84" s="171" t="s">
        <v>1890</v>
      </c>
      <c r="D84" s="171" t="s">
        <v>3457</v>
      </c>
      <c r="E84" s="171" t="s">
        <v>5111</v>
      </c>
      <c r="F84" s="172">
        <v>2050000000</v>
      </c>
      <c r="G84" s="173"/>
      <c r="H84" s="174">
        <v>44810</v>
      </c>
      <c r="I84" s="171" t="s">
        <v>1892</v>
      </c>
      <c r="J84" s="171" t="s">
        <v>5112</v>
      </c>
    </row>
    <row r="85" spans="1:10" s="170" customFormat="1" ht="42.75">
      <c r="A85" s="171">
        <f t="shared" si="1"/>
        <v>83</v>
      </c>
      <c r="B85" s="171">
        <v>757790</v>
      </c>
      <c r="C85" s="171" t="s">
        <v>1917</v>
      </c>
      <c r="D85" s="171" t="s">
        <v>3468</v>
      </c>
      <c r="E85" s="171" t="s">
        <v>5111</v>
      </c>
      <c r="F85" s="172">
        <v>10350000</v>
      </c>
      <c r="G85" s="173"/>
      <c r="H85" s="174">
        <v>44811</v>
      </c>
      <c r="I85" s="171" t="s">
        <v>1892</v>
      </c>
      <c r="J85" s="171" t="s">
        <v>5112</v>
      </c>
    </row>
    <row r="86" spans="1:10" s="170" customFormat="1" ht="28.5">
      <c r="A86" s="171">
        <f t="shared" si="1"/>
        <v>84</v>
      </c>
      <c r="B86" s="171" t="s">
        <v>2152</v>
      </c>
      <c r="C86" s="171" t="s">
        <v>1890</v>
      </c>
      <c r="D86" s="171" t="s">
        <v>3490</v>
      </c>
      <c r="E86" s="171" t="s">
        <v>5111</v>
      </c>
      <c r="F86" s="172">
        <v>820000000</v>
      </c>
      <c r="G86" s="173"/>
      <c r="H86" s="174">
        <v>44809</v>
      </c>
      <c r="I86" s="171" t="s">
        <v>1892</v>
      </c>
      <c r="J86" s="171" t="s">
        <v>5112</v>
      </c>
    </row>
    <row r="87" spans="1:10" s="170" customFormat="1" ht="85.5">
      <c r="A87" s="171">
        <f t="shared" si="1"/>
        <v>85</v>
      </c>
      <c r="B87" s="171" t="s">
        <v>3493</v>
      </c>
      <c r="C87" s="171" t="s">
        <v>1932</v>
      </c>
      <c r="D87" s="171" t="s">
        <v>3494</v>
      </c>
      <c r="E87" s="171" t="s">
        <v>5111</v>
      </c>
      <c r="F87" s="172">
        <v>800000</v>
      </c>
      <c r="G87" s="173"/>
      <c r="H87" s="174">
        <v>44810</v>
      </c>
      <c r="I87" s="171" t="s">
        <v>1892</v>
      </c>
      <c r="J87" s="171" t="s">
        <v>5112</v>
      </c>
    </row>
    <row r="88" spans="1:10" s="170" customFormat="1" ht="28.5">
      <c r="A88" s="171">
        <f t="shared" si="1"/>
        <v>86</v>
      </c>
      <c r="B88" s="171" t="s">
        <v>3491</v>
      </c>
      <c r="C88" s="171" t="s">
        <v>1925</v>
      </c>
      <c r="D88" s="171" t="s">
        <v>3464</v>
      </c>
      <c r="E88" s="171" t="s">
        <v>5111</v>
      </c>
      <c r="F88" s="172">
        <v>315376000</v>
      </c>
      <c r="G88" s="173"/>
      <c r="H88" s="174">
        <v>44809</v>
      </c>
      <c r="I88" s="171" t="s">
        <v>1892</v>
      </c>
      <c r="J88" s="171" t="s">
        <v>5112</v>
      </c>
    </row>
    <row r="89" spans="1:10" s="170" customFormat="1" ht="28.5">
      <c r="A89" s="171">
        <f t="shared" si="1"/>
        <v>87</v>
      </c>
      <c r="B89" s="171" t="s">
        <v>3486</v>
      </c>
      <c r="C89" s="171" t="s">
        <v>1890</v>
      </c>
      <c r="D89" s="171" t="s">
        <v>3460</v>
      </c>
      <c r="E89" s="171" t="s">
        <v>5113</v>
      </c>
      <c r="F89" s="173"/>
      <c r="G89" s="172">
        <v>700000.2</v>
      </c>
      <c r="H89" s="174">
        <v>44804</v>
      </c>
      <c r="I89" s="171" t="s">
        <v>1892</v>
      </c>
      <c r="J89" s="171" t="s">
        <v>5112</v>
      </c>
    </row>
    <row r="90" spans="1:10" s="170" customFormat="1" ht="42.75">
      <c r="A90" s="171">
        <f t="shared" si="1"/>
        <v>88</v>
      </c>
      <c r="B90" s="171" t="s">
        <v>2152</v>
      </c>
      <c r="C90" s="171" t="s">
        <v>1890</v>
      </c>
      <c r="D90" s="171" t="s">
        <v>3487</v>
      </c>
      <c r="E90" s="171" t="s">
        <v>5111</v>
      </c>
      <c r="F90" s="172">
        <v>1452500000</v>
      </c>
      <c r="G90" s="173"/>
      <c r="H90" s="174">
        <v>44804</v>
      </c>
      <c r="I90" s="171" t="s">
        <v>1892</v>
      </c>
      <c r="J90" s="171" t="s">
        <v>5112</v>
      </c>
    </row>
    <row r="91" spans="1:10" s="170" customFormat="1" ht="42.75">
      <c r="A91" s="171">
        <f t="shared" si="1"/>
        <v>89</v>
      </c>
      <c r="B91" s="171" t="s">
        <v>3488</v>
      </c>
      <c r="C91" s="171" t="s">
        <v>1890</v>
      </c>
      <c r="D91" s="171" t="s">
        <v>3489</v>
      </c>
      <c r="E91" s="171" t="s">
        <v>5111</v>
      </c>
      <c r="F91" s="172">
        <v>3150000000</v>
      </c>
      <c r="G91" s="173"/>
      <c r="H91" s="174">
        <v>44804</v>
      </c>
      <c r="I91" s="171" t="s">
        <v>1892</v>
      </c>
      <c r="J91" s="171" t="s">
        <v>5112</v>
      </c>
    </row>
    <row r="92" spans="1:10" s="170" customFormat="1" ht="42.75">
      <c r="A92" s="171">
        <f t="shared" si="1"/>
        <v>90</v>
      </c>
      <c r="B92" s="171" t="s">
        <v>3484</v>
      </c>
      <c r="C92" s="171" t="s">
        <v>1890</v>
      </c>
      <c r="D92" s="171" t="s">
        <v>3485</v>
      </c>
      <c r="E92" s="171" t="s">
        <v>5111</v>
      </c>
      <c r="F92" s="172">
        <v>2100000000</v>
      </c>
      <c r="G92" s="173"/>
      <c r="H92" s="174">
        <v>44801</v>
      </c>
      <c r="I92" s="171" t="s">
        <v>1892</v>
      </c>
      <c r="J92" s="171" t="s">
        <v>5112</v>
      </c>
    </row>
    <row r="93" spans="1:10" s="170" customFormat="1" ht="71.25">
      <c r="A93" s="171">
        <f t="shared" si="1"/>
        <v>91</v>
      </c>
      <c r="B93" s="171" t="s">
        <v>3483</v>
      </c>
      <c r="C93" s="171" t="s">
        <v>1886</v>
      </c>
      <c r="D93" s="171" t="s">
        <v>1887</v>
      </c>
      <c r="E93" s="171" t="s">
        <v>5111</v>
      </c>
      <c r="F93" s="172">
        <v>999477.88</v>
      </c>
      <c r="G93" s="173"/>
      <c r="H93" s="174">
        <v>44797</v>
      </c>
      <c r="I93" s="171" t="s">
        <v>1888</v>
      </c>
      <c r="J93" s="171" t="s">
        <v>5112</v>
      </c>
    </row>
    <row r="94" spans="1:10" s="170" customFormat="1" ht="42.75">
      <c r="A94" s="171">
        <f t="shared" si="1"/>
        <v>92</v>
      </c>
      <c r="B94" s="171" t="s">
        <v>3467</v>
      </c>
      <c r="C94" s="171" t="s">
        <v>1917</v>
      </c>
      <c r="D94" s="171" t="s">
        <v>3468</v>
      </c>
      <c r="E94" s="171" t="s">
        <v>5111</v>
      </c>
      <c r="F94" s="172">
        <v>8100000</v>
      </c>
      <c r="G94" s="173"/>
      <c r="H94" s="174">
        <v>44748</v>
      </c>
      <c r="I94" s="171" t="s">
        <v>1892</v>
      </c>
      <c r="J94" s="171" t="s">
        <v>5112</v>
      </c>
    </row>
    <row r="95" spans="1:10" s="170" customFormat="1" ht="42.75">
      <c r="A95" s="171">
        <f t="shared" si="1"/>
        <v>93</v>
      </c>
      <c r="B95" s="171">
        <v>752264</v>
      </c>
      <c r="C95" s="171" t="s">
        <v>1917</v>
      </c>
      <c r="D95" s="171" t="s">
        <v>3468</v>
      </c>
      <c r="E95" s="171" t="s">
        <v>5111</v>
      </c>
      <c r="F95" s="172">
        <v>9200000</v>
      </c>
      <c r="G95" s="173"/>
      <c r="H95" s="174">
        <v>44789</v>
      </c>
      <c r="I95" s="171" t="s">
        <v>1892</v>
      </c>
      <c r="J95" s="171" t="s">
        <v>5112</v>
      </c>
    </row>
    <row r="96" spans="1:10" s="170" customFormat="1" ht="42.75">
      <c r="A96" s="171">
        <f t="shared" si="1"/>
        <v>94</v>
      </c>
      <c r="B96" s="171" t="s">
        <v>5119</v>
      </c>
      <c r="C96" s="171" t="s">
        <v>5120</v>
      </c>
      <c r="D96" s="171" t="s">
        <v>5121</v>
      </c>
      <c r="E96" s="171" t="s">
        <v>5111</v>
      </c>
      <c r="F96" s="172">
        <v>6000000</v>
      </c>
      <c r="G96" s="173"/>
      <c r="H96" s="174">
        <v>44917</v>
      </c>
      <c r="I96" s="171" t="s">
        <v>1892</v>
      </c>
      <c r="J96" s="171" t="s">
        <v>5112</v>
      </c>
    </row>
    <row r="97" spans="1:10" s="170" customFormat="1" ht="71.25">
      <c r="A97" s="171">
        <f t="shared" si="1"/>
        <v>95</v>
      </c>
      <c r="B97" s="171" t="s">
        <v>5122</v>
      </c>
      <c r="C97" s="171" t="s">
        <v>1886</v>
      </c>
      <c r="D97" s="171" t="s">
        <v>1887</v>
      </c>
      <c r="E97" s="171" t="s">
        <v>5111</v>
      </c>
      <c r="F97" s="172">
        <v>2792341.02</v>
      </c>
      <c r="G97" s="173"/>
      <c r="H97" s="174">
        <v>44916</v>
      </c>
      <c r="I97" s="171" t="s">
        <v>1888</v>
      </c>
      <c r="J97" s="171" t="s">
        <v>5112</v>
      </c>
    </row>
    <row r="98" spans="1:10" s="170" customFormat="1" ht="71.25">
      <c r="A98" s="171">
        <f t="shared" si="1"/>
        <v>96</v>
      </c>
      <c r="B98" s="171" t="s">
        <v>5123</v>
      </c>
      <c r="C98" s="171" t="s">
        <v>1886</v>
      </c>
      <c r="D98" s="171" t="s">
        <v>1887</v>
      </c>
      <c r="E98" s="171" t="s">
        <v>5111</v>
      </c>
      <c r="F98" s="172">
        <v>4091276.11</v>
      </c>
      <c r="G98" s="173"/>
      <c r="H98" s="174">
        <v>44916</v>
      </c>
      <c r="I98" s="171" t="s">
        <v>1888</v>
      </c>
      <c r="J98" s="171" t="s">
        <v>5112</v>
      </c>
    </row>
    <row r="99" spans="1:10" s="170" customFormat="1" ht="28.5">
      <c r="A99" s="171">
        <f t="shared" si="1"/>
        <v>97</v>
      </c>
      <c r="B99" s="171" t="s">
        <v>5124</v>
      </c>
      <c r="C99" s="171" t="s">
        <v>1890</v>
      </c>
      <c r="D99" s="171" t="s">
        <v>3460</v>
      </c>
      <c r="E99" s="171" t="s">
        <v>5113</v>
      </c>
      <c r="F99" s="173"/>
      <c r="G99" s="172">
        <v>700000.01</v>
      </c>
      <c r="H99" s="174">
        <v>44907</v>
      </c>
      <c r="I99" s="171" t="s">
        <v>1892</v>
      </c>
      <c r="J99" s="171" t="s">
        <v>5112</v>
      </c>
    </row>
    <row r="100" spans="1:10" s="170" customFormat="1" ht="42.75">
      <c r="A100" s="171">
        <f t="shared" si="1"/>
        <v>98</v>
      </c>
      <c r="B100" s="171" t="s">
        <v>5125</v>
      </c>
      <c r="C100" s="171" t="s">
        <v>1911</v>
      </c>
      <c r="D100" s="171" t="s">
        <v>5126</v>
      </c>
      <c r="E100" s="171" t="s">
        <v>5111</v>
      </c>
      <c r="F100" s="172">
        <v>4929192</v>
      </c>
      <c r="G100" s="173"/>
      <c r="H100" s="174">
        <v>44907</v>
      </c>
      <c r="I100" s="171" t="s">
        <v>1892</v>
      </c>
      <c r="J100" s="171" t="s">
        <v>5112</v>
      </c>
    </row>
    <row r="101" spans="1:10" s="170" customFormat="1" ht="28.5">
      <c r="A101" s="171">
        <f t="shared" si="1"/>
        <v>99</v>
      </c>
      <c r="B101" s="171" t="s">
        <v>5127</v>
      </c>
      <c r="C101" s="171" t="s">
        <v>1911</v>
      </c>
      <c r="D101" s="171" t="s">
        <v>5128</v>
      </c>
      <c r="E101" s="171" t="s">
        <v>5111</v>
      </c>
      <c r="F101" s="172">
        <v>2200640</v>
      </c>
      <c r="G101" s="173"/>
      <c r="H101" s="174">
        <v>44907</v>
      </c>
      <c r="I101" s="171" t="s">
        <v>1892</v>
      </c>
      <c r="J101" s="171" t="s">
        <v>5112</v>
      </c>
    </row>
    <row r="102" spans="1:10" s="170" customFormat="1" ht="57">
      <c r="A102" s="171">
        <f t="shared" si="1"/>
        <v>100</v>
      </c>
      <c r="B102" s="171">
        <v>948</v>
      </c>
      <c r="C102" s="171" t="s">
        <v>1911</v>
      </c>
      <c r="D102" s="171" t="s">
        <v>2151</v>
      </c>
      <c r="E102" s="171" t="s">
        <v>5111</v>
      </c>
      <c r="F102" s="172">
        <v>1033344</v>
      </c>
      <c r="G102" s="173"/>
      <c r="H102" s="174">
        <v>44907</v>
      </c>
      <c r="I102" s="171" t="s">
        <v>1892</v>
      </c>
      <c r="J102" s="171" t="s">
        <v>5112</v>
      </c>
    </row>
    <row r="103" spans="1:10" s="170" customFormat="1" ht="42.75">
      <c r="A103" s="171">
        <f t="shared" si="1"/>
        <v>101</v>
      </c>
      <c r="B103" s="171" t="s">
        <v>5129</v>
      </c>
      <c r="C103" s="171" t="s">
        <v>5130</v>
      </c>
      <c r="D103" s="171" t="s">
        <v>5131</v>
      </c>
      <c r="E103" s="171" t="s">
        <v>5111</v>
      </c>
      <c r="F103" s="172">
        <v>2900000</v>
      </c>
      <c r="G103" s="173"/>
      <c r="H103" s="174">
        <v>44900</v>
      </c>
      <c r="I103" s="171" t="s">
        <v>1892</v>
      </c>
      <c r="J103" s="171" t="s">
        <v>5112</v>
      </c>
    </row>
    <row r="104" spans="1:10" s="170" customFormat="1" ht="42.75">
      <c r="A104" s="171">
        <f t="shared" si="1"/>
        <v>102</v>
      </c>
      <c r="B104" s="171" t="s">
        <v>5132</v>
      </c>
      <c r="C104" s="171" t="s">
        <v>1911</v>
      </c>
      <c r="D104" s="171" t="s">
        <v>5133</v>
      </c>
      <c r="E104" s="171" t="s">
        <v>5111</v>
      </c>
      <c r="F104" s="172">
        <v>5250000</v>
      </c>
      <c r="G104" s="173"/>
      <c r="H104" s="174">
        <v>44872</v>
      </c>
      <c r="I104" s="171" t="s">
        <v>1892</v>
      </c>
      <c r="J104" s="171" t="s">
        <v>5112</v>
      </c>
    </row>
    <row r="105" spans="1:10" s="170" customFormat="1" ht="42.75">
      <c r="A105" s="171">
        <f t="shared" si="1"/>
        <v>103</v>
      </c>
      <c r="B105" s="171" t="s">
        <v>2161</v>
      </c>
      <c r="C105" s="171" t="s">
        <v>1890</v>
      </c>
      <c r="D105" s="171" t="s">
        <v>5134</v>
      </c>
      <c r="E105" s="171" t="s">
        <v>5111</v>
      </c>
      <c r="F105" s="172">
        <v>8500000000</v>
      </c>
      <c r="G105" s="173"/>
      <c r="H105" s="174">
        <v>44886</v>
      </c>
      <c r="I105" s="171" t="s">
        <v>1892</v>
      </c>
      <c r="J105" s="171" t="s">
        <v>5112</v>
      </c>
    </row>
    <row r="106" spans="1:10" s="170" customFormat="1" ht="71.25">
      <c r="A106" s="171">
        <f t="shared" si="1"/>
        <v>104</v>
      </c>
      <c r="B106" s="171" t="s">
        <v>5135</v>
      </c>
      <c r="C106" s="171" t="s">
        <v>1886</v>
      </c>
      <c r="D106" s="171" t="s">
        <v>1887</v>
      </c>
      <c r="E106" s="171" t="s">
        <v>5111</v>
      </c>
      <c r="F106" s="172">
        <v>13128223.59</v>
      </c>
      <c r="G106" s="173"/>
      <c r="H106" s="174">
        <v>44882</v>
      </c>
      <c r="I106" s="171" t="s">
        <v>1888</v>
      </c>
      <c r="J106" s="171" t="s">
        <v>5112</v>
      </c>
    </row>
    <row r="107" spans="1:10" s="170" customFormat="1" ht="42.75">
      <c r="A107" s="171">
        <f t="shared" si="1"/>
        <v>105</v>
      </c>
      <c r="B107" s="171" t="s">
        <v>5136</v>
      </c>
      <c r="C107" s="171" t="s">
        <v>1947</v>
      </c>
      <c r="D107" s="171" t="s">
        <v>1948</v>
      </c>
      <c r="E107" s="171" t="s">
        <v>5111</v>
      </c>
      <c r="F107" s="172">
        <v>13932000</v>
      </c>
      <c r="G107" s="173"/>
      <c r="H107" s="174">
        <v>44882</v>
      </c>
      <c r="I107" s="171" t="s">
        <v>1888</v>
      </c>
      <c r="J107" s="171" t="s">
        <v>5112</v>
      </c>
    </row>
    <row r="108" spans="1:10" s="170" customFormat="1" ht="42.75">
      <c r="A108" s="171">
        <f t="shared" si="1"/>
        <v>106</v>
      </c>
      <c r="B108" s="171" t="s">
        <v>5137</v>
      </c>
      <c r="C108" s="171" t="s">
        <v>1890</v>
      </c>
      <c r="D108" s="171" t="s">
        <v>5138</v>
      </c>
      <c r="E108" s="171" t="s">
        <v>5111</v>
      </c>
      <c r="F108" s="172">
        <v>1505000000</v>
      </c>
      <c r="G108" s="173"/>
      <c r="H108" s="174">
        <v>44874</v>
      </c>
      <c r="I108" s="171" t="s">
        <v>1892</v>
      </c>
      <c r="J108" s="171" t="s">
        <v>5112</v>
      </c>
    </row>
    <row r="109" spans="1:10" s="170" customFormat="1" ht="28.5">
      <c r="A109" s="171">
        <f t="shared" si="1"/>
        <v>107</v>
      </c>
      <c r="B109" s="171" t="s">
        <v>5139</v>
      </c>
      <c r="C109" s="171" t="s">
        <v>1890</v>
      </c>
      <c r="D109" s="171" t="s">
        <v>5140</v>
      </c>
      <c r="E109" s="171" t="s">
        <v>5113</v>
      </c>
      <c r="F109" s="173"/>
      <c r="G109" s="172">
        <v>700000.15</v>
      </c>
      <c r="H109" s="174">
        <v>44869</v>
      </c>
      <c r="I109" s="171" t="s">
        <v>1892</v>
      </c>
      <c r="J109" s="171" t="s">
        <v>5112</v>
      </c>
    </row>
    <row r="110" spans="1:10" s="170" customFormat="1" ht="28.5">
      <c r="A110" s="171">
        <f t="shared" si="1"/>
        <v>108</v>
      </c>
      <c r="B110" s="171" t="s">
        <v>5141</v>
      </c>
      <c r="C110" s="171" t="s">
        <v>1890</v>
      </c>
      <c r="D110" s="171" t="s">
        <v>3460</v>
      </c>
      <c r="E110" s="171" t="s">
        <v>5113</v>
      </c>
      <c r="F110" s="173"/>
      <c r="G110" s="172">
        <v>700000</v>
      </c>
      <c r="H110" s="174">
        <v>44868</v>
      </c>
      <c r="I110" s="171" t="s">
        <v>1892</v>
      </c>
      <c r="J110" s="171" t="s">
        <v>5112</v>
      </c>
    </row>
    <row r="111" spans="1:10" s="170" customFormat="1" ht="42.75">
      <c r="A111" s="171">
        <f t="shared" si="1"/>
        <v>109</v>
      </c>
      <c r="B111" s="171" t="s">
        <v>5142</v>
      </c>
      <c r="C111" s="171" t="s">
        <v>1890</v>
      </c>
      <c r="D111" s="171" t="s">
        <v>3457</v>
      </c>
      <c r="E111" s="171" t="s">
        <v>5111</v>
      </c>
      <c r="F111" s="172">
        <v>2250000000</v>
      </c>
      <c r="G111" s="173"/>
      <c r="H111" s="174">
        <v>44872</v>
      </c>
      <c r="I111" s="171" t="s">
        <v>1892</v>
      </c>
      <c r="J111" s="171" t="s">
        <v>5112</v>
      </c>
    </row>
    <row r="112" spans="1:10" s="170" customFormat="1" ht="28.5">
      <c r="A112" s="171">
        <f t="shared" si="1"/>
        <v>110</v>
      </c>
      <c r="B112" s="171" t="s">
        <v>5143</v>
      </c>
      <c r="C112" s="171" t="s">
        <v>1925</v>
      </c>
      <c r="D112" s="171" t="s">
        <v>3464</v>
      </c>
      <c r="E112" s="171" t="s">
        <v>5111</v>
      </c>
      <c r="F112" s="172">
        <v>315376000</v>
      </c>
      <c r="G112" s="173"/>
      <c r="H112" s="174">
        <v>44867</v>
      </c>
      <c r="I112" s="171" t="s">
        <v>1892</v>
      </c>
      <c r="J112" s="171" t="s">
        <v>5112</v>
      </c>
    </row>
    <row r="113" spans="1:10" s="170" customFormat="1" ht="42.75">
      <c r="A113" s="171">
        <f t="shared" si="1"/>
        <v>111</v>
      </c>
      <c r="B113" s="171" t="s">
        <v>5144</v>
      </c>
      <c r="C113" s="171" t="s">
        <v>1890</v>
      </c>
      <c r="D113" s="171" t="s">
        <v>3457</v>
      </c>
      <c r="E113" s="171" t="s">
        <v>5111</v>
      </c>
      <c r="F113" s="172">
        <v>2250000000</v>
      </c>
      <c r="G113" s="173"/>
      <c r="H113" s="174">
        <v>44862</v>
      </c>
      <c r="I113" s="171" t="s">
        <v>1892</v>
      </c>
      <c r="J113" s="171" t="s">
        <v>5112</v>
      </c>
    </row>
    <row r="114" spans="1:10" s="170" customFormat="1" ht="42.75">
      <c r="A114" s="171">
        <f t="shared" si="1"/>
        <v>112</v>
      </c>
      <c r="B114" s="171" t="s">
        <v>1959</v>
      </c>
      <c r="C114" s="171" t="s">
        <v>1890</v>
      </c>
      <c r="D114" s="171" t="s">
        <v>1894</v>
      </c>
      <c r="E114" s="171" t="s">
        <v>5111</v>
      </c>
      <c r="F114" s="172">
        <v>4450000000</v>
      </c>
      <c r="G114" s="173"/>
      <c r="H114" s="174">
        <v>44858</v>
      </c>
      <c r="I114" s="171" t="s">
        <v>1892</v>
      </c>
      <c r="J114" s="171" t="s">
        <v>5112</v>
      </c>
    </row>
    <row r="115" spans="1:10" s="170" customFormat="1" ht="42.75">
      <c r="A115" s="171">
        <f t="shared" si="1"/>
        <v>113</v>
      </c>
      <c r="B115" s="171" t="s">
        <v>5145</v>
      </c>
      <c r="C115" s="171" t="s">
        <v>1890</v>
      </c>
      <c r="D115" s="171" t="s">
        <v>3457</v>
      </c>
      <c r="E115" s="171" t="s">
        <v>5111</v>
      </c>
      <c r="F115" s="172">
        <v>2250000000</v>
      </c>
      <c r="G115" s="173"/>
      <c r="H115" s="174">
        <v>44859</v>
      </c>
      <c r="I115" s="171" t="s">
        <v>1892</v>
      </c>
      <c r="J115" s="171" t="s">
        <v>5112</v>
      </c>
    </row>
    <row r="116" spans="1:10" s="183" customFormat="1" ht="15.75">
      <c r="A116" s="181"/>
      <c r="B116" s="181"/>
      <c r="C116" s="181"/>
      <c r="D116" s="181"/>
      <c r="E116" s="181"/>
      <c r="F116" s="182">
        <f>SUM(F3:F115)</f>
        <v>166903569016.29999</v>
      </c>
      <c r="G116" s="182">
        <f>SUM(G3:G115)</f>
        <v>5400009.1400000006</v>
      </c>
      <c r="H116" s="181"/>
      <c r="I116" s="181"/>
      <c r="J116" s="181"/>
    </row>
  </sheetData>
  <autoFilter ref="A2:I115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>
    <tabColor rgb="FFFF0000"/>
    <pageSetUpPr fitToPage="1"/>
  </sheetPr>
  <dimension ref="A1:M517"/>
  <sheetViews>
    <sheetView topLeftCell="A503" workbookViewId="0">
      <selection activeCell="I440" sqref="I440"/>
    </sheetView>
  </sheetViews>
  <sheetFormatPr defaultRowHeight="12.75"/>
  <cols>
    <col min="1" max="1" width="7" style="184" customWidth="1"/>
    <col min="2" max="2" width="10.140625" style="184" customWidth="1"/>
    <col min="3" max="3" width="17.85546875" style="184" customWidth="1"/>
    <col min="4" max="4" width="9.140625" style="184" customWidth="1"/>
    <col min="5" max="5" width="12.140625" style="184" customWidth="1"/>
    <col min="6" max="6" width="41.140625" style="184" bestFit="1" customWidth="1"/>
    <col min="7" max="7" width="11.140625" style="184" customWidth="1"/>
    <col min="8" max="9" width="17.140625" style="184" customWidth="1"/>
    <col min="10" max="11" width="7" style="184" customWidth="1"/>
    <col min="12" max="13" width="17.140625" style="184" customWidth="1"/>
    <col min="14" max="14" width="10" style="184" bestFit="1" customWidth="1"/>
    <col min="15" max="16384" width="9.140625" style="184"/>
  </cols>
  <sheetData>
    <row r="1" spans="1:13" ht="46.5" customHeight="1">
      <c r="A1" s="255" t="s">
        <v>5146</v>
      </c>
      <c r="B1" s="255"/>
      <c r="C1" s="255"/>
      <c r="D1" s="255"/>
      <c r="E1" s="255"/>
      <c r="F1" s="255"/>
      <c r="G1" s="255"/>
      <c r="H1" s="256"/>
      <c r="I1" s="256"/>
      <c r="J1" s="256"/>
      <c r="K1" s="256"/>
      <c r="L1" s="256"/>
      <c r="M1" s="256"/>
    </row>
    <row r="2" spans="1:13" ht="32.65" customHeight="1">
      <c r="A2" s="257" t="s">
        <v>5147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13" ht="34.700000000000003" customHeight="1">
      <c r="A3" s="258" t="s">
        <v>5148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ht="28.15" customHeight="1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</row>
    <row r="5" spans="1:13" ht="52.5" customHeight="1">
      <c r="A5" s="185" t="s">
        <v>5149</v>
      </c>
      <c r="B5" s="186" t="s">
        <v>701</v>
      </c>
      <c r="C5" s="186" t="s">
        <v>702</v>
      </c>
      <c r="D5" s="186" t="s">
        <v>703</v>
      </c>
      <c r="E5" s="187" t="s">
        <v>704</v>
      </c>
      <c r="F5" s="187" t="s">
        <v>705</v>
      </c>
      <c r="G5" s="186" t="s">
        <v>706</v>
      </c>
      <c r="H5" s="186" t="s">
        <v>707</v>
      </c>
      <c r="I5" s="186" t="s">
        <v>708</v>
      </c>
      <c r="J5" s="186" t="s">
        <v>709</v>
      </c>
      <c r="K5" s="186" t="s">
        <v>5150</v>
      </c>
      <c r="L5" s="186" t="s">
        <v>5151</v>
      </c>
      <c r="M5" s="186" t="s">
        <v>5152</v>
      </c>
    </row>
    <row r="6" spans="1:13" ht="33.950000000000003" customHeight="1">
      <c r="A6" s="185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13" ht="22.9" hidden="1" customHeight="1">
      <c r="A7" s="247"/>
      <c r="B7" s="247"/>
      <c r="C7" s="247"/>
      <c r="D7" s="247"/>
      <c r="E7" s="249"/>
      <c r="F7" s="247"/>
      <c r="G7" s="247"/>
      <c r="H7" s="249"/>
      <c r="I7" s="188" t="s">
        <v>5153</v>
      </c>
      <c r="J7" s="188" t="s">
        <v>5154</v>
      </c>
      <c r="K7" s="188" t="s">
        <v>723</v>
      </c>
      <c r="L7" s="188" t="s">
        <v>5155</v>
      </c>
      <c r="M7" s="188" t="s">
        <v>5156</v>
      </c>
    </row>
    <row r="8" spans="1:13" ht="23.65" hidden="1" customHeight="1">
      <c r="A8" s="247"/>
      <c r="B8" s="247"/>
      <c r="C8" s="247"/>
      <c r="D8" s="247"/>
      <c r="E8" s="249"/>
      <c r="F8" s="247"/>
      <c r="G8" s="247"/>
      <c r="H8" s="249"/>
      <c r="I8" s="188" t="s">
        <v>897</v>
      </c>
      <c r="J8" s="188" t="s">
        <v>5157</v>
      </c>
      <c r="K8" s="188" t="s">
        <v>723</v>
      </c>
      <c r="L8" s="188" t="s">
        <v>5158</v>
      </c>
      <c r="M8" s="188" t="s">
        <v>5159</v>
      </c>
    </row>
    <row r="9" spans="1:13" ht="22.9" hidden="1" customHeight="1">
      <c r="A9" s="247"/>
      <c r="B9" s="247"/>
      <c r="C9" s="247"/>
      <c r="D9" s="247"/>
      <c r="E9" s="249"/>
      <c r="F9" s="247"/>
      <c r="G9" s="247"/>
      <c r="H9" s="249"/>
      <c r="I9" s="188" t="s">
        <v>5160</v>
      </c>
      <c r="J9" s="188" t="s">
        <v>5161</v>
      </c>
      <c r="K9" s="188" t="s">
        <v>718</v>
      </c>
      <c r="L9" s="188" t="s">
        <v>5162</v>
      </c>
      <c r="M9" s="188" t="s">
        <v>5163</v>
      </c>
    </row>
    <row r="10" spans="1:13" ht="23.65" hidden="1" customHeight="1">
      <c r="A10" s="247"/>
      <c r="B10" s="247"/>
      <c r="C10" s="247"/>
      <c r="D10" s="247"/>
      <c r="E10" s="249"/>
      <c r="F10" s="247"/>
      <c r="G10" s="247"/>
      <c r="H10" s="249"/>
      <c r="I10" s="188" t="s">
        <v>5164</v>
      </c>
      <c r="J10" s="188" t="s">
        <v>5165</v>
      </c>
      <c r="K10" s="188" t="s">
        <v>718</v>
      </c>
      <c r="L10" s="188" t="s">
        <v>5166</v>
      </c>
      <c r="M10" s="188" t="s">
        <v>5167</v>
      </c>
    </row>
    <row r="11" spans="1:13" ht="22.9" hidden="1" customHeight="1">
      <c r="A11" s="247"/>
      <c r="B11" s="247"/>
      <c r="C11" s="247"/>
      <c r="D11" s="247"/>
      <c r="E11" s="249"/>
      <c r="F11" s="247"/>
      <c r="G11" s="247"/>
      <c r="H11" s="249"/>
      <c r="I11" s="188" t="s">
        <v>5168</v>
      </c>
      <c r="J11" s="188" t="s">
        <v>5169</v>
      </c>
      <c r="K11" s="188" t="s">
        <v>718</v>
      </c>
      <c r="L11" s="188" t="s">
        <v>5170</v>
      </c>
      <c r="M11" s="188" t="s">
        <v>5171</v>
      </c>
    </row>
    <row r="12" spans="1:13" ht="23.65" hidden="1" customHeight="1">
      <c r="A12" s="247"/>
      <c r="B12" s="247"/>
      <c r="C12" s="247"/>
      <c r="D12" s="247"/>
      <c r="E12" s="249"/>
      <c r="F12" s="247"/>
      <c r="G12" s="247"/>
      <c r="H12" s="249"/>
      <c r="I12" s="188" t="s">
        <v>5172</v>
      </c>
      <c r="J12" s="188" t="s">
        <v>5173</v>
      </c>
      <c r="K12" s="188" t="s">
        <v>718</v>
      </c>
      <c r="L12" s="188" t="s">
        <v>5174</v>
      </c>
      <c r="M12" s="188" t="s">
        <v>5175</v>
      </c>
    </row>
    <row r="13" spans="1:13" ht="22.9" hidden="1" customHeight="1">
      <c r="A13" s="247"/>
      <c r="B13" s="247"/>
      <c r="C13" s="247"/>
      <c r="D13" s="247"/>
      <c r="E13" s="249"/>
      <c r="F13" s="247"/>
      <c r="G13" s="247"/>
      <c r="H13" s="249"/>
      <c r="I13" s="188" t="s">
        <v>5176</v>
      </c>
      <c r="J13" s="188" t="s">
        <v>5177</v>
      </c>
      <c r="K13" s="188" t="s">
        <v>718</v>
      </c>
      <c r="L13" s="188" t="s">
        <v>5178</v>
      </c>
      <c r="M13" s="188" t="s">
        <v>5179</v>
      </c>
    </row>
    <row r="14" spans="1:13" ht="23.65" hidden="1" customHeight="1">
      <c r="A14" s="247"/>
      <c r="B14" s="247"/>
      <c r="C14" s="247"/>
      <c r="D14" s="247"/>
      <c r="E14" s="249"/>
      <c r="F14" s="247"/>
      <c r="G14" s="247"/>
      <c r="H14" s="249"/>
      <c r="I14" s="188" t="s">
        <v>5180</v>
      </c>
      <c r="J14" s="188" t="s">
        <v>5181</v>
      </c>
      <c r="K14" s="188" t="s">
        <v>718</v>
      </c>
      <c r="L14" s="188" t="s">
        <v>5182</v>
      </c>
      <c r="M14" s="188" t="s">
        <v>5183</v>
      </c>
    </row>
    <row r="15" spans="1:13" ht="22.9" hidden="1" customHeight="1">
      <c r="A15" s="247"/>
      <c r="B15" s="247"/>
      <c r="C15" s="247"/>
      <c r="D15" s="247"/>
      <c r="E15" s="249"/>
      <c r="F15" s="247"/>
      <c r="G15" s="247"/>
      <c r="H15" s="249"/>
      <c r="I15" s="188" t="s">
        <v>5168</v>
      </c>
      <c r="J15" s="188" t="s">
        <v>717</v>
      </c>
      <c r="K15" s="188" t="s">
        <v>718</v>
      </c>
      <c r="L15" s="188" t="s">
        <v>5184</v>
      </c>
      <c r="M15" s="188" t="s">
        <v>5185</v>
      </c>
    </row>
    <row r="16" spans="1:13" ht="23.65" hidden="1" customHeight="1">
      <c r="A16" s="247"/>
      <c r="B16" s="247"/>
      <c r="C16" s="247"/>
      <c r="D16" s="247"/>
      <c r="E16" s="249"/>
      <c r="F16" s="247"/>
      <c r="G16" s="247"/>
      <c r="H16" s="249"/>
      <c r="I16" s="188" t="s">
        <v>5186</v>
      </c>
      <c r="J16" s="188" t="s">
        <v>5187</v>
      </c>
      <c r="K16" s="188" t="s">
        <v>718</v>
      </c>
      <c r="L16" s="188" t="s">
        <v>5188</v>
      </c>
      <c r="M16" s="188" t="s">
        <v>5189</v>
      </c>
    </row>
    <row r="17" spans="1:13" ht="22.9" hidden="1" customHeight="1">
      <c r="A17" s="247"/>
      <c r="B17" s="247"/>
      <c r="C17" s="247"/>
      <c r="D17" s="247"/>
      <c r="E17" s="249"/>
      <c r="F17" s="247"/>
      <c r="G17" s="247"/>
      <c r="H17" s="249"/>
      <c r="I17" s="188" t="s">
        <v>5190</v>
      </c>
      <c r="J17" s="188" t="s">
        <v>5191</v>
      </c>
      <c r="K17" s="188" t="s">
        <v>718</v>
      </c>
      <c r="L17" s="188" t="s">
        <v>5192</v>
      </c>
      <c r="M17" s="188" t="s">
        <v>5193</v>
      </c>
    </row>
    <row r="18" spans="1:13" ht="23.65" hidden="1" customHeight="1">
      <c r="A18" s="247"/>
      <c r="B18" s="247"/>
      <c r="C18" s="247"/>
      <c r="D18" s="247"/>
      <c r="E18" s="249"/>
      <c r="F18" s="247"/>
      <c r="G18" s="247"/>
      <c r="H18" s="249"/>
      <c r="I18" s="188" t="s">
        <v>5194</v>
      </c>
      <c r="J18" s="188" t="s">
        <v>5195</v>
      </c>
      <c r="K18" s="188" t="s">
        <v>718</v>
      </c>
      <c r="L18" s="188" t="s">
        <v>5196</v>
      </c>
      <c r="M18" s="188" t="s">
        <v>5197</v>
      </c>
    </row>
    <row r="19" spans="1:13" ht="22.9" hidden="1" customHeight="1">
      <c r="A19" s="247"/>
      <c r="B19" s="247"/>
      <c r="C19" s="247"/>
      <c r="D19" s="247"/>
      <c r="E19" s="249"/>
      <c r="F19" s="247"/>
      <c r="G19" s="247"/>
      <c r="H19" s="249"/>
      <c r="I19" s="188" t="s">
        <v>5198</v>
      </c>
      <c r="J19" s="188" t="s">
        <v>5181</v>
      </c>
      <c r="K19" s="188" t="s">
        <v>718</v>
      </c>
      <c r="L19" s="188" t="s">
        <v>5178</v>
      </c>
      <c r="M19" s="188" t="s">
        <v>5179</v>
      </c>
    </row>
    <row r="20" spans="1:13" ht="23.65" hidden="1" customHeight="1">
      <c r="A20" s="247"/>
      <c r="B20" s="247"/>
      <c r="C20" s="247"/>
      <c r="D20" s="247"/>
      <c r="E20" s="249"/>
      <c r="F20" s="247"/>
      <c r="G20" s="247"/>
      <c r="H20" s="249"/>
      <c r="I20" s="188" t="s">
        <v>5199</v>
      </c>
      <c r="J20" s="188" t="s">
        <v>5200</v>
      </c>
      <c r="K20" s="188" t="s">
        <v>5201</v>
      </c>
      <c r="L20" s="188" t="s">
        <v>5202</v>
      </c>
      <c r="M20" s="188" t="s">
        <v>5203</v>
      </c>
    </row>
    <row r="21" spans="1:13" ht="22.9" hidden="1" customHeight="1">
      <c r="A21" s="247"/>
      <c r="B21" s="247"/>
      <c r="C21" s="247"/>
      <c r="D21" s="247"/>
      <c r="E21" s="249"/>
      <c r="F21" s="247"/>
      <c r="G21" s="247"/>
      <c r="H21" s="249"/>
      <c r="I21" s="188" t="s">
        <v>5160</v>
      </c>
      <c r="J21" s="188" t="s">
        <v>5204</v>
      </c>
      <c r="K21" s="188" t="s">
        <v>718</v>
      </c>
      <c r="L21" s="188" t="s">
        <v>5162</v>
      </c>
      <c r="M21" s="188" t="s">
        <v>5163</v>
      </c>
    </row>
    <row r="22" spans="1:13" ht="23.65" hidden="1" customHeight="1">
      <c r="A22" s="247"/>
      <c r="B22" s="247"/>
      <c r="C22" s="247"/>
      <c r="D22" s="247"/>
      <c r="E22" s="249"/>
      <c r="F22" s="247"/>
      <c r="G22" s="247"/>
      <c r="H22" s="249"/>
      <c r="I22" s="188" t="s">
        <v>5205</v>
      </c>
      <c r="J22" s="188" t="s">
        <v>5206</v>
      </c>
      <c r="K22" s="188" t="s">
        <v>718</v>
      </c>
      <c r="L22" s="188" t="s">
        <v>5207</v>
      </c>
      <c r="M22" s="188" t="s">
        <v>5208</v>
      </c>
    </row>
    <row r="23" spans="1:13" ht="22.9" hidden="1" customHeight="1">
      <c r="A23" s="247"/>
      <c r="B23" s="247"/>
      <c r="C23" s="247"/>
      <c r="D23" s="247"/>
      <c r="E23" s="249"/>
      <c r="F23" s="247"/>
      <c r="G23" s="247"/>
      <c r="H23" s="249"/>
      <c r="I23" s="188" t="s">
        <v>5209</v>
      </c>
      <c r="J23" s="188" t="s">
        <v>5210</v>
      </c>
      <c r="K23" s="188" t="s">
        <v>5201</v>
      </c>
      <c r="L23" s="188" t="s">
        <v>5211</v>
      </c>
      <c r="M23" s="188" t="s">
        <v>5212</v>
      </c>
    </row>
    <row r="24" spans="1:13" ht="23.65" hidden="1" customHeight="1">
      <c r="A24" s="247"/>
      <c r="B24" s="247"/>
      <c r="C24" s="247"/>
      <c r="D24" s="247"/>
      <c r="E24" s="249"/>
      <c r="F24" s="247"/>
      <c r="G24" s="247"/>
      <c r="H24" s="249"/>
      <c r="I24" s="188" t="s">
        <v>5213</v>
      </c>
      <c r="J24" s="188" t="s">
        <v>5204</v>
      </c>
      <c r="K24" s="188" t="s">
        <v>718</v>
      </c>
      <c r="L24" s="188" t="s">
        <v>5214</v>
      </c>
      <c r="M24" s="188" t="s">
        <v>5215</v>
      </c>
    </row>
    <row r="25" spans="1:13" ht="22.9" hidden="1" customHeight="1">
      <c r="A25" s="247"/>
      <c r="B25" s="247"/>
      <c r="C25" s="247"/>
      <c r="D25" s="247"/>
      <c r="E25" s="249"/>
      <c r="F25" s="247"/>
      <c r="G25" s="247"/>
      <c r="H25" s="249"/>
      <c r="I25" s="188" t="s">
        <v>5213</v>
      </c>
      <c r="J25" s="188" t="s">
        <v>5216</v>
      </c>
      <c r="K25" s="188" t="s">
        <v>718</v>
      </c>
      <c r="L25" s="188" t="s">
        <v>5217</v>
      </c>
      <c r="M25" s="188" t="s">
        <v>5218</v>
      </c>
    </row>
    <row r="26" spans="1:13" ht="23.65" hidden="1" customHeight="1">
      <c r="A26" s="247"/>
      <c r="B26" s="247"/>
      <c r="C26" s="247"/>
      <c r="D26" s="247"/>
      <c r="E26" s="249"/>
      <c r="F26" s="247"/>
      <c r="G26" s="247"/>
      <c r="H26" s="249"/>
      <c r="I26" s="188" t="s">
        <v>5219</v>
      </c>
      <c r="J26" s="188" t="s">
        <v>5220</v>
      </c>
      <c r="K26" s="188" t="s">
        <v>718</v>
      </c>
      <c r="L26" s="188" t="s">
        <v>5221</v>
      </c>
      <c r="M26" s="188" t="s">
        <v>5222</v>
      </c>
    </row>
    <row r="27" spans="1:13" ht="22.9" hidden="1" customHeight="1">
      <c r="A27" s="247"/>
      <c r="B27" s="247"/>
      <c r="C27" s="247"/>
      <c r="D27" s="247"/>
      <c r="E27" s="249"/>
      <c r="F27" s="247"/>
      <c r="G27" s="247"/>
      <c r="H27" s="249"/>
      <c r="I27" s="188" t="s">
        <v>5223</v>
      </c>
      <c r="J27" s="188" t="s">
        <v>5224</v>
      </c>
      <c r="K27" s="188" t="s">
        <v>5201</v>
      </c>
      <c r="L27" s="188" t="s">
        <v>5225</v>
      </c>
      <c r="M27" s="188" t="s">
        <v>5226</v>
      </c>
    </row>
    <row r="28" spans="1:13" ht="23.65" hidden="1" customHeight="1">
      <c r="A28" s="247"/>
      <c r="B28" s="247"/>
      <c r="C28" s="247"/>
      <c r="D28" s="247"/>
      <c r="E28" s="249"/>
      <c r="F28" s="247"/>
      <c r="G28" s="247"/>
      <c r="H28" s="249"/>
      <c r="I28" s="188" t="s">
        <v>5227</v>
      </c>
      <c r="J28" s="188" t="s">
        <v>5224</v>
      </c>
      <c r="K28" s="188" t="s">
        <v>5201</v>
      </c>
      <c r="L28" s="188" t="s">
        <v>5228</v>
      </c>
      <c r="M28" s="188" t="s">
        <v>5229</v>
      </c>
    </row>
    <row r="29" spans="1:13" ht="22.9" hidden="1" customHeight="1">
      <c r="A29" s="247"/>
      <c r="B29" s="247"/>
      <c r="C29" s="247"/>
      <c r="D29" s="247"/>
      <c r="E29" s="249"/>
      <c r="F29" s="247"/>
      <c r="G29" s="247"/>
      <c r="H29" s="249"/>
      <c r="I29" s="188" t="s">
        <v>5230</v>
      </c>
      <c r="J29" s="188" t="s">
        <v>5224</v>
      </c>
      <c r="K29" s="188" t="s">
        <v>5201</v>
      </c>
      <c r="L29" s="188" t="s">
        <v>5225</v>
      </c>
      <c r="M29" s="188" t="s">
        <v>5226</v>
      </c>
    </row>
    <row r="30" spans="1:13" ht="23.65" hidden="1" customHeight="1">
      <c r="A30" s="247"/>
      <c r="B30" s="247"/>
      <c r="C30" s="247"/>
      <c r="D30" s="247"/>
      <c r="E30" s="249"/>
      <c r="F30" s="247"/>
      <c r="G30" s="247"/>
      <c r="H30" s="249"/>
      <c r="I30" s="188" t="s">
        <v>5231</v>
      </c>
      <c r="J30" s="188" t="s">
        <v>5232</v>
      </c>
      <c r="K30" s="188" t="s">
        <v>718</v>
      </c>
      <c r="L30" s="188" t="s">
        <v>5233</v>
      </c>
      <c r="M30" s="188" t="s">
        <v>5234</v>
      </c>
    </row>
    <row r="31" spans="1:13" ht="22.9" hidden="1" customHeight="1">
      <c r="A31" s="247"/>
      <c r="B31" s="247"/>
      <c r="C31" s="247"/>
      <c r="D31" s="247"/>
      <c r="E31" s="249"/>
      <c r="F31" s="247"/>
      <c r="G31" s="247"/>
      <c r="H31" s="249"/>
      <c r="I31" s="188" t="s">
        <v>5235</v>
      </c>
      <c r="J31" s="188" t="s">
        <v>5236</v>
      </c>
      <c r="K31" s="188" t="s">
        <v>5201</v>
      </c>
      <c r="L31" s="188" t="s">
        <v>5237</v>
      </c>
      <c r="M31" s="188" t="s">
        <v>5238</v>
      </c>
    </row>
    <row r="32" spans="1:13" ht="23.65" hidden="1" customHeight="1">
      <c r="A32" s="247"/>
      <c r="B32" s="247"/>
      <c r="C32" s="247"/>
      <c r="D32" s="247"/>
      <c r="E32" s="249"/>
      <c r="F32" s="247"/>
      <c r="G32" s="247"/>
      <c r="H32" s="249"/>
      <c r="I32" s="188" t="s">
        <v>5239</v>
      </c>
      <c r="J32" s="188" t="s">
        <v>5240</v>
      </c>
      <c r="K32" s="188" t="s">
        <v>718</v>
      </c>
      <c r="L32" s="188" t="s">
        <v>5211</v>
      </c>
      <c r="M32" s="188" t="s">
        <v>5212</v>
      </c>
    </row>
    <row r="33" spans="1:13" ht="22.9" hidden="1" customHeight="1">
      <c r="A33" s="247"/>
      <c r="B33" s="247"/>
      <c r="C33" s="247"/>
      <c r="D33" s="247"/>
      <c r="E33" s="249"/>
      <c r="F33" s="247"/>
      <c r="G33" s="247"/>
      <c r="H33" s="249"/>
      <c r="I33" s="188" t="s">
        <v>5219</v>
      </c>
      <c r="J33" s="188" t="s">
        <v>5220</v>
      </c>
      <c r="K33" s="188" t="s">
        <v>718</v>
      </c>
      <c r="L33" s="188" t="s">
        <v>5241</v>
      </c>
      <c r="M33" s="188" t="s">
        <v>5242</v>
      </c>
    </row>
    <row r="34" spans="1:13" ht="23.65" hidden="1" customHeight="1">
      <c r="A34" s="247"/>
      <c r="B34" s="247"/>
      <c r="C34" s="247"/>
      <c r="D34" s="247"/>
      <c r="E34" s="249"/>
      <c r="F34" s="247"/>
      <c r="G34" s="247"/>
      <c r="H34" s="249"/>
      <c r="I34" s="188" t="s">
        <v>5243</v>
      </c>
      <c r="J34" s="188" t="s">
        <v>5244</v>
      </c>
      <c r="K34" s="188" t="s">
        <v>718</v>
      </c>
      <c r="L34" s="188" t="s">
        <v>5245</v>
      </c>
      <c r="M34" s="188" t="s">
        <v>5246</v>
      </c>
    </row>
    <row r="35" spans="1:13" ht="22.9" hidden="1" customHeight="1">
      <c r="A35" s="247"/>
      <c r="B35" s="247"/>
      <c r="C35" s="247"/>
      <c r="D35" s="247"/>
      <c r="E35" s="249"/>
      <c r="F35" s="247"/>
      <c r="G35" s="247"/>
      <c r="H35" s="249"/>
      <c r="I35" s="188" t="s">
        <v>5247</v>
      </c>
      <c r="J35" s="188" t="s">
        <v>5248</v>
      </c>
      <c r="K35" s="188" t="s">
        <v>5201</v>
      </c>
      <c r="L35" s="188" t="s">
        <v>5249</v>
      </c>
      <c r="M35" s="188" t="s">
        <v>5250</v>
      </c>
    </row>
    <row r="36" spans="1:13" ht="23.65" hidden="1" customHeight="1">
      <c r="A36" s="247"/>
      <c r="B36" s="247"/>
      <c r="C36" s="247"/>
      <c r="D36" s="247"/>
      <c r="E36" s="249"/>
      <c r="F36" s="247"/>
      <c r="G36" s="247"/>
      <c r="H36" s="249"/>
      <c r="I36" s="188" t="s">
        <v>5251</v>
      </c>
      <c r="J36" s="188" t="s">
        <v>5252</v>
      </c>
      <c r="K36" s="188" t="s">
        <v>718</v>
      </c>
      <c r="L36" s="188" t="s">
        <v>5253</v>
      </c>
      <c r="M36" s="188" t="s">
        <v>5254</v>
      </c>
    </row>
    <row r="37" spans="1:13" ht="22.9" hidden="1" customHeight="1">
      <c r="A37" s="247"/>
      <c r="B37" s="247"/>
      <c r="C37" s="247"/>
      <c r="D37" s="247"/>
      <c r="E37" s="249"/>
      <c r="F37" s="247"/>
      <c r="G37" s="247"/>
      <c r="H37" s="249"/>
      <c r="I37" s="188" t="s">
        <v>5255</v>
      </c>
      <c r="J37" s="188" t="s">
        <v>5256</v>
      </c>
      <c r="K37" s="188" t="s">
        <v>5201</v>
      </c>
      <c r="L37" s="188" t="s">
        <v>5211</v>
      </c>
      <c r="M37" s="188" t="s">
        <v>5212</v>
      </c>
    </row>
    <row r="38" spans="1:13" ht="15" hidden="1" customHeight="1">
      <c r="A38" s="247"/>
      <c r="B38" s="247"/>
      <c r="C38" s="247"/>
      <c r="D38" s="247"/>
      <c r="E38" s="249"/>
      <c r="F38" s="247"/>
      <c r="G38" s="247"/>
      <c r="H38" s="249"/>
      <c r="I38" s="188" t="s">
        <v>5257</v>
      </c>
      <c r="J38" s="188" t="s">
        <v>5258</v>
      </c>
      <c r="K38" s="188" t="s">
        <v>718</v>
      </c>
      <c r="L38" s="188" t="s">
        <v>5259</v>
      </c>
      <c r="M38" s="188" t="s">
        <v>5260</v>
      </c>
    </row>
    <row r="39" spans="1:13" ht="22.9" hidden="1" customHeight="1">
      <c r="A39" s="254"/>
      <c r="B39" s="254"/>
      <c r="C39" s="254"/>
      <c r="D39" s="254"/>
      <c r="E39" s="249">
        <v>16713500</v>
      </c>
      <c r="F39" s="254"/>
      <c r="G39" s="254"/>
      <c r="H39" s="249">
        <v>16379230</v>
      </c>
      <c r="I39" s="188" t="s">
        <v>5261</v>
      </c>
      <c r="J39" s="188" t="s">
        <v>5262</v>
      </c>
      <c r="K39" s="188" t="s">
        <v>718</v>
      </c>
      <c r="L39" s="188" t="s">
        <v>5263</v>
      </c>
      <c r="M39" s="188" t="s">
        <v>5264</v>
      </c>
    </row>
    <row r="40" spans="1:13" ht="23.65" hidden="1" customHeight="1">
      <c r="A40" s="254"/>
      <c r="B40" s="254"/>
      <c r="C40" s="254"/>
      <c r="D40" s="254"/>
      <c r="E40" s="249"/>
      <c r="F40" s="254"/>
      <c r="G40" s="254"/>
      <c r="H40" s="249"/>
      <c r="I40" s="188" t="s">
        <v>5180</v>
      </c>
      <c r="J40" s="188" t="s">
        <v>5265</v>
      </c>
      <c r="K40" s="188" t="s">
        <v>718</v>
      </c>
      <c r="L40" s="188" t="s">
        <v>5266</v>
      </c>
      <c r="M40" s="188" t="s">
        <v>5267</v>
      </c>
    </row>
    <row r="41" spans="1:13" ht="22.9" hidden="1" customHeight="1">
      <c r="A41" s="254"/>
      <c r="B41" s="254"/>
      <c r="C41" s="254"/>
      <c r="D41" s="254"/>
      <c r="E41" s="249"/>
      <c r="F41" s="254"/>
      <c r="G41" s="254"/>
      <c r="H41" s="249"/>
      <c r="I41" s="188" t="s">
        <v>5205</v>
      </c>
      <c r="J41" s="188" t="s">
        <v>5173</v>
      </c>
      <c r="K41" s="188" t="s">
        <v>718</v>
      </c>
      <c r="L41" s="188" t="s">
        <v>5268</v>
      </c>
      <c r="M41" s="188" t="s">
        <v>5269</v>
      </c>
    </row>
    <row r="42" spans="1:13" ht="23.65" hidden="1" customHeight="1">
      <c r="A42" s="254"/>
      <c r="B42" s="254"/>
      <c r="C42" s="254"/>
      <c r="D42" s="254"/>
      <c r="E42" s="249"/>
      <c r="F42" s="254"/>
      <c r="G42" s="254"/>
      <c r="H42" s="249"/>
      <c r="I42" s="188" t="s">
        <v>5270</v>
      </c>
      <c r="J42" s="188" t="s">
        <v>5236</v>
      </c>
      <c r="K42" s="188" t="s">
        <v>718</v>
      </c>
      <c r="L42" s="188" t="s">
        <v>5178</v>
      </c>
      <c r="M42" s="188" t="s">
        <v>5179</v>
      </c>
    </row>
    <row r="43" spans="1:13" ht="22.9" hidden="1" customHeight="1">
      <c r="A43" s="254"/>
      <c r="B43" s="254"/>
      <c r="C43" s="254"/>
      <c r="D43" s="254"/>
      <c r="E43" s="249"/>
      <c r="F43" s="254"/>
      <c r="G43" s="254"/>
      <c r="H43" s="249"/>
      <c r="I43" s="188" t="s">
        <v>5231</v>
      </c>
      <c r="J43" s="188" t="s">
        <v>5271</v>
      </c>
      <c r="K43" s="188" t="s">
        <v>718</v>
      </c>
      <c r="L43" s="188" t="s">
        <v>5272</v>
      </c>
      <c r="M43" s="188" t="s">
        <v>5273</v>
      </c>
    </row>
    <row r="44" spans="1:13" ht="23.65" hidden="1" customHeight="1">
      <c r="A44" s="254"/>
      <c r="B44" s="254"/>
      <c r="C44" s="254"/>
      <c r="D44" s="254"/>
      <c r="E44" s="249"/>
      <c r="F44" s="254"/>
      <c r="G44" s="254"/>
      <c r="H44" s="249"/>
      <c r="I44" s="188" t="s">
        <v>5213</v>
      </c>
      <c r="J44" s="188" t="s">
        <v>5169</v>
      </c>
      <c r="K44" s="188" t="s">
        <v>718</v>
      </c>
      <c r="L44" s="188" t="s">
        <v>5274</v>
      </c>
      <c r="M44" s="188" t="s">
        <v>5275</v>
      </c>
    </row>
    <row r="45" spans="1:13" ht="22.9" hidden="1" customHeight="1">
      <c r="A45" s="247"/>
      <c r="B45" s="247"/>
      <c r="C45" s="247"/>
      <c r="D45" s="247"/>
      <c r="E45" s="249"/>
      <c r="F45" s="247"/>
      <c r="G45" s="247"/>
      <c r="H45" s="249"/>
      <c r="I45" s="188" t="s">
        <v>897</v>
      </c>
      <c r="J45" s="188" t="s">
        <v>767</v>
      </c>
      <c r="K45" s="188" t="s">
        <v>723</v>
      </c>
      <c r="L45" s="188" t="s">
        <v>5276</v>
      </c>
      <c r="M45" s="188" t="s">
        <v>5277</v>
      </c>
    </row>
    <row r="46" spans="1:13" ht="23.65" hidden="1" customHeight="1">
      <c r="A46" s="247"/>
      <c r="B46" s="247"/>
      <c r="C46" s="247"/>
      <c r="D46" s="247"/>
      <c r="E46" s="249"/>
      <c r="F46" s="247"/>
      <c r="G46" s="247"/>
      <c r="H46" s="249"/>
      <c r="I46" s="188" t="s">
        <v>5278</v>
      </c>
      <c r="J46" s="188" t="s">
        <v>5279</v>
      </c>
      <c r="K46" s="188" t="s">
        <v>723</v>
      </c>
      <c r="L46" s="188" t="s">
        <v>5280</v>
      </c>
      <c r="M46" s="188" t="s">
        <v>5281</v>
      </c>
    </row>
    <row r="47" spans="1:13" ht="22.9" hidden="1" customHeight="1">
      <c r="A47" s="247"/>
      <c r="B47" s="247"/>
      <c r="C47" s="247"/>
      <c r="D47" s="247"/>
      <c r="E47" s="249"/>
      <c r="F47" s="247"/>
      <c r="G47" s="247"/>
      <c r="H47" s="249"/>
      <c r="I47" s="188" t="s">
        <v>5282</v>
      </c>
      <c r="J47" s="188" t="s">
        <v>5283</v>
      </c>
      <c r="K47" s="188" t="s">
        <v>723</v>
      </c>
      <c r="L47" s="188" t="s">
        <v>5284</v>
      </c>
      <c r="M47" s="188" t="s">
        <v>5285</v>
      </c>
    </row>
    <row r="48" spans="1:13" ht="23.65" hidden="1" customHeight="1">
      <c r="A48" s="247"/>
      <c r="B48" s="247"/>
      <c r="C48" s="247"/>
      <c r="D48" s="247"/>
      <c r="E48" s="249"/>
      <c r="F48" s="247"/>
      <c r="G48" s="247"/>
      <c r="H48" s="249"/>
      <c r="I48" s="188" t="s">
        <v>5153</v>
      </c>
      <c r="J48" s="188" t="s">
        <v>5286</v>
      </c>
      <c r="K48" s="188" t="s">
        <v>723</v>
      </c>
      <c r="L48" s="188" t="s">
        <v>5155</v>
      </c>
      <c r="M48" s="188" t="s">
        <v>5156</v>
      </c>
    </row>
    <row r="49" spans="1:13" ht="11.85" hidden="1" customHeight="1">
      <c r="A49" s="189"/>
      <c r="B49" s="189"/>
      <c r="C49" s="189"/>
      <c r="D49" s="189"/>
      <c r="E49" s="190"/>
      <c r="F49" s="189"/>
      <c r="G49" s="189"/>
      <c r="H49" s="190"/>
      <c r="I49" s="251"/>
      <c r="J49" s="252"/>
      <c r="K49" s="252"/>
      <c r="L49" s="252"/>
      <c r="M49" s="253"/>
    </row>
    <row r="50" spans="1:13" ht="2.25" hidden="1" customHeight="1">
      <c r="A50" s="191"/>
      <c r="B50" s="191"/>
      <c r="C50" s="191"/>
      <c r="D50" s="191"/>
      <c r="E50" s="192"/>
      <c r="F50" s="191"/>
      <c r="G50" s="191"/>
      <c r="H50" s="192"/>
      <c r="I50" s="254"/>
      <c r="J50" s="254"/>
      <c r="K50" s="254"/>
      <c r="L50" s="254"/>
      <c r="M50" s="254"/>
    </row>
    <row r="51" spans="1:13" ht="23.65" hidden="1" customHeight="1">
      <c r="A51" s="247"/>
      <c r="B51" s="247"/>
      <c r="C51" s="247"/>
      <c r="D51" s="247"/>
      <c r="E51" s="249"/>
      <c r="F51" s="247"/>
      <c r="G51" s="247"/>
      <c r="H51" s="249"/>
      <c r="I51" s="188" t="s">
        <v>2008</v>
      </c>
      <c r="J51" s="188" t="s">
        <v>5154</v>
      </c>
      <c r="K51" s="188" t="s">
        <v>723</v>
      </c>
      <c r="L51" s="188" t="s">
        <v>5280</v>
      </c>
      <c r="M51" s="188" t="s">
        <v>5281</v>
      </c>
    </row>
    <row r="52" spans="1:13" ht="22.9" hidden="1" customHeight="1">
      <c r="A52" s="247"/>
      <c r="B52" s="247"/>
      <c r="C52" s="247"/>
      <c r="D52" s="247"/>
      <c r="E52" s="249"/>
      <c r="F52" s="247"/>
      <c r="G52" s="247"/>
      <c r="H52" s="249"/>
      <c r="I52" s="188" t="s">
        <v>2008</v>
      </c>
      <c r="J52" s="188" t="s">
        <v>5287</v>
      </c>
      <c r="K52" s="188" t="s">
        <v>723</v>
      </c>
      <c r="L52" s="188" t="s">
        <v>5284</v>
      </c>
      <c r="M52" s="188" t="s">
        <v>5285</v>
      </c>
    </row>
    <row r="53" spans="1:13" ht="23.65" hidden="1" customHeight="1">
      <c r="A53" s="247"/>
      <c r="B53" s="247"/>
      <c r="C53" s="247"/>
      <c r="D53" s="247"/>
      <c r="E53" s="249"/>
      <c r="F53" s="247"/>
      <c r="G53" s="247"/>
      <c r="H53" s="249"/>
      <c r="I53" s="188" t="s">
        <v>2008</v>
      </c>
      <c r="J53" s="188" t="s">
        <v>5154</v>
      </c>
      <c r="K53" s="188" t="s">
        <v>723</v>
      </c>
      <c r="L53" s="188" t="s">
        <v>5155</v>
      </c>
      <c r="M53" s="188" t="s">
        <v>5156</v>
      </c>
    </row>
    <row r="54" spans="1:13" ht="22.9" hidden="1" customHeight="1">
      <c r="A54" s="247"/>
      <c r="B54" s="247"/>
      <c r="C54" s="247"/>
      <c r="D54" s="247"/>
      <c r="E54" s="249"/>
      <c r="F54" s="247"/>
      <c r="G54" s="247"/>
      <c r="H54" s="249"/>
      <c r="I54" s="188" t="s">
        <v>2008</v>
      </c>
      <c r="J54" s="188" t="s">
        <v>5288</v>
      </c>
      <c r="K54" s="188" t="s">
        <v>723</v>
      </c>
      <c r="L54" s="188" t="s">
        <v>5289</v>
      </c>
      <c r="M54" s="188" t="s">
        <v>5290</v>
      </c>
    </row>
    <row r="55" spans="1:13" ht="22.9" hidden="1" customHeight="1">
      <c r="A55" s="247"/>
      <c r="B55" s="247"/>
      <c r="C55" s="247"/>
      <c r="D55" s="247"/>
      <c r="E55" s="249"/>
      <c r="F55" s="247"/>
      <c r="G55" s="247"/>
      <c r="H55" s="249"/>
      <c r="I55" s="188" t="s">
        <v>2046</v>
      </c>
      <c r="J55" s="188" t="s">
        <v>5291</v>
      </c>
      <c r="K55" s="188" t="s">
        <v>723</v>
      </c>
      <c r="L55" s="188" t="s">
        <v>5292</v>
      </c>
      <c r="M55" s="188" t="s">
        <v>5293</v>
      </c>
    </row>
    <row r="56" spans="1:13" ht="23.65" hidden="1" customHeight="1">
      <c r="A56" s="247"/>
      <c r="B56" s="247"/>
      <c r="C56" s="247"/>
      <c r="D56" s="247"/>
      <c r="E56" s="249"/>
      <c r="F56" s="247"/>
      <c r="G56" s="247"/>
      <c r="H56" s="249"/>
      <c r="I56" s="188" t="s">
        <v>5294</v>
      </c>
      <c r="J56" s="188" t="s">
        <v>767</v>
      </c>
      <c r="K56" s="188" t="s">
        <v>5295</v>
      </c>
      <c r="L56" s="188" t="s">
        <v>5296</v>
      </c>
      <c r="M56" s="188" t="s">
        <v>5297</v>
      </c>
    </row>
    <row r="57" spans="1:13" ht="22.9" hidden="1" customHeight="1">
      <c r="A57" s="247"/>
      <c r="B57" s="247"/>
      <c r="C57" s="247"/>
      <c r="D57" s="247"/>
      <c r="E57" s="249"/>
      <c r="F57" s="247"/>
      <c r="G57" s="247"/>
      <c r="H57" s="249"/>
      <c r="I57" s="188" t="s">
        <v>5298</v>
      </c>
      <c r="J57" s="188" t="s">
        <v>5204</v>
      </c>
      <c r="K57" s="188" t="s">
        <v>5295</v>
      </c>
      <c r="L57" s="188" t="s">
        <v>5292</v>
      </c>
      <c r="M57" s="188" t="s">
        <v>5293</v>
      </c>
    </row>
    <row r="58" spans="1:13" ht="22.9" hidden="1" customHeight="1">
      <c r="A58" s="247"/>
      <c r="B58" s="247"/>
      <c r="C58" s="247"/>
      <c r="D58" s="247"/>
      <c r="E58" s="249"/>
      <c r="F58" s="247"/>
      <c r="G58" s="247"/>
      <c r="H58" s="249"/>
      <c r="I58" s="188" t="s">
        <v>2008</v>
      </c>
      <c r="J58" s="188" t="s">
        <v>5299</v>
      </c>
      <c r="K58" s="188" t="s">
        <v>723</v>
      </c>
      <c r="L58" s="188" t="s">
        <v>5280</v>
      </c>
      <c r="M58" s="188" t="s">
        <v>5281</v>
      </c>
    </row>
    <row r="59" spans="1:13" ht="23.65" hidden="1" customHeight="1">
      <c r="A59" s="247"/>
      <c r="B59" s="247"/>
      <c r="C59" s="247"/>
      <c r="D59" s="247"/>
      <c r="E59" s="249"/>
      <c r="F59" s="247"/>
      <c r="G59" s="247"/>
      <c r="H59" s="249"/>
      <c r="I59" s="188" t="s">
        <v>2008</v>
      </c>
      <c r="J59" s="188" t="s">
        <v>5207</v>
      </c>
      <c r="K59" s="188" t="s">
        <v>723</v>
      </c>
      <c r="L59" s="188" t="s">
        <v>5284</v>
      </c>
      <c r="M59" s="188" t="s">
        <v>5285</v>
      </c>
    </row>
    <row r="60" spans="1:13" ht="22.9" hidden="1" customHeight="1">
      <c r="A60" s="247"/>
      <c r="B60" s="247"/>
      <c r="C60" s="247"/>
      <c r="D60" s="247"/>
      <c r="E60" s="249"/>
      <c r="F60" s="247"/>
      <c r="G60" s="247"/>
      <c r="H60" s="249"/>
      <c r="I60" s="188" t="s">
        <v>2008</v>
      </c>
      <c r="J60" s="188" t="s">
        <v>5300</v>
      </c>
      <c r="K60" s="188" t="s">
        <v>723</v>
      </c>
      <c r="L60" s="188" t="s">
        <v>5155</v>
      </c>
      <c r="M60" s="188" t="s">
        <v>5156</v>
      </c>
    </row>
    <row r="61" spans="1:13" ht="23.65" hidden="1" customHeight="1">
      <c r="A61" s="248"/>
      <c r="B61" s="248"/>
      <c r="C61" s="248"/>
      <c r="D61" s="248"/>
      <c r="E61" s="250"/>
      <c r="F61" s="248"/>
      <c r="G61" s="248"/>
      <c r="H61" s="250"/>
      <c r="I61" s="193" t="s">
        <v>2008</v>
      </c>
      <c r="J61" s="193" t="s">
        <v>5207</v>
      </c>
      <c r="K61" s="193" t="s">
        <v>723</v>
      </c>
      <c r="L61" s="193" t="s">
        <v>5289</v>
      </c>
      <c r="M61" s="193" t="s">
        <v>5290</v>
      </c>
    </row>
    <row r="62" spans="1:13" hidden="1">
      <c r="A62" s="194">
        <v>1</v>
      </c>
      <c r="B62" s="194" t="s">
        <v>714</v>
      </c>
      <c r="C62" s="195" t="s">
        <v>715</v>
      </c>
      <c r="D62" s="196">
        <v>44570</v>
      </c>
      <c r="E62" s="194" t="s">
        <v>3500</v>
      </c>
      <c r="F62" s="194" t="s">
        <v>716</v>
      </c>
      <c r="G62" s="195">
        <v>309043991</v>
      </c>
      <c r="H62" s="194" t="s">
        <v>5301</v>
      </c>
      <c r="I62" s="197"/>
      <c r="J62" s="194"/>
      <c r="K62" s="197"/>
      <c r="L62" s="194"/>
      <c r="M62" s="197"/>
    </row>
    <row r="63" spans="1:13" ht="22.5" hidden="1">
      <c r="A63" s="194">
        <v>2</v>
      </c>
      <c r="B63" s="194" t="s">
        <v>719</v>
      </c>
      <c r="C63" s="195" t="s">
        <v>715</v>
      </c>
      <c r="D63" s="196">
        <v>44571</v>
      </c>
      <c r="E63" s="194" t="s">
        <v>3501</v>
      </c>
      <c r="F63" s="194" t="s">
        <v>721</v>
      </c>
      <c r="G63" s="195">
        <v>307701783</v>
      </c>
      <c r="H63" s="194" t="s">
        <v>5302</v>
      </c>
      <c r="I63" s="197"/>
      <c r="J63" s="194"/>
      <c r="K63" s="197"/>
      <c r="L63" s="194"/>
      <c r="M63" s="197"/>
    </row>
    <row r="64" spans="1:13" hidden="1">
      <c r="A64" s="194">
        <v>3</v>
      </c>
      <c r="B64" s="194" t="s">
        <v>722</v>
      </c>
      <c r="C64" s="195" t="s">
        <v>715</v>
      </c>
      <c r="D64" s="196">
        <v>44571</v>
      </c>
      <c r="E64" s="194" t="s">
        <v>3500</v>
      </c>
      <c r="F64" s="194" t="s">
        <v>716</v>
      </c>
      <c r="G64" s="195">
        <v>309043991</v>
      </c>
      <c r="H64" s="194" t="s">
        <v>5303</v>
      </c>
      <c r="I64" s="197"/>
      <c r="J64" s="194"/>
      <c r="K64" s="197"/>
      <c r="L64" s="194"/>
      <c r="M64" s="197"/>
    </row>
    <row r="65" spans="1:13" ht="22.5" hidden="1">
      <c r="A65" s="194">
        <v>4</v>
      </c>
      <c r="B65" s="194" t="s">
        <v>724</v>
      </c>
      <c r="C65" s="195" t="s">
        <v>715</v>
      </c>
      <c r="D65" s="196">
        <v>44571</v>
      </c>
      <c r="E65" s="194" t="s">
        <v>3502</v>
      </c>
      <c r="F65" s="194" t="s">
        <v>725</v>
      </c>
      <c r="G65" s="195">
        <v>302466336</v>
      </c>
      <c r="H65" s="194" t="s">
        <v>3502</v>
      </c>
      <c r="I65" s="197"/>
      <c r="J65" s="194"/>
      <c r="K65" s="197"/>
      <c r="L65" s="194"/>
      <c r="M65" s="197"/>
    </row>
    <row r="66" spans="1:13" hidden="1">
      <c r="A66" s="194">
        <v>5</v>
      </c>
      <c r="B66" s="194" t="s">
        <v>726</v>
      </c>
      <c r="C66" s="195" t="s">
        <v>715</v>
      </c>
      <c r="D66" s="196">
        <v>44571</v>
      </c>
      <c r="E66" s="194" t="s">
        <v>3503</v>
      </c>
      <c r="F66" s="194" t="s">
        <v>716</v>
      </c>
      <c r="G66" s="195">
        <v>309043991</v>
      </c>
      <c r="H66" s="194" t="s">
        <v>5304</v>
      </c>
      <c r="I66" s="197"/>
      <c r="J66" s="194"/>
      <c r="K66" s="197"/>
      <c r="L66" s="194"/>
      <c r="M66" s="197"/>
    </row>
    <row r="67" spans="1:13" hidden="1">
      <c r="A67" s="194">
        <v>6</v>
      </c>
      <c r="B67" s="194" t="s">
        <v>727</v>
      </c>
      <c r="C67" s="195" t="s">
        <v>715</v>
      </c>
      <c r="D67" s="196">
        <v>44571</v>
      </c>
      <c r="E67" s="194" t="s">
        <v>3504</v>
      </c>
      <c r="F67" s="194" t="s">
        <v>716</v>
      </c>
      <c r="G67" s="195">
        <v>309043991</v>
      </c>
      <c r="H67" s="194" t="s">
        <v>5305</v>
      </c>
      <c r="I67" s="197"/>
      <c r="J67" s="194"/>
      <c r="K67" s="197"/>
      <c r="L67" s="194"/>
      <c r="M67" s="197"/>
    </row>
    <row r="68" spans="1:13" hidden="1">
      <c r="A68" s="194">
        <v>7</v>
      </c>
      <c r="B68" s="194" t="s">
        <v>728</v>
      </c>
      <c r="C68" s="195" t="s">
        <v>715</v>
      </c>
      <c r="D68" s="196">
        <v>44571</v>
      </c>
      <c r="E68" s="194" t="s">
        <v>3505</v>
      </c>
      <c r="F68" s="194" t="s">
        <v>716</v>
      </c>
      <c r="G68" s="195">
        <v>309043991</v>
      </c>
      <c r="H68" s="194" t="s">
        <v>3743</v>
      </c>
      <c r="I68" s="197"/>
      <c r="J68" s="194"/>
      <c r="K68" s="197"/>
      <c r="L68" s="194"/>
      <c r="M68" s="197"/>
    </row>
    <row r="69" spans="1:13" hidden="1">
      <c r="A69" s="194">
        <v>8</v>
      </c>
      <c r="B69" s="194" t="s">
        <v>729</v>
      </c>
      <c r="C69" s="195" t="s">
        <v>715</v>
      </c>
      <c r="D69" s="196">
        <v>44571</v>
      </c>
      <c r="E69" s="194" t="s">
        <v>3506</v>
      </c>
      <c r="F69" s="194" t="s">
        <v>716</v>
      </c>
      <c r="G69" s="195">
        <v>309043991</v>
      </c>
      <c r="H69" s="194" t="s">
        <v>5306</v>
      </c>
      <c r="I69" s="197"/>
      <c r="J69" s="194"/>
      <c r="K69" s="197"/>
      <c r="L69" s="194"/>
      <c r="M69" s="197"/>
    </row>
    <row r="70" spans="1:13" hidden="1">
      <c r="A70" s="194">
        <v>9</v>
      </c>
      <c r="B70" s="194" t="s">
        <v>730</v>
      </c>
      <c r="C70" s="195" t="s">
        <v>715</v>
      </c>
      <c r="D70" s="196">
        <v>44571</v>
      </c>
      <c r="E70" s="194" t="s">
        <v>3507</v>
      </c>
      <c r="F70" s="194" t="s">
        <v>716</v>
      </c>
      <c r="G70" s="195">
        <v>309043991</v>
      </c>
      <c r="H70" s="194" t="s">
        <v>5307</v>
      </c>
      <c r="I70" s="197"/>
      <c r="J70" s="194"/>
      <c r="K70" s="197"/>
      <c r="L70" s="194"/>
      <c r="M70" s="197"/>
    </row>
    <row r="71" spans="1:13" hidden="1">
      <c r="A71" s="194">
        <v>10</v>
      </c>
      <c r="B71" s="194" t="s">
        <v>731</v>
      </c>
      <c r="C71" s="195" t="s">
        <v>715</v>
      </c>
      <c r="D71" s="196">
        <v>44571</v>
      </c>
      <c r="E71" s="194" t="s">
        <v>3447</v>
      </c>
      <c r="F71" s="194" t="s">
        <v>716</v>
      </c>
      <c r="G71" s="195">
        <v>309043991</v>
      </c>
      <c r="H71" s="194" t="s">
        <v>3743</v>
      </c>
      <c r="I71" s="197"/>
      <c r="J71" s="194"/>
      <c r="K71" s="197"/>
      <c r="L71" s="194"/>
      <c r="M71" s="197"/>
    </row>
    <row r="72" spans="1:13" hidden="1">
      <c r="A72" s="194">
        <v>11</v>
      </c>
      <c r="B72" s="194" t="s">
        <v>732</v>
      </c>
      <c r="C72" s="195" t="s">
        <v>715</v>
      </c>
      <c r="D72" s="196">
        <v>44571</v>
      </c>
      <c r="E72" s="194" t="s">
        <v>3508</v>
      </c>
      <c r="F72" s="194" t="s">
        <v>716</v>
      </c>
      <c r="G72" s="195">
        <v>309043991</v>
      </c>
      <c r="H72" s="194" t="s">
        <v>5308</v>
      </c>
      <c r="I72" s="197"/>
      <c r="J72" s="194"/>
      <c r="K72" s="197"/>
      <c r="L72" s="194"/>
      <c r="M72" s="197"/>
    </row>
    <row r="73" spans="1:13" hidden="1">
      <c r="A73" s="194">
        <v>12</v>
      </c>
      <c r="B73" s="194" t="s">
        <v>733</v>
      </c>
      <c r="C73" s="195" t="s">
        <v>715</v>
      </c>
      <c r="D73" s="196">
        <v>44573</v>
      </c>
      <c r="E73" s="194" t="s">
        <v>3509</v>
      </c>
      <c r="F73" s="194" t="s">
        <v>735</v>
      </c>
      <c r="G73" s="195">
        <v>304798340</v>
      </c>
      <c r="H73" s="194" t="s">
        <v>3509</v>
      </c>
      <c r="I73" s="197"/>
      <c r="J73" s="194"/>
      <c r="K73" s="197"/>
      <c r="L73" s="194"/>
      <c r="M73" s="197"/>
    </row>
    <row r="74" spans="1:13" hidden="1">
      <c r="A74" s="194">
        <v>13</v>
      </c>
      <c r="B74" s="194" t="s">
        <v>736</v>
      </c>
      <c r="C74" s="195" t="s">
        <v>715</v>
      </c>
      <c r="D74" s="196">
        <v>44575</v>
      </c>
      <c r="E74" s="194" t="s">
        <v>3500</v>
      </c>
      <c r="F74" s="194" t="s">
        <v>716</v>
      </c>
      <c r="G74" s="195">
        <v>309043991</v>
      </c>
      <c r="H74" s="194" t="s">
        <v>3580</v>
      </c>
      <c r="I74" s="197"/>
      <c r="J74" s="194"/>
      <c r="K74" s="197"/>
      <c r="L74" s="194"/>
      <c r="M74" s="197"/>
    </row>
    <row r="75" spans="1:13" hidden="1">
      <c r="A75" s="194">
        <v>15</v>
      </c>
      <c r="B75" s="194" t="s">
        <v>884</v>
      </c>
      <c r="C75" s="195" t="s">
        <v>885</v>
      </c>
      <c r="D75" s="196">
        <v>44579</v>
      </c>
      <c r="E75" s="194" t="s">
        <v>5309</v>
      </c>
      <c r="F75" s="194" t="s">
        <v>887</v>
      </c>
      <c r="G75" s="195">
        <v>305426114</v>
      </c>
      <c r="H75" s="194" t="s">
        <v>5310</v>
      </c>
      <c r="I75" s="197"/>
      <c r="J75" s="194"/>
      <c r="K75" s="197"/>
      <c r="L75" s="194"/>
      <c r="M75" s="197"/>
    </row>
    <row r="76" spans="1:13" hidden="1">
      <c r="A76" s="194">
        <v>16</v>
      </c>
      <c r="B76" s="194" t="s">
        <v>738</v>
      </c>
      <c r="C76" s="195" t="s">
        <v>715</v>
      </c>
      <c r="D76" s="196">
        <v>44581</v>
      </c>
      <c r="E76" s="194" t="s">
        <v>3510</v>
      </c>
      <c r="F76" s="194" t="s">
        <v>716</v>
      </c>
      <c r="G76" s="195">
        <v>309043991</v>
      </c>
      <c r="H76" s="194" t="s">
        <v>5311</v>
      </c>
      <c r="I76" s="197"/>
      <c r="J76" s="194"/>
      <c r="K76" s="197"/>
      <c r="L76" s="194"/>
      <c r="M76" s="197"/>
    </row>
    <row r="77" spans="1:13" ht="22.5" hidden="1">
      <c r="A77" s="194">
        <v>17</v>
      </c>
      <c r="B77" s="194" t="s">
        <v>740</v>
      </c>
      <c r="C77" s="195" t="s">
        <v>715</v>
      </c>
      <c r="D77" s="196">
        <v>44581</v>
      </c>
      <c r="E77" s="194" t="s">
        <v>3511</v>
      </c>
      <c r="F77" s="194" t="s">
        <v>3512</v>
      </c>
      <c r="G77" s="195">
        <v>306216500</v>
      </c>
      <c r="H77" s="194" t="s">
        <v>5312</v>
      </c>
      <c r="I77" s="197"/>
      <c r="J77" s="194"/>
      <c r="K77" s="197"/>
      <c r="L77" s="194"/>
      <c r="M77" s="197"/>
    </row>
    <row r="78" spans="1:13" ht="22.5" hidden="1">
      <c r="A78" s="194">
        <v>18</v>
      </c>
      <c r="B78" s="194" t="s">
        <v>741</v>
      </c>
      <c r="C78" s="195" t="s">
        <v>715</v>
      </c>
      <c r="D78" s="196">
        <v>44582</v>
      </c>
      <c r="E78" s="194" t="s">
        <v>3513</v>
      </c>
      <c r="F78" s="194" t="s">
        <v>743</v>
      </c>
      <c r="G78" s="195">
        <v>308260859</v>
      </c>
      <c r="H78" s="194" t="s">
        <v>3513</v>
      </c>
      <c r="I78" s="197"/>
      <c r="J78" s="194"/>
      <c r="K78" s="197"/>
      <c r="L78" s="194"/>
      <c r="M78" s="197"/>
    </row>
    <row r="79" spans="1:13" hidden="1">
      <c r="A79" s="194">
        <v>19</v>
      </c>
      <c r="B79" s="194" t="s">
        <v>2125</v>
      </c>
      <c r="C79" s="195" t="s">
        <v>715</v>
      </c>
      <c r="D79" s="196">
        <v>44582</v>
      </c>
      <c r="E79" s="194" t="s">
        <v>3514</v>
      </c>
      <c r="F79" s="194" t="s">
        <v>2126</v>
      </c>
      <c r="G79" s="195">
        <v>307541983</v>
      </c>
      <c r="H79" s="194" t="s">
        <v>5313</v>
      </c>
      <c r="I79" s="197"/>
      <c r="J79" s="194"/>
      <c r="K79" s="197"/>
      <c r="L79" s="194"/>
      <c r="M79" s="197"/>
    </row>
    <row r="80" spans="1:13" hidden="1">
      <c r="A80" s="194">
        <v>20</v>
      </c>
      <c r="B80" s="194" t="s">
        <v>2127</v>
      </c>
      <c r="C80" s="195" t="s">
        <v>715</v>
      </c>
      <c r="D80" s="196">
        <v>44582</v>
      </c>
      <c r="E80" s="194" t="s">
        <v>3515</v>
      </c>
      <c r="F80" s="194" t="s">
        <v>716</v>
      </c>
      <c r="G80" s="195">
        <v>309043991</v>
      </c>
      <c r="H80" s="194" t="s">
        <v>5314</v>
      </c>
      <c r="I80" s="197"/>
      <c r="J80" s="194"/>
      <c r="K80" s="197"/>
      <c r="L80" s="194"/>
      <c r="M80" s="197"/>
    </row>
    <row r="81" spans="1:13" hidden="1">
      <c r="A81" s="194">
        <v>21</v>
      </c>
      <c r="B81" s="194" t="s">
        <v>2128</v>
      </c>
      <c r="C81" s="195" t="s">
        <v>715</v>
      </c>
      <c r="D81" s="196">
        <v>44582</v>
      </c>
      <c r="E81" s="194" t="s">
        <v>3516</v>
      </c>
      <c r="F81" s="194" t="s">
        <v>716</v>
      </c>
      <c r="G81" s="195">
        <v>309043991</v>
      </c>
      <c r="H81" s="194" t="s">
        <v>3610</v>
      </c>
      <c r="I81" s="197"/>
      <c r="J81" s="194"/>
      <c r="K81" s="197"/>
      <c r="L81" s="194"/>
      <c r="M81" s="197"/>
    </row>
    <row r="82" spans="1:13" hidden="1">
      <c r="A82" s="194">
        <v>22</v>
      </c>
      <c r="B82" s="194" t="s">
        <v>2129</v>
      </c>
      <c r="C82" s="195" t="s">
        <v>715</v>
      </c>
      <c r="D82" s="196">
        <v>44582</v>
      </c>
      <c r="E82" s="194" t="s">
        <v>3517</v>
      </c>
      <c r="F82" s="194" t="s">
        <v>716</v>
      </c>
      <c r="G82" s="195">
        <v>309043991</v>
      </c>
      <c r="H82" s="194" t="s">
        <v>5315</v>
      </c>
      <c r="I82" s="197"/>
      <c r="J82" s="194"/>
      <c r="K82" s="197"/>
      <c r="L82" s="194"/>
      <c r="M82" s="197"/>
    </row>
    <row r="83" spans="1:13" hidden="1">
      <c r="A83" s="194">
        <v>23</v>
      </c>
      <c r="B83" s="194" t="s">
        <v>744</v>
      </c>
      <c r="C83" s="195" t="s">
        <v>715</v>
      </c>
      <c r="D83" s="196">
        <v>44584</v>
      </c>
      <c r="E83" s="194" t="s">
        <v>3518</v>
      </c>
      <c r="F83" s="194" t="s">
        <v>745</v>
      </c>
      <c r="G83" s="195">
        <v>307046729</v>
      </c>
      <c r="H83" s="194" t="s">
        <v>5316</v>
      </c>
      <c r="I83" s="197"/>
      <c r="J83" s="194"/>
      <c r="K83" s="197"/>
      <c r="L83" s="194"/>
      <c r="M83" s="197"/>
    </row>
    <row r="84" spans="1:13" hidden="1">
      <c r="A84" s="194">
        <v>24</v>
      </c>
      <c r="B84" s="194" t="s">
        <v>746</v>
      </c>
      <c r="C84" s="195" t="s">
        <v>715</v>
      </c>
      <c r="D84" s="196">
        <v>44587</v>
      </c>
      <c r="E84" s="194" t="s">
        <v>3515</v>
      </c>
      <c r="F84" s="194" t="s">
        <v>748</v>
      </c>
      <c r="G84" s="195">
        <v>308683964</v>
      </c>
      <c r="H84" s="194" t="s">
        <v>5317</v>
      </c>
      <c r="I84" s="197"/>
      <c r="J84" s="194"/>
      <c r="K84" s="197"/>
      <c r="L84" s="194"/>
      <c r="M84" s="197"/>
    </row>
    <row r="85" spans="1:13" hidden="1">
      <c r="A85" s="194">
        <v>25</v>
      </c>
      <c r="B85" s="194" t="s">
        <v>749</v>
      </c>
      <c r="C85" s="195" t="s">
        <v>715</v>
      </c>
      <c r="D85" s="196">
        <v>44587</v>
      </c>
      <c r="E85" s="194" t="s">
        <v>3519</v>
      </c>
      <c r="F85" s="194" t="s">
        <v>748</v>
      </c>
      <c r="G85" s="195">
        <v>308683964</v>
      </c>
      <c r="H85" s="194" t="s">
        <v>5318</v>
      </c>
      <c r="I85" s="197"/>
      <c r="J85" s="194"/>
      <c r="K85" s="197"/>
      <c r="L85" s="194"/>
      <c r="M85" s="197"/>
    </row>
    <row r="86" spans="1:13" hidden="1">
      <c r="A86" s="194">
        <v>26</v>
      </c>
      <c r="B86" s="194" t="s">
        <v>750</v>
      </c>
      <c r="C86" s="195" t="s">
        <v>715</v>
      </c>
      <c r="D86" s="196">
        <v>44587</v>
      </c>
      <c r="E86" s="194" t="s">
        <v>3517</v>
      </c>
      <c r="F86" s="194" t="s">
        <v>748</v>
      </c>
      <c r="G86" s="195">
        <v>308683964</v>
      </c>
      <c r="H86" s="194" t="s">
        <v>3500</v>
      </c>
      <c r="I86" s="197"/>
      <c r="J86" s="194"/>
      <c r="K86" s="197"/>
      <c r="L86" s="194"/>
      <c r="M86" s="197"/>
    </row>
    <row r="87" spans="1:13" hidden="1">
      <c r="A87" s="194">
        <v>27</v>
      </c>
      <c r="B87" s="194" t="s">
        <v>751</v>
      </c>
      <c r="C87" s="195" t="s">
        <v>715</v>
      </c>
      <c r="D87" s="196">
        <v>44588</v>
      </c>
      <c r="E87" s="194" t="s">
        <v>3520</v>
      </c>
      <c r="F87" s="194" t="s">
        <v>753</v>
      </c>
      <c r="G87" s="195">
        <v>303018986</v>
      </c>
      <c r="H87" s="194" t="s">
        <v>5319</v>
      </c>
      <c r="I87" s="197"/>
      <c r="J87" s="194"/>
      <c r="K87" s="197"/>
      <c r="L87" s="194"/>
      <c r="M87" s="197"/>
    </row>
    <row r="88" spans="1:13" hidden="1">
      <c r="A88" s="194">
        <v>28</v>
      </c>
      <c r="B88" s="194" t="s">
        <v>754</v>
      </c>
      <c r="C88" s="195" t="s">
        <v>715</v>
      </c>
      <c r="D88" s="196">
        <v>44588</v>
      </c>
      <c r="E88" s="194" t="s">
        <v>3521</v>
      </c>
      <c r="F88" s="194" t="s">
        <v>753</v>
      </c>
      <c r="G88" s="195">
        <v>303018986</v>
      </c>
      <c r="H88" s="194" t="s">
        <v>5320</v>
      </c>
      <c r="I88" s="197"/>
      <c r="J88" s="194"/>
      <c r="K88" s="197"/>
      <c r="L88" s="194"/>
      <c r="M88" s="197"/>
    </row>
    <row r="89" spans="1:13" hidden="1">
      <c r="A89" s="194">
        <v>29</v>
      </c>
      <c r="B89" s="194" t="s">
        <v>755</v>
      </c>
      <c r="C89" s="195" t="s">
        <v>715</v>
      </c>
      <c r="D89" s="196">
        <v>44588</v>
      </c>
      <c r="E89" s="194" t="s">
        <v>3520</v>
      </c>
      <c r="F89" s="194" t="s">
        <v>753</v>
      </c>
      <c r="G89" s="195">
        <v>303018986</v>
      </c>
      <c r="H89" s="194" t="s">
        <v>5319</v>
      </c>
      <c r="I89" s="197"/>
      <c r="J89" s="194"/>
      <c r="K89" s="197"/>
      <c r="L89" s="194"/>
      <c r="M89" s="197"/>
    </row>
    <row r="90" spans="1:13" hidden="1">
      <c r="A90" s="194">
        <v>30</v>
      </c>
      <c r="B90" s="194" t="s">
        <v>756</v>
      </c>
      <c r="C90" s="195" t="s">
        <v>715</v>
      </c>
      <c r="D90" s="196">
        <v>44589</v>
      </c>
      <c r="E90" s="194" t="s">
        <v>3522</v>
      </c>
      <c r="F90" s="194" t="s">
        <v>735</v>
      </c>
      <c r="G90" s="195">
        <v>304798340</v>
      </c>
      <c r="H90" s="194" t="s">
        <v>3522</v>
      </c>
      <c r="I90" s="197"/>
      <c r="J90" s="194"/>
      <c r="K90" s="197"/>
      <c r="L90" s="194"/>
      <c r="M90" s="197"/>
    </row>
    <row r="91" spans="1:13" hidden="1">
      <c r="A91" s="194">
        <v>31</v>
      </c>
      <c r="B91" s="194" t="s">
        <v>758</v>
      </c>
      <c r="C91" s="195" t="s">
        <v>715</v>
      </c>
      <c r="D91" s="196">
        <v>44590</v>
      </c>
      <c r="E91" s="194" t="s">
        <v>3514</v>
      </c>
      <c r="F91" s="194" t="s">
        <v>759</v>
      </c>
      <c r="G91" s="195">
        <v>302945032</v>
      </c>
      <c r="H91" s="194" t="s">
        <v>5321</v>
      </c>
      <c r="I91" s="197"/>
      <c r="J91" s="194"/>
      <c r="K91" s="197"/>
      <c r="L91" s="194"/>
      <c r="M91" s="197"/>
    </row>
    <row r="92" spans="1:13" hidden="1">
      <c r="A92" s="194">
        <v>32</v>
      </c>
      <c r="B92" s="194" t="s">
        <v>760</v>
      </c>
      <c r="C92" s="195" t="s">
        <v>715</v>
      </c>
      <c r="D92" s="196">
        <v>44595</v>
      </c>
      <c r="E92" s="194" t="s">
        <v>3523</v>
      </c>
      <c r="F92" s="194" t="s">
        <v>762</v>
      </c>
      <c r="G92" s="195">
        <v>302023222</v>
      </c>
      <c r="H92" s="194" t="s">
        <v>3523</v>
      </c>
      <c r="I92" s="197"/>
      <c r="J92" s="194"/>
      <c r="K92" s="197"/>
      <c r="L92" s="194"/>
      <c r="M92" s="197"/>
    </row>
    <row r="93" spans="1:13" hidden="1">
      <c r="A93" s="194">
        <v>33</v>
      </c>
      <c r="B93" s="194" t="s">
        <v>763</v>
      </c>
      <c r="C93" s="195" t="s">
        <v>715</v>
      </c>
      <c r="D93" s="196">
        <v>44597</v>
      </c>
      <c r="E93" s="194" t="s">
        <v>3524</v>
      </c>
      <c r="F93" s="194" t="s">
        <v>716</v>
      </c>
      <c r="G93" s="195">
        <v>309043991</v>
      </c>
      <c r="H93" s="194" t="s">
        <v>3524</v>
      </c>
      <c r="I93" s="197"/>
      <c r="J93" s="194"/>
      <c r="K93" s="197"/>
      <c r="L93" s="194"/>
      <c r="M93" s="197"/>
    </row>
    <row r="94" spans="1:13" hidden="1">
      <c r="A94" s="194">
        <v>34</v>
      </c>
      <c r="B94" s="194" t="s">
        <v>764</v>
      </c>
      <c r="C94" s="195" t="s">
        <v>715</v>
      </c>
      <c r="D94" s="196">
        <v>44597</v>
      </c>
      <c r="E94" s="194" t="s">
        <v>3525</v>
      </c>
      <c r="F94" s="194" t="s">
        <v>765</v>
      </c>
      <c r="G94" s="195">
        <v>202877491</v>
      </c>
      <c r="H94" s="194" t="s">
        <v>3525</v>
      </c>
      <c r="I94" s="197"/>
      <c r="J94" s="194"/>
      <c r="K94" s="197"/>
      <c r="L94" s="194"/>
      <c r="M94" s="197"/>
    </row>
    <row r="95" spans="1:13" hidden="1">
      <c r="A95" s="194">
        <v>35</v>
      </c>
      <c r="B95" s="194" t="s">
        <v>766</v>
      </c>
      <c r="C95" s="195" t="s">
        <v>715</v>
      </c>
      <c r="D95" s="196">
        <v>44597</v>
      </c>
      <c r="E95" s="194" t="s">
        <v>3449</v>
      </c>
      <c r="F95" s="194" t="s">
        <v>716</v>
      </c>
      <c r="G95" s="195">
        <v>309043991</v>
      </c>
      <c r="H95" s="194" t="s">
        <v>3449</v>
      </c>
      <c r="I95" s="197"/>
      <c r="J95" s="194"/>
      <c r="K95" s="197"/>
      <c r="L95" s="194"/>
      <c r="M95" s="197"/>
    </row>
    <row r="96" spans="1:13" hidden="1">
      <c r="A96" s="194">
        <v>36</v>
      </c>
      <c r="B96" s="194" t="s">
        <v>768</v>
      </c>
      <c r="C96" s="195" t="s">
        <v>715</v>
      </c>
      <c r="D96" s="196">
        <v>44599</v>
      </c>
      <c r="E96" s="194" t="s">
        <v>3526</v>
      </c>
      <c r="F96" s="194" t="s">
        <v>525</v>
      </c>
      <c r="G96" s="195">
        <v>305786617</v>
      </c>
      <c r="H96" s="194" t="s">
        <v>3526</v>
      </c>
      <c r="I96" s="197"/>
      <c r="J96" s="194"/>
      <c r="K96" s="197"/>
      <c r="L96" s="194"/>
      <c r="M96" s="197"/>
    </row>
    <row r="97" spans="1:13" hidden="1">
      <c r="A97" s="194">
        <v>37</v>
      </c>
      <c r="B97" s="194" t="s">
        <v>770</v>
      </c>
      <c r="C97" s="195" t="s">
        <v>715</v>
      </c>
      <c r="D97" s="196">
        <v>44599</v>
      </c>
      <c r="E97" s="194" t="s">
        <v>3527</v>
      </c>
      <c r="F97" s="194" t="s">
        <v>771</v>
      </c>
      <c r="G97" s="195">
        <v>302764392</v>
      </c>
      <c r="H97" s="194" t="s">
        <v>3527</v>
      </c>
      <c r="I97" s="197"/>
      <c r="J97" s="194"/>
      <c r="K97" s="197"/>
      <c r="L97" s="194"/>
      <c r="M97" s="197"/>
    </row>
    <row r="98" spans="1:13" ht="22.5" hidden="1">
      <c r="A98" s="194">
        <v>38</v>
      </c>
      <c r="B98" s="194" t="s">
        <v>772</v>
      </c>
      <c r="C98" s="195" t="s">
        <v>715</v>
      </c>
      <c r="D98" s="196">
        <v>44599</v>
      </c>
      <c r="E98" s="194" t="s">
        <v>3453</v>
      </c>
      <c r="F98" s="194" t="s">
        <v>3528</v>
      </c>
      <c r="G98" s="195">
        <v>205833308</v>
      </c>
      <c r="H98" s="194" t="s">
        <v>3453</v>
      </c>
      <c r="I98" s="197"/>
      <c r="J98" s="194"/>
      <c r="K98" s="197"/>
      <c r="L98" s="194"/>
      <c r="M98" s="197"/>
    </row>
    <row r="99" spans="1:13" hidden="1">
      <c r="A99" s="194">
        <v>39</v>
      </c>
      <c r="B99" s="194" t="s">
        <v>773</v>
      </c>
      <c r="C99" s="195" t="s">
        <v>715</v>
      </c>
      <c r="D99" s="196">
        <v>44602</v>
      </c>
      <c r="E99" s="194" t="s">
        <v>3507</v>
      </c>
      <c r="F99" s="194" t="s">
        <v>775</v>
      </c>
      <c r="G99" s="195">
        <v>206415794</v>
      </c>
      <c r="H99" s="194" t="s">
        <v>3507</v>
      </c>
      <c r="I99" s="197"/>
      <c r="J99" s="194"/>
      <c r="K99" s="197"/>
      <c r="L99" s="194"/>
      <c r="M99" s="197"/>
    </row>
    <row r="100" spans="1:13" hidden="1">
      <c r="A100" s="194">
        <v>40</v>
      </c>
      <c r="B100" s="194" t="s">
        <v>776</v>
      </c>
      <c r="C100" s="195" t="s">
        <v>715</v>
      </c>
      <c r="D100" s="196">
        <v>44602</v>
      </c>
      <c r="E100" s="194" t="s">
        <v>3529</v>
      </c>
      <c r="F100" s="194" t="s">
        <v>775</v>
      </c>
      <c r="G100" s="195">
        <v>206415794</v>
      </c>
      <c r="H100" s="194" t="s">
        <v>3529</v>
      </c>
      <c r="I100" s="197"/>
      <c r="J100" s="194"/>
      <c r="K100" s="197"/>
      <c r="L100" s="194"/>
      <c r="M100" s="197"/>
    </row>
    <row r="101" spans="1:13" hidden="1">
      <c r="A101" s="194">
        <v>41</v>
      </c>
      <c r="B101" s="194" t="s">
        <v>777</v>
      </c>
      <c r="C101" s="195" t="s">
        <v>715</v>
      </c>
      <c r="D101" s="196">
        <v>44602</v>
      </c>
      <c r="E101" s="194" t="s">
        <v>3530</v>
      </c>
      <c r="F101" s="194" t="s">
        <v>775</v>
      </c>
      <c r="G101" s="195">
        <v>206415794</v>
      </c>
      <c r="H101" s="194" t="s">
        <v>3530</v>
      </c>
      <c r="I101" s="197"/>
      <c r="J101" s="194"/>
      <c r="K101" s="197"/>
      <c r="L101" s="194"/>
      <c r="M101" s="197"/>
    </row>
    <row r="102" spans="1:13" hidden="1">
      <c r="A102" s="194">
        <v>42</v>
      </c>
      <c r="B102" s="194" t="s">
        <v>778</v>
      </c>
      <c r="C102" s="195" t="s">
        <v>715</v>
      </c>
      <c r="D102" s="196">
        <v>44602</v>
      </c>
      <c r="E102" s="194" t="s">
        <v>3531</v>
      </c>
      <c r="F102" s="194" t="s">
        <v>775</v>
      </c>
      <c r="G102" s="195">
        <v>206415794</v>
      </c>
      <c r="H102" s="194" t="s">
        <v>3531</v>
      </c>
      <c r="I102" s="197"/>
      <c r="J102" s="194"/>
      <c r="K102" s="197"/>
      <c r="L102" s="194"/>
      <c r="M102" s="197"/>
    </row>
    <row r="103" spans="1:13" hidden="1">
      <c r="A103" s="194">
        <v>43</v>
      </c>
      <c r="B103" s="194" t="s">
        <v>779</v>
      </c>
      <c r="C103" s="195" t="s">
        <v>715</v>
      </c>
      <c r="D103" s="196">
        <v>44605</v>
      </c>
      <c r="E103" s="194" t="s">
        <v>3532</v>
      </c>
      <c r="F103" s="194" t="s">
        <v>780</v>
      </c>
      <c r="G103" s="195">
        <v>305543848</v>
      </c>
      <c r="H103" s="194" t="s">
        <v>3612</v>
      </c>
      <c r="I103" s="197"/>
      <c r="J103" s="194"/>
      <c r="K103" s="197"/>
      <c r="L103" s="194"/>
      <c r="M103" s="197"/>
    </row>
    <row r="104" spans="1:13" hidden="1">
      <c r="A104" s="194">
        <v>44</v>
      </c>
      <c r="B104" s="194" t="s">
        <v>2130</v>
      </c>
      <c r="C104" s="195" t="s">
        <v>715</v>
      </c>
      <c r="D104" s="196">
        <v>44605</v>
      </c>
      <c r="E104" s="194" t="s">
        <v>3500</v>
      </c>
      <c r="F104" s="194" t="s">
        <v>783</v>
      </c>
      <c r="G104" s="195">
        <v>309156090</v>
      </c>
      <c r="H104" s="194" t="s">
        <v>5322</v>
      </c>
      <c r="I104" s="197"/>
      <c r="J104" s="194"/>
      <c r="K104" s="197"/>
      <c r="L104" s="194"/>
      <c r="M104" s="197"/>
    </row>
    <row r="105" spans="1:13" hidden="1">
      <c r="A105" s="194">
        <v>45</v>
      </c>
      <c r="B105" s="194" t="s">
        <v>781</v>
      </c>
      <c r="C105" s="195" t="s">
        <v>715</v>
      </c>
      <c r="D105" s="196">
        <v>44605</v>
      </c>
      <c r="E105" s="194" t="s">
        <v>3519</v>
      </c>
      <c r="F105" s="194" t="s">
        <v>780</v>
      </c>
      <c r="G105" s="195">
        <v>305543848</v>
      </c>
      <c r="H105" s="194" t="s">
        <v>3520</v>
      </c>
      <c r="I105" s="197"/>
      <c r="J105" s="194"/>
      <c r="K105" s="197"/>
      <c r="L105" s="194"/>
      <c r="M105" s="197"/>
    </row>
    <row r="106" spans="1:13" hidden="1">
      <c r="A106" s="194">
        <v>46</v>
      </c>
      <c r="B106" s="194" t="s">
        <v>782</v>
      </c>
      <c r="C106" s="195" t="s">
        <v>715</v>
      </c>
      <c r="D106" s="196">
        <v>44605</v>
      </c>
      <c r="E106" s="194" t="s">
        <v>3533</v>
      </c>
      <c r="F106" s="194" t="s">
        <v>783</v>
      </c>
      <c r="G106" s="195">
        <v>309156090</v>
      </c>
      <c r="H106" s="194" t="s">
        <v>5323</v>
      </c>
      <c r="I106" s="197"/>
      <c r="J106" s="194"/>
      <c r="K106" s="197"/>
      <c r="L106" s="194"/>
      <c r="M106" s="197"/>
    </row>
    <row r="107" spans="1:13" hidden="1">
      <c r="A107" s="194">
        <v>47</v>
      </c>
      <c r="B107" s="194" t="s">
        <v>784</v>
      </c>
      <c r="C107" s="195" t="s">
        <v>715</v>
      </c>
      <c r="D107" s="196">
        <v>44606</v>
      </c>
      <c r="E107" s="194" t="s">
        <v>3534</v>
      </c>
      <c r="F107" s="194" t="s">
        <v>786</v>
      </c>
      <c r="G107" s="195">
        <v>308937702</v>
      </c>
      <c r="H107" s="194" t="s">
        <v>5324</v>
      </c>
      <c r="I107" s="197"/>
      <c r="J107" s="194"/>
      <c r="K107" s="197"/>
      <c r="L107" s="194"/>
      <c r="M107" s="197"/>
    </row>
    <row r="108" spans="1:13" hidden="1">
      <c r="A108" s="194">
        <v>48</v>
      </c>
      <c r="B108" s="194" t="s">
        <v>787</v>
      </c>
      <c r="C108" s="195" t="s">
        <v>715</v>
      </c>
      <c r="D108" s="196">
        <v>44606</v>
      </c>
      <c r="E108" s="194" t="s">
        <v>3535</v>
      </c>
      <c r="F108" s="194" t="s">
        <v>786</v>
      </c>
      <c r="G108" s="195">
        <v>308937702</v>
      </c>
      <c r="H108" s="194" t="s">
        <v>3529</v>
      </c>
      <c r="I108" s="197"/>
      <c r="J108" s="194"/>
      <c r="K108" s="197"/>
      <c r="L108" s="194"/>
      <c r="M108" s="197"/>
    </row>
    <row r="109" spans="1:13" hidden="1">
      <c r="A109" s="194">
        <v>49</v>
      </c>
      <c r="B109" s="194" t="s">
        <v>788</v>
      </c>
      <c r="C109" s="195" t="s">
        <v>715</v>
      </c>
      <c r="D109" s="196">
        <v>44606</v>
      </c>
      <c r="E109" s="194" t="s">
        <v>3536</v>
      </c>
      <c r="F109" s="194" t="s">
        <v>789</v>
      </c>
      <c r="G109" s="195">
        <v>300496854</v>
      </c>
      <c r="H109" s="194" t="s">
        <v>5325</v>
      </c>
      <c r="I109" s="197"/>
      <c r="J109" s="194"/>
      <c r="K109" s="197"/>
      <c r="L109" s="194"/>
      <c r="M109" s="197"/>
    </row>
    <row r="110" spans="1:13" hidden="1">
      <c r="A110" s="194">
        <v>50</v>
      </c>
      <c r="B110" s="194" t="s">
        <v>790</v>
      </c>
      <c r="C110" s="195" t="s">
        <v>715</v>
      </c>
      <c r="D110" s="196">
        <v>44606</v>
      </c>
      <c r="E110" s="194" t="s">
        <v>3537</v>
      </c>
      <c r="F110" s="194" t="s">
        <v>791</v>
      </c>
      <c r="G110" s="195">
        <v>203677795</v>
      </c>
      <c r="H110" s="194" t="s">
        <v>5326</v>
      </c>
      <c r="I110" s="197"/>
      <c r="J110" s="194"/>
      <c r="K110" s="197"/>
      <c r="L110" s="194"/>
      <c r="M110" s="197"/>
    </row>
    <row r="111" spans="1:13" hidden="1">
      <c r="A111" s="194">
        <v>51</v>
      </c>
      <c r="B111" s="194" t="s">
        <v>792</v>
      </c>
      <c r="C111" s="195" t="s">
        <v>715</v>
      </c>
      <c r="D111" s="196">
        <v>44606</v>
      </c>
      <c r="E111" s="194" t="s">
        <v>3538</v>
      </c>
      <c r="F111" s="194" t="s">
        <v>791</v>
      </c>
      <c r="G111" s="195">
        <v>203677795</v>
      </c>
      <c r="H111" s="194" t="s">
        <v>3536</v>
      </c>
      <c r="I111" s="197"/>
      <c r="J111" s="194"/>
      <c r="K111" s="197"/>
      <c r="L111" s="194"/>
      <c r="M111" s="197"/>
    </row>
    <row r="112" spans="1:13" hidden="1">
      <c r="A112" s="194">
        <v>53</v>
      </c>
      <c r="B112" s="194" t="s">
        <v>793</v>
      </c>
      <c r="C112" s="195" t="s">
        <v>715</v>
      </c>
      <c r="D112" s="196">
        <v>44608</v>
      </c>
      <c r="E112" s="194" t="s">
        <v>3520</v>
      </c>
      <c r="F112" s="194" t="s">
        <v>748</v>
      </c>
      <c r="G112" s="195">
        <v>308683964</v>
      </c>
      <c r="H112" s="194" t="s">
        <v>5327</v>
      </c>
      <c r="I112" s="197"/>
      <c r="J112" s="194"/>
      <c r="K112" s="197"/>
      <c r="L112" s="194"/>
      <c r="M112" s="197"/>
    </row>
    <row r="113" spans="1:13" hidden="1">
      <c r="A113" s="194">
        <v>54</v>
      </c>
      <c r="B113" s="194" t="s">
        <v>795</v>
      </c>
      <c r="C113" s="195" t="s">
        <v>715</v>
      </c>
      <c r="D113" s="196">
        <v>44608</v>
      </c>
      <c r="E113" s="194" t="s">
        <v>3539</v>
      </c>
      <c r="F113" s="194" t="s">
        <v>796</v>
      </c>
      <c r="G113" s="195">
        <v>305614995</v>
      </c>
      <c r="H113" s="194" t="s">
        <v>3539</v>
      </c>
      <c r="I113" s="197"/>
      <c r="J113" s="194"/>
      <c r="K113" s="197"/>
      <c r="L113" s="194"/>
      <c r="M113" s="197"/>
    </row>
    <row r="114" spans="1:13" hidden="1">
      <c r="A114" s="194">
        <v>55</v>
      </c>
      <c r="B114" s="194" t="s">
        <v>797</v>
      </c>
      <c r="C114" s="195" t="s">
        <v>715</v>
      </c>
      <c r="D114" s="196">
        <v>44609</v>
      </c>
      <c r="E114" s="194" t="s">
        <v>3540</v>
      </c>
      <c r="F114" s="194" t="s">
        <v>799</v>
      </c>
      <c r="G114" s="195">
        <v>200588569</v>
      </c>
      <c r="H114" s="194" t="s">
        <v>3540</v>
      </c>
      <c r="I114" s="197"/>
      <c r="J114" s="194"/>
      <c r="K114" s="197"/>
      <c r="L114" s="194"/>
      <c r="M114" s="197"/>
    </row>
    <row r="115" spans="1:13" hidden="1">
      <c r="A115" s="194">
        <v>57</v>
      </c>
      <c r="B115" s="194" t="s">
        <v>800</v>
      </c>
      <c r="C115" s="195" t="s">
        <v>715</v>
      </c>
      <c r="D115" s="196">
        <v>44610</v>
      </c>
      <c r="E115" s="194" t="s">
        <v>3541</v>
      </c>
      <c r="F115" s="194" t="s">
        <v>771</v>
      </c>
      <c r="G115" s="195">
        <v>302764392</v>
      </c>
      <c r="H115" s="194" t="s">
        <v>3541</v>
      </c>
      <c r="I115" s="197"/>
      <c r="J115" s="194"/>
      <c r="K115" s="197"/>
      <c r="L115" s="194"/>
      <c r="M115" s="197"/>
    </row>
    <row r="116" spans="1:13" hidden="1">
      <c r="A116" s="194">
        <v>58</v>
      </c>
      <c r="B116" s="194" t="s">
        <v>890</v>
      </c>
      <c r="C116" s="195" t="s">
        <v>885</v>
      </c>
      <c r="D116" s="196">
        <v>44613</v>
      </c>
      <c r="E116" s="194" t="s">
        <v>5328</v>
      </c>
      <c r="F116" s="194" t="s">
        <v>532</v>
      </c>
      <c r="G116" s="195">
        <v>307901162</v>
      </c>
      <c r="H116" s="194" t="s">
        <v>5329</v>
      </c>
      <c r="I116" s="197"/>
      <c r="J116" s="194"/>
      <c r="K116" s="197"/>
      <c r="L116" s="194"/>
      <c r="M116" s="197"/>
    </row>
    <row r="117" spans="1:13" hidden="1">
      <c r="A117" s="194">
        <v>59</v>
      </c>
      <c r="B117" s="194" t="s">
        <v>802</v>
      </c>
      <c r="C117" s="195" t="s">
        <v>715</v>
      </c>
      <c r="D117" s="196">
        <v>44616</v>
      </c>
      <c r="E117" s="194" t="s">
        <v>3542</v>
      </c>
      <c r="F117" s="194" t="s">
        <v>804</v>
      </c>
      <c r="G117" s="195">
        <v>303919141</v>
      </c>
      <c r="H117" s="194" t="s">
        <v>5330</v>
      </c>
      <c r="I117" s="197"/>
      <c r="J117" s="194"/>
      <c r="K117" s="197"/>
      <c r="L117" s="194"/>
      <c r="M117" s="197"/>
    </row>
    <row r="118" spans="1:13" hidden="1">
      <c r="A118" s="194">
        <v>60</v>
      </c>
      <c r="B118" s="194" t="s">
        <v>805</v>
      </c>
      <c r="C118" s="195" t="s">
        <v>715</v>
      </c>
      <c r="D118" s="196">
        <v>44616</v>
      </c>
      <c r="E118" s="194" t="s">
        <v>3543</v>
      </c>
      <c r="F118" s="194" t="s">
        <v>804</v>
      </c>
      <c r="G118" s="195">
        <v>303919141</v>
      </c>
      <c r="H118" s="194" t="s">
        <v>5331</v>
      </c>
      <c r="I118" s="197"/>
      <c r="J118" s="194"/>
      <c r="K118" s="197"/>
      <c r="L118" s="194"/>
      <c r="M118" s="197"/>
    </row>
    <row r="119" spans="1:13" hidden="1">
      <c r="A119" s="194">
        <v>61</v>
      </c>
      <c r="B119" s="194" t="s">
        <v>2131</v>
      </c>
      <c r="C119" s="195" t="s">
        <v>715</v>
      </c>
      <c r="D119" s="196">
        <v>44622</v>
      </c>
      <c r="E119" s="194" t="s">
        <v>3544</v>
      </c>
      <c r="F119" s="194" t="s">
        <v>2132</v>
      </c>
      <c r="G119" s="195">
        <v>306988063</v>
      </c>
      <c r="H119" s="194" t="s">
        <v>5332</v>
      </c>
      <c r="I119" s="197"/>
      <c r="J119" s="194"/>
      <c r="K119" s="197"/>
      <c r="L119" s="194"/>
      <c r="M119" s="197"/>
    </row>
    <row r="120" spans="1:13" hidden="1">
      <c r="A120" s="194">
        <v>62</v>
      </c>
      <c r="B120" s="194" t="s">
        <v>806</v>
      </c>
      <c r="C120" s="195" t="s">
        <v>715</v>
      </c>
      <c r="D120" s="196">
        <v>44622</v>
      </c>
      <c r="E120" s="194" t="s">
        <v>3545</v>
      </c>
      <c r="F120" s="194" t="s">
        <v>808</v>
      </c>
      <c r="G120" s="195">
        <v>307048170</v>
      </c>
      <c r="H120" s="194" t="s">
        <v>5333</v>
      </c>
      <c r="I120" s="197"/>
      <c r="J120" s="194"/>
      <c r="K120" s="197"/>
      <c r="L120" s="194"/>
      <c r="M120" s="197"/>
    </row>
    <row r="121" spans="1:13" hidden="1">
      <c r="A121" s="194">
        <v>63</v>
      </c>
      <c r="B121" s="194" t="s">
        <v>809</v>
      </c>
      <c r="C121" s="195" t="s">
        <v>715</v>
      </c>
      <c r="D121" s="196">
        <v>44622</v>
      </c>
      <c r="E121" s="194" t="s">
        <v>3525</v>
      </c>
      <c r="F121" s="194" t="s">
        <v>808</v>
      </c>
      <c r="G121" s="195">
        <v>307048170</v>
      </c>
      <c r="H121" s="194" t="s">
        <v>5334</v>
      </c>
      <c r="I121" s="197"/>
      <c r="J121" s="194"/>
      <c r="K121" s="197"/>
      <c r="L121" s="194"/>
      <c r="M121" s="197"/>
    </row>
    <row r="122" spans="1:13" hidden="1">
      <c r="A122" s="194">
        <v>64</v>
      </c>
      <c r="B122" s="194" t="s">
        <v>810</v>
      </c>
      <c r="C122" s="195" t="s">
        <v>715</v>
      </c>
      <c r="D122" s="196">
        <v>44622</v>
      </c>
      <c r="E122" s="194" t="s">
        <v>3546</v>
      </c>
      <c r="F122" s="194" t="s">
        <v>808</v>
      </c>
      <c r="G122" s="195">
        <v>307048170</v>
      </c>
      <c r="H122" s="194" t="s">
        <v>5335</v>
      </c>
      <c r="I122" s="197"/>
      <c r="J122" s="194"/>
      <c r="K122" s="197"/>
      <c r="L122" s="194"/>
      <c r="M122" s="197"/>
    </row>
    <row r="123" spans="1:13" hidden="1">
      <c r="A123" s="194">
        <v>65</v>
      </c>
      <c r="B123" s="194" t="s">
        <v>811</v>
      </c>
      <c r="C123" s="195" t="s">
        <v>715</v>
      </c>
      <c r="D123" s="196">
        <v>44622</v>
      </c>
      <c r="E123" s="194" t="s">
        <v>3547</v>
      </c>
      <c r="F123" s="194" t="s">
        <v>808</v>
      </c>
      <c r="G123" s="195">
        <v>307048170</v>
      </c>
      <c r="H123" s="194" t="s">
        <v>3683</v>
      </c>
      <c r="I123" s="197"/>
      <c r="J123" s="194"/>
      <c r="K123" s="197"/>
      <c r="L123" s="194"/>
      <c r="M123" s="197"/>
    </row>
    <row r="124" spans="1:13" hidden="1">
      <c r="A124" s="194">
        <v>66</v>
      </c>
      <c r="B124" s="194" t="s">
        <v>812</v>
      </c>
      <c r="C124" s="195" t="s">
        <v>715</v>
      </c>
      <c r="D124" s="196">
        <v>44623</v>
      </c>
      <c r="E124" s="194" t="s">
        <v>3548</v>
      </c>
      <c r="F124" s="194" t="s">
        <v>808</v>
      </c>
      <c r="G124" s="195">
        <v>307048170</v>
      </c>
      <c r="H124" s="194" t="s">
        <v>3626</v>
      </c>
      <c r="I124" s="197"/>
      <c r="J124" s="194"/>
      <c r="K124" s="197"/>
      <c r="L124" s="194"/>
      <c r="M124" s="197"/>
    </row>
    <row r="125" spans="1:13" hidden="1">
      <c r="A125" s="194">
        <v>67</v>
      </c>
      <c r="B125" s="194" t="s">
        <v>814</v>
      </c>
      <c r="C125" s="195" t="s">
        <v>715</v>
      </c>
      <c r="D125" s="196">
        <v>44623</v>
      </c>
      <c r="E125" s="194" t="s">
        <v>3549</v>
      </c>
      <c r="F125" s="194" t="s">
        <v>808</v>
      </c>
      <c r="G125" s="195">
        <v>307048170</v>
      </c>
      <c r="H125" s="194" t="s">
        <v>3626</v>
      </c>
      <c r="I125" s="197"/>
      <c r="J125" s="194"/>
      <c r="K125" s="197"/>
      <c r="L125" s="194"/>
      <c r="M125" s="197"/>
    </row>
    <row r="126" spans="1:13" hidden="1">
      <c r="A126" s="194">
        <v>68</v>
      </c>
      <c r="B126" s="194" t="s">
        <v>815</v>
      </c>
      <c r="C126" s="195" t="s">
        <v>715</v>
      </c>
      <c r="D126" s="196">
        <v>44623</v>
      </c>
      <c r="E126" s="194" t="s">
        <v>3550</v>
      </c>
      <c r="F126" s="194" t="s">
        <v>808</v>
      </c>
      <c r="G126" s="195">
        <v>307048170</v>
      </c>
      <c r="H126" s="194" t="s">
        <v>3553</v>
      </c>
      <c r="I126" s="197"/>
      <c r="J126" s="194"/>
      <c r="K126" s="197"/>
      <c r="L126" s="194"/>
      <c r="M126" s="197"/>
    </row>
    <row r="127" spans="1:13" hidden="1">
      <c r="A127" s="194">
        <v>69</v>
      </c>
      <c r="B127" s="194" t="s">
        <v>816</v>
      </c>
      <c r="C127" s="195" t="s">
        <v>715</v>
      </c>
      <c r="D127" s="196">
        <v>44623</v>
      </c>
      <c r="E127" s="194" t="s">
        <v>3551</v>
      </c>
      <c r="F127" s="194" t="s">
        <v>808</v>
      </c>
      <c r="G127" s="195">
        <v>307048170</v>
      </c>
      <c r="H127" s="194" t="s">
        <v>5336</v>
      </c>
      <c r="I127" s="197"/>
      <c r="J127" s="194"/>
      <c r="K127" s="197"/>
      <c r="L127" s="194"/>
      <c r="M127" s="197"/>
    </row>
    <row r="128" spans="1:13" hidden="1">
      <c r="A128" s="194">
        <v>70</v>
      </c>
      <c r="B128" s="194" t="s">
        <v>817</v>
      </c>
      <c r="C128" s="195" t="s">
        <v>715</v>
      </c>
      <c r="D128" s="196">
        <v>44623</v>
      </c>
      <c r="E128" s="194" t="s">
        <v>3552</v>
      </c>
      <c r="F128" s="194" t="s">
        <v>808</v>
      </c>
      <c r="G128" s="195">
        <v>307048170</v>
      </c>
      <c r="H128" s="194" t="s">
        <v>5337</v>
      </c>
      <c r="I128" s="197"/>
      <c r="J128" s="194"/>
      <c r="K128" s="197"/>
      <c r="L128" s="194"/>
      <c r="M128" s="197"/>
    </row>
    <row r="129" spans="1:13" hidden="1">
      <c r="A129" s="194">
        <v>71</v>
      </c>
      <c r="B129" s="194" t="s">
        <v>818</v>
      </c>
      <c r="C129" s="195" t="s">
        <v>715</v>
      </c>
      <c r="D129" s="196">
        <v>44623</v>
      </c>
      <c r="E129" s="194" t="s">
        <v>3553</v>
      </c>
      <c r="F129" s="194" t="s">
        <v>808</v>
      </c>
      <c r="G129" s="195">
        <v>307048170</v>
      </c>
      <c r="H129" s="194" t="s">
        <v>5338</v>
      </c>
      <c r="I129" s="197"/>
      <c r="J129" s="194"/>
      <c r="K129" s="197"/>
      <c r="L129" s="194"/>
      <c r="M129" s="197"/>
    </row>
    <row r="130" spans="1:13" hidden="1">
      <c r="A130" s="194">
        <v>72</v>
      </c>
      <c r="B130" s="194" t="s">
        <v>819</v>
      </c>
      <c r="C130" s="195" t="s">
        <v>715</v>
      </c>
      <c r="D130" s="196">
        <v>44623</v>
      </c>
      <c r="E130" s="194" t="s">
        <v>3554</v>
      </c>
      <c r="F130" s="194" t="s">
        <v>808</v>
      </c>
      <c r="G130" s="195">
        <v>307048170</v>
      </c>
      <c r="H130" s="194" t="s">
        <v>5339</v>
      </c>
      <c r="I130" s="197"/>
      <c r="J130" s="194"/>
      <c r="K130" s="197"/>
      <c r="L130" s="194"/>
      <c r="M130" s="197"/>
    </row>
    <row r="131" spans="1:13" hidden="1">
      <c r="A131" s="194">
        <v>73</v>
      </c>
      <c r="B131" s="194" t="s">
        <v>820</v>
      </c>
      <c r="C131" s="195" t="s">
        <v>715</v>
      </c>
      <c r="D131" s="196">
        <v>44623</v>
      </c>
      <c r="E131" s="194" t="s">
        <v>3555</v>
      </c>
      <c r="F131" s="194" t="s">
        <v>808</v>
      </c>
      <c r="G131" s="195">
        <v>307048170</v>
      </c>
      <c r="H131" s="194" t="s">
        <v>5340</v>
      </c>
      <c r="I131" s="197"/>
      <c r="J131" s="194"/>
      <c r="K131" s="197"/>
      <c r="L131" s="194"/>
      <c r="M131" s="197"/>
    </row>
    <row r="132" spans="1:13" hidden="1">
      <c r="A132" s="194">
        <v>74</v>
      </c>
      <c r="B132" s="194" t="s">
        <v>821</v>
      </c>
      <c r="C132" s="195" t="s">
        <v>715</v>
      </c>
      <c r="D132" s="196">
        <v>44623</v>
      </c>
      <c r="E132" s="194" t="s">
        <v>3556</v>
      </c>
      <c r="F132" s="194" t="s">
        <v>808</v>
      </c>
      <c r="G132" s="195">
        <v>307048170</v>
      </c>
      <c r="H132" s="194" t="s">
        <v>5341</v>
      </c>
      <c r="I132" s="197"/>
      <c r="J132" s="194"/>
      <c r="K132" s="197"/>
      <c r="L132" s="194"/>
      <c r="M132" s="197"/>
    </row>
    <row r="133" spans="1:13" hidden="1">
      <c r="A133" s="194">
        <v>75</v>
      </c>
      <c r="B133" s="194" t="s">
        <v>822</v>
      </c>
      <c r="C133" s="195" t="s">
        <v>715</v>
      </c>
      <c r="D133" s="196">
        <v>44623</v>
      </c>
      <c r="E133" s="194" t="s">
        <v>3557</v>
      </c>
      <c r="F133" s="194" t="s">
        <v>808</v>
      </c>
      <c r="G133" s="195">
        <v>307048170</v>
      </c>
      <c r="H133" s="194" t="s">
        <v>5342</v>
      </c>
      <c r="I133" s="197"/>
      <c r="J133" s="194"/>
      <c r="K133" s="197"/>
      <c r="L133" s="194"/>
      <c r="M133" s="197"/>
    </row>
    <row r="134" spans="1:13" hidden="1">
      <c r="A134" s="194">
        <v>76</v>
      </c>
      <c r="B134" s="194" t="s">
        <v>823</v>
      </c>
      <c r="C134" s="195" t="s">
        <v>715</v>
      </c>
      <c r="D134" s="196">
        <v>44623</v>
      </c>
      <c r="E134" s="194" t="s">
        <v>3558</v>
      </c>
      <c r="F134" s="194" t="s">
        <v>808</v>
      </c>
      <c r="G134" s="195">
        <v>307048170</v>
      </c>
      <c r="H134" s="194" t="s">
        <v>3558</v>
      </c>
      <c r="I134" s="197"/>
      <c r="J134" s="194"/>
      <c r="K134" s="197"/>
      <c r="L134" s="194"/>
      <c r="M134" s="197"/>
    </row>
    <row r="135" spans="1:13" hidden="1">
      <c r="A135" s="194">
        <v>77</v>
      </c>
      <c r="B135" s="194" t="s">
        <v>2133</v>
      </c>
      <c r="C135" s="195" t="s">
        <v>715</v>
      </c>
      <c r="D135" s="196">
        <v>44623</v>
      </c>
      <c r="E135" s="194" t="s">
        <v>3559</v>
      </c>
      <c r="F135" s="194" t="s">
        <v>2134</v>
      </c>
      <c r="G135" s="195">
        <v>308385250</v>
      </c>
      <c r="H135" s="194" t="s">
        <v>5343</v>
      </c>
      <c r="I135" s="197"/>
      <c r="J135" s="194"/>
      <c r="K135" s="197"/>
      <c r="L135" s="194"/>
      <c r="M135" s="197"/>
    </row>
    <row r="136" spans="1:13" hidden="1">
      <c r="A136" s="194">
        <v>78</v>
      </c>
      <c r="B136" s="194" t="s">
        <v>824</v>
      </c>
      <c r="C136" s="195" t="s">
        <v>715</v>
      </c>
      <c r="D136" s="196">
        <v>44624</v>
      </c>
      <c r="E136" s="194" t="s">
        <v>3550</v>
      </c>
      <c r="F136" s="194" t="s">
        <v>808</v>
      </c>
      <c r="G136" s="195">
        <v>307048170</v>
      </c>
      <c r="H136" s="194" t="s">
        <v>5344</v>
      </c>
      <c r="I136" s="197"/>
      <c r="J136" s="194"/>
      <c r="K136" s="197"/>
      <c r="L136" s="194"/>
      <c r="M136" s="197"/>
    </row>
    <row r="137" spans="1:13" hidden="1">
      <c r="A137" s="194">
        <v>79</v>
      </c>
      <c r="B137" s="194" t="s">
        <v>826</v>
      </c>
      <c r="C137" s="195" t="s">
        <v>715</v>
      </c>
      <c r="D137" s="196">
        <v>44624</v>
      </c>
      <c r="E137" s="194" t="s">
        <v>3560</v>
      </c>
      <c r="F137" s="194" t="s">
        <v>808</v>
      </c>
      <c r="G137" s="195">
        <v>307048170</v>
      </c>
      <c r="H137" s="194" t="s">
        <v>5345</v>
      </c>
      <c r="I137" s="197"/>
      <c r="J137" s="194"/>
      <c r="K137" s="197"/>
      <c r="L137" s="194"/>
      <c r="M137" s="197"/>
    </row>
    <row r="138" spans="1:13" hidden="1">
      <c r="A138" s="194">
        <v>80</v>
      </c>
      <c r="B138" s="194" t="s">
        <v>827</v>
      </c>
      <c r="C138" s="195" t="s">
        <v>715</v>
      </c>
      <c r="D138" s="196">
        <v>44624</v>
      </c>
      <c r="E138" s="194" t="s">
        <v>3451</v>
      </c>
      <c r="F138" s="194" t="s">
        <v>808</v>
      </c>
      <c r="G138" s="195">
        <v>307048170</v>
      </c>
      <c r="H138" s="194" t="s">
        <v>5346</v>
      </c>
      <c r="I138" s="197"/>
      <c r="J138" s="194"/>
      <c r="K138" s="197"/>
      <c r="L138" s="194"/>
      <c r="M138" s="197"/>
    </row>
    <row r="139" spans="1:13" hidden="1">
      <c r="A139" s="194">
        <v>81</v>
      </c>
      <c r="B139" s="194" t="s">
        <v>828</v>
      </c>
      <c r="C139" s="195" t="s">
        <v>715</v>
      </c>
      <c r="D139" s="196">
        <v>44624</v>
      </c>
      <c r="E139" s="194" t="s">
        <v>3561</v>
      </c>
      <c r="F139" s="194" t="s">
        <v>808</v>
      </c>
      <c r="G139" s="195">
        <v>307048170</v>
      </c>
      <c r="H139" s="194" t="s">
        <v>5347</v>
      </c>
      <c r="I139" s="197"/>
      <c r="J139" s="194"/>
      <c r="K139" s="197"/>
      <c r="L139" s="194"/>
      <c r="M139" s="197"/>
    </row>
    <row r="140" spans="1:13" hidden="1">
      <c r="A140" s="194">
        <v>82</v>
      </c>
      <c r="B140" s="194" t="s">
        <v>829</v>
      </c>
      <c r="C140" s="195" t="s">
        <v>715</v>
      </c>
      <c r="D140" s="196">
        <v>44624</v>
      </c>
      <c r="E140" s="194" t="s">
        <v>3562</v>
      </c>
      <c r="F140" s="194" t="s">
        <v>808</v>
      </c>
      <c r="G140" s="195">
        <v>307048170</v>
      </c>
      <c r="H140" s="194" t="s">
        <v>5348</v>
      </c>
      <c r="I140" s="197"/>
      <c r="J140" s="194"/>
      <c r="K140" s="197"/>
      <c r="L140" s="194"/>
      <c r="M140" s="197"/>
    </row>
    <row r="141" spans="1:13" hidden="1">
      <c r="A141" s="194">
        <v>83</v>
      </c>
      <c r="B141" s="194" t="s">
        <v>830</v>
      </c>
      <c r="C141" s="195" t="s">
        <v>715</v>
      </c>
      <c r="D141" s="196">
        <v>44624</v>
      </c>
      <c r="E141" s="194" t="s">
        <v>3563</v>
      </c>
      <c r="F141" s="194" t="s">
        <v>808</v>
      </c>
      <c r="G141" s="195">
        <v>307048170</v>
      </c>
      <c r="H141" s="194" t="s">
        <v>5349</v>
      </c>
      <c r="I141" s="197"/>
      <c r="J141" s="194"/>
      <c r="K141" s="197"/>
      <c r="L141" s="194"/>
      <c r="M141" s="197"/>
    </row>
    <row r="142" spans="1:13" hidden="1">
      <c r="A142" s="194">
        <v>84</v>
      </c>
      <c r="B142" s="194" t="s">
        <v>831</v>
      </c>
      <c r="C142" s="195" t="s">
        <v>715</v>
      </c>
      <c r="D142" s="196">
        <v>44624</v>
      </c>
      <c r="E142" s="194" t="s">
        <v>3564</v>
      </c>
      <c r="F142" s="194" t="s">
        <v>808</v>
      </c>
      <c r="G142" s="195">
        <v>307048170</v>
      </c>
      <c r="H142" s="194" t="s">
        <v>5350</v>
      </c>
      <c r="I142" s="197"/>
      <c r="J142" s="194"/>
      <c r="K142" s="197"/>
      <c r="L142" s="194"/>
      <c r="M142" s="197"/>
    </row>
    <row r="143" spans="1:13" hidden="1">
      <c r="A143" s="194">
        <v>85</v>
      </c>
      <c r="B143" s="194" t="s">
        <v>832</v>
      </c>
      <c r="C143" s="195" t="s">
        <v>715</v>
      </c>
      <c r="D143" s="196">
        <v>44625</v>
      </c>
      <c r="E143" s="194" t="s">
        <v>3565</v>
      </c>
      <c r="F143" s="194" t="s">
        <v>808</v>
      </c>
      <c r="G143" s="195">
        <v>307048170</v>
      </c>
      <c r="H143" s="194" t="s">
        <v>5351</v>
      </c>
      <c r="I143" s="197"/>
      <c r="J143" s="194"/>
      <c r="K143" s="197"/>
      <c r="L143" s="194"/>
      <c r="M143" s="197"/>
    </row>
    <row r="144" spans="1:13" hidden="1">
      <c r="A144" s="194">
        <v>86</v>
      </c>
      <c r="B144" s="194" t="s">
        <v>833</v>
      </c>
      <c r="C144" s="195" t="s">
        <v>715</v>
      </c>
      <c r="D144" s="196">
        <v>44625</v>
      </c>
      <c r="E144" s="194" t="s">
        <v>3566</v>
      </c>
      <c r="F144" s="194" t="s">
        <v>808</v>
      </c>
      <c r="G144" s="195">
        <v>307048170</v>
      </c>
      <c r="H144" s="194" t="s">
        <v>5352</v>
      </c>
      <c r="I144" s="197"/>
      <c r="J144" s="194"/>
      <c r="K144" s="197"/>
      <c r="L144" s="194"/>
      <c r="M144" s="197"/>
    </row>
    <row r="145" spans="1:13" hidden="1">
      <c r="A145" s="194">
        <v>87</v>
      </c>
      <c r="B145" s="194" t="s">
        <v>834</v>
      </c>
      <c r="C145" s="195" t="s">
        <v>715</v>
      </c>
      <c r="D145" s="196">
        <v>44625</v>
      </c>
      <c r="E145" s="194" t="s">
        <v>3567</v>
      </c>
      <c r="F145" s="194" t="s">
        <v>808</v>
      </c>
      <c r="G145" s="195">
        <v>307048170</v>
      </c>
      <c r="H145" s="194" t="s">
        <v>5353</v>
      </c>
      <c r="I145" s="197"/>
      <c r="J145" s="194"/>
      <c r="K145" s="197"/>
      <c r="L145" s="194"/>
      <c r="M145" s="197"/>
    </row>
    <row r="146" spans="1:13" hidden="1">
      <c r="A146" s="194">
        <v>88</v>
      </c>
      <c r="B146" s="194" t="s">
        <v>835</v>
      </c>
      <c r="C146" s="195" t="s">
        <v>715</v>
      </c>
      <c r="D146" s="196">
        <v>44625</v>
      </c>
      <c r="E146" s="194" t="s">
        <v>3568</v>
      </c>
      <c r="F146" s="194" t="s">
        <v>808</v>
      </c>
      <c r="G146" s="195">
        <v>307048170</v>
      </c>
      <c r="H146" s="194" t="s">
        <v>5354</v>
      </c>
      <c r="I146" s="197"/>
      <c r="J146" s="194"/>
      <c r="K146" s="197"/>
      <c r="L146" s="194"/>
      <c r="M146" s="197"/>
    </row>
    <row r="147" spans="1:13" hidden="1">
      <c r="A147" s="194">
        <v>89</v>
      </c>
      <c r="B147" s="194" t="s">
        <v>836</v>
      </c>
      <c r="C147" s="195" t="s">
        <v>715</v>
      </c>
      <c r="D147" s="196">
        <v>44625</v>
      </c>
      <c r="E147" s="194" t="s">
        <v>3569</v>
      </c>
      <c r="F147" s="194" t="s">
        <v>808</v>
      </c>
      <c r="G147" s="195">
        <v>307048170</v>
      </c>
      <c r="H147" s="194" t="s">
        <v>5355</v>
      </c>
      <c r="I147" s="197"/>
      <c r="J147" s="194"/>
      <c r="K147" s="197"/>
      <c r="L147" s="194"/>
      <c r="M147" s="197"/>
    </row>
    <row r="148" spans="1:13" hidden="1">
      <c r="A148" s="194">
        <v>90</v>
      </c>
      <c r="B148" s="194" t="s">
        <v>837</v>
      </c>
      <c r="C148" s="195" t="s">
        <v>715</v>
      </c>
      <c r="D148" s="196">
        <v>44625</v>
      </c>
      <c r="E148" s="194" t="s">
        <v>3570</v>
      </c>
      <c r="F148" s="194" t="s">
        <v>808</v>
      </c>
      <c r="G148" s="195">
        <v>307048170</v>
      </c>
      <c r="H148" s="194" t="s">
        <v>5356</v>
      </c>
      <c r="I148" s="197"/>
      <c r="J148" s="194"/>
      <c r="K148" s="197"/>
      <c r="L148" s="194"/>
      <c r="M148" s="197"/>
    </row>
    <row r="149" spans="1:13" hidden="1">
      <c r="A149" s="194">
        <v>91</v>
      </c>
      <c r="B149" s="194" t="s">
        <v>838</v>
      </c>
      <c r="C149" s="195" t="s">
        <v>715</v>
      </c>
      <c r="D149" s="196">
        <v>44625</v>
      </c>
      <c r="E149" s="194" t="s">
        <v>3505</v>
      </c>
      <c r="F149" s="194" t="s">
        <v>808</v>
      </c>
      <c r="G149" s="195">
        <v>307048170</v>
      </c>
      <c r="H149" s="194" t="s">
        <v>5357</v>
      </c>
      <c r="I149" s="197"/>
      <c r="J149" s="194"/>
      <c r="K149" s="197"/>
      <c r="L149" s="194"/>
      <c r="M149" s="197"/>
    </row>
    <row r="150" spans="1:13" hidden="1">
      <c r="A150" s="194">
        <v>92</v>
      </c>
      <c r="B150" s="194" t="s">
        <v>839</v>
      </c>
      <c r="C150" s="195" t="s">
        <v>715</v>
      </c>
      <c r="D150" s="196">
        <v>44626</v>
      </c>
      <c r="E150" s="194" t="s">
        <v>3571</v>
      </c>
      <c r="F150" s="194" t="s">
        <v>808</v>
      </c>
      <c r="G150" s="195">
        <v>307048170</v>
      </c>
      <c r="H150" s="194" t="s">
        <v>5358</v>
      </c>
      <c r="I150" s="197"/>
      <c r="J150" s="194"/>
      <c r="K150" s="197"/>
      <c r="L150" s="194"/>
      <c r="M150" s="197"/>
    </row>
    <row r="151" spans="1:13" hidden="1">
      <c r="A151" s="194">
        <v>93</v>
      </c>
      <c r="B151" s="194" t="s">
        <v>840</v>
      </c>
      <c r="C151" s="195" t="s">
        <v>715</v>
      </c>
      <c r="D151" s="196">
        <v>44626</v>
      </c>
      <c r="E151" s="194" t="s">
        <v>3572</v>
      </c>
      <c r="F151" s="194" t="s">
        <v>808</v>
      </c>
      <c r="G151" s="195">
        <v>307048170</v>
      </c>
      <c r="H151" s="194" t="s">
        <v>5359</v>
      </c>
      <c r="I151" s="197"/>
      <c r="J151" s="194"/>
      <c r="K151" s="197"/>
      <c r="L151" s="194"/>
      <c r="M151" s="197"/>
    </row>
    <row r="152" spans="1:13" hidden="1">
      <c r="A152" s="194">
        <v>94</v>
      </c>
      <c r="B152" s="194" t="s">
        <v>841</v>
      </c>
      <c r="C152" s="195" t="s">
        <v>715</v>
      </c>
      <c r="D152" s="196">
        <v>44626</v>
      </c>
      <c r="E152" s="194" t="s">
        <v>3573</v>
      </c>
      <c r="F152" s="194" t="s">
        <v>842</v>
      </c>
      <c r="G152" s="195">
        <v>305540844</v>
      </c>
      <c r="H152" s="194" t="s">
        <v>5360</v>
      </c>
      <c r="I152" s="197"/>
      <c r="J152" s="194"/>
      <c r="K152" s="197"/>
      <c r="L152" s="194"/>
      <c r="M152" s="197"/>
    </row>
    <row r="153" spans="1:13" hidden="1">
      <c r="A153" s="194">
        <v>95</v>
      </c>
      <c r="B153" s="194" t="s">
        <v>843</v>
      </c>
      <c r="C153" s="195" t="s">
        <v>715</v>
      </c>
      <c r="D153" s="196">
        <v>44627</v>
      </c>
      <c r="E153" s="194" t="s">
        <v>3574</v>
      </c>
      <c r="F153" s="194" t="s">
        <v>808</v>
      </c>
      <c r="G153" s="195">
        <v>307048170</v>
      </c>
      <c r="H153" s="194" t="s">
        <v>3750</v>
      </c>
      <c r="I153" s="197"/>
      <c r="J153" s="194"/>
      <c r="K153" s="197"/>
      <c r="L153" s="194"/>
      <c r="M153" s="197"/>
    </row>
    <row r="154" spans="1:13" hidden="1">
      <c r="A154" s="194">
        <v>96</v>
      </c>
      <c r="B154" s="194" t="s">
        <v>845</v>
      </c>
      <c r="C154" s="195" t="s">
        <v>715</v>
      </c>
      <c r="D154" s="196">
        <v>44627</v>
      </c>
      <c r="E154" s="194" t="s">
        <v>3575</v>
      </c>
      <c r="F154" s="194" t="s">
        <v>808</v>
      </c>
      <c r="G154" s="195">
        <v>307048170</v>
      </c>
      <c r="H154" s="194" t="s">
        <v>5361</v>
      </c>
      <c r="I154" s="197"/>
      <c r="J154" s="194"/>
      <c r="K154" s="197"/>
      <c r="L154" s="194"/>
      <c r="M154" s="197"/>
    </row>
    <row r="155" spans="1:13" hidden="1">
      <c r="A155" s="194">
        <v>97</v>
      </c>
      <c r="B155" s="194" t="s">
        <v>846</v>
      </c>
      <c r="C155" s="195" t="s">
        <v>715</v>
      </c>
      <c r="D155" s="196">
        <v>44627</v>
      </c>
      <c r="E155" s="194" t="s">
        <v>3576</v>
      </c>
      <c r="F155" s="194" t="s">
        <v>808</v>
      </c>
      <c r="G155" s="195">
        <v>307048170</v>
      </c>
      <c r="H155" s="194" t="s">
        <v>5362</v>
      </c>
      <c r="I155" s="197"/>
      <c r="J155" s="194"/>
      <c r="K155" s="197"/>
      <c r="L155" s="194"/>
      <c r="M155" s="197"/>
    </row>
    <row r="156" spans="1:13" hidden="1">
      <c r="A156" s="194">
        <v>98</v>
      </c>
      <c r="B156" s="194" t="s">
        <v>847</v>
      </c>
      <c r="C156" s="195" t="s">
        <v>715</v>
      </c>
      <c r="D156" s="196">
        <v>44627</v>
      </c>
      <c r="E156" s="194" t="s">
        <v>3577</v>
      </c>
      <c r="F156" s="194" t="s">
        <v>808</v>
      </c>
      <c r="G156" s="195">
        <v>307048170</v>
      </c>
      <c r="H156" s="194" t="s">
        <v>5363</v>
      </c>
      <c r="I156" s="197"/>
      <c r="J156" s="194"/>
      <c r="K156" s="197"/>
      <c r="L156" s="194"/>
      <c r="M156" s="197"/>
    </row>
    <row r="157" spans="1:13" hidden="1">
      <c r="A157" s="194">
        <v>99</v>
      </c>
      <c r="B157" s="194" t="s">
        <v>848</v>
      </c>
      <c r="C157" s="195" t="s">
        <v>715</v>
      </c>
      <c r="D157" s="196">
        <v>44629</v>
      </c>
      <c r="E157" s="194" t="s">
        <v>3578</v>
      </c>
      <c r="F157" s="194" t="s">
        <v>850</v>
      </c>
      <c r="G157" s="195">
        <v>308366495</v>
      </c>
      <c r="H157" s="194" t="s">
        <v>5364</v>
      </c>
      <c r="I157" s="197"/>
      <c r="J157" s="194"/>
      <c r="K157" s="197"/>
      <c r="L157" s="194"/>
      <c r="M157" s="197"/>
    </row>
    <row r="158" spans="1:13" hidden="1">
      <c r="A158" s="194">
        <v>100</v>
      </c>
      <c r="B158" s="194" t="s">
        <v>851</v>
      </c>
      <c r="C158" s="195" t="s">
        <v>715</v>
      </c>
      <c r="D158" s="196">
        <v>44629</v>
      </c>
      <c r="E158" s="194" t="s">
        <v>3579</v>
      </c>
      <c r="F158" s="194" t="s">
        <v>850</v>
      </c>
      <c r="G158" s="195">
        <v>308366495</v>
      </c>
      <c r="H158" s="194" t="s">
        <v>5365</v>
      </c>
      <c r="I158" s="197"/>
      <c r="J158" s="194"/>
      <c r="K158" s="197"/>
      <c r="L158" s="194"/>
      <c r="M158" s="197"/>
    </row>
    <row r="159" spans="1:13" hidden="1">
      <c r="A159" s="194">
        <v>101</v>
      </c>
      <c r="B159" s="194" t="s">
        <v>852</v>
      </c>
      <c r="C159" s="195" t="s">
        <v>715</v>
      </c>
      <c r="D159" s="196">
        <v>44634</v>
      </c>
      <c r="E159" s="194" t="s">
        <v>3580</v>
      </c>
      <c r="F159" s="194" t="s">
        <v>850</v>
      </c>
      <c r="G159" s="195">
        <v>308366495</v>
      </c>
      <c r="H159" s="194" t="s">
        <v>5366</v>
      </c>
      <c r="I159" s="197"/>
      <c r="J159" s="194"/>
      <c r="K159" s="197"/>
      <c r="L159" s="194"/>
      <c r="M159" s="197"/>
    </row>
    <row r="160" spans="1:13" hidden="1">
      <c r="A160" s="194">
        <v>102</v>
      </c>
      <c r="B160" s="194" t="s">
        <v>854</v>
      </c>
      <c r="C160" s="195" t="s">
        <v>715</v>
      </c>
      <c r="D160" s="196">
        <v>44634</v>
      </c>
      <c r="E160" s="194" t="s">
        <v>3581</v>
      </c>
      <c r="F160" s="194" t="s">
        <v>850</v>
      </c>
      <c r="G160" s="195">
        <v>308366495</v>
      </c>
      <c r="H160" s="194" t="s">
        <v>3570</v>
      </c>
      <c r="I160" s="197"/>
      <c r="J160" s="194"/>
      <c r="K160" s="197"/>
      <c r="L160" s="194"/>
      <c r="M160" s="197"/>
    </row>
    <row r="161" spans="1:13" hidden="1">
      <c r="A161" s="194">
        <v>103</v>
      </c>
      <c r="B161" s="194" t="s">
        <v>855</v>
      </c>
      <c r="C161" s="195" t="s">
        <v>715</v>
      </c>
      <c r="D161" s="196">
        <v>44637</v>
      </c>
      <c r="E161" s="194" t="s">
        <v>3582</v>
      </c>
      <c r="F161" s="194" t="s">
        <v>850</v>
      </c>
      <c r="G161" s="195">
        <v>308366495</v>
      </c>
      <c r="H161" s="194" t="s">
        <v>5367</v>
      </c>
      <c r="I161" s="197"/>
      <c r="J161" s="194"/>
      <c r="K161" s="197"/>
      <c r="L161" s="194"/>
      <c r="M161" s="197"/>
    </row>
    <row r="162" spans="1:13" hidden="1">
      <c r="A162" s="194">
        <v>104</v>
      </c>
      <c r="B162" s="194" t="s">
        <v>857</v>
      </c>
      <c r="C162" s="195" t="s">
        <v>715</v>
      </c>
      <c r="D162" s="196">
        <v>44637</v>
      </c>
      <c r="E162" s="194" t="s">
        <v>3583</v>
      </c>
      <c r="F162" s="194" t="s">
        <v>850</v>
      </c>
      <c r="G162" s="195">
        <v>308366495</v>
      </c>
      <c r="H162" s="194" t="s">
        <v>5368</v>
      </c>
      <c r="I162" s="197"/>
      <c r="J162" s="194"/>
      <c r="K162" s="197"/>
      <c r="L162" s="194"/>
      <c r="M162" s="197"/>
    </row>
    <row r="163" spans="1:13" hidden="1">
      <c r="A163" s="194">
        <v>105</v>
      </c>
      <c r="B163" s="194" t="s">
        <v>858</v>
      </c>
      <c r="C163" s="195" t="s">
        <v>715</v>
      </c>
      <c r="D163" s="196">
        <v>44637</v>
      </c>
      <c r="E163" s="194" t="s">
        <v>3584</v>
      </c>
      <c r="F163" s="194" t="s">
        <v>850</v>
      </c>
      <c r="G163" s="195">
        <v>308366495</v>
      </c>
      <c r="H163" s="194" t="s">
        <v>3520</v>
      </c>
      <c r="I163" s="197"/>
      <c r="J163" s="194"/>
      <c r="K163" s="197"/>
      <c r="L163" s="194"/>
      <c r="M163" s="197"/>
    </row>
    <row r="164" spans="1:13" hidden="1">
      <c r="A164" s="194">
        <v>106</v>
      </c>
      <c r="B164" s="194" t="s">
        <v>859</v>
      </c>
      <c r="C164" s="195" t="s">
        <v>715</v>
      </c>
      <c r="D164" s="196">
        <v>44637</v>
      </c>
      <c r="E164" s="194" t="s">
        <v>3516</v>
      </c>
      <c r="F164" s="194" t="s">
        <v>850</v>
      </c>
      <c r="G164" s="195">
        <v>308366495</v>
      </c>
      <c r="H164" s="194" t="s">
        <v>3755</v>
      </c>
      <c r="I164" s="197"/>
      <c r="J164" s="194"/>
      <c r="K164" s="197"/>
      <c r="L164" s="194"/>
      <c r="M164" s="197"/>
    </row>
    <row r="165" spans="1:13" hidden="1">
      <c r="A165" s="194">
        <v>107</v>
      </c>
      <c r="B165" s="194" t="s">
        <v>860</v>
      </c>
      <c r="C165" s="195" t="s">
        <v>715</v>
      </c>
      <c r="D165" s="196">
        <v>44637</v>
      </c>
      <c r="E165" s="194" t="s">
        <v>3585</v>
      </c>
      <c r="F165" s="194" t="s">
        <v>850</v>
      </c>
      <c r="G165" s="195">
        <v>308366495</v>
      </c>
      <c r="H165" s="194" t="s">
        <v>5369</v>
      </c>
      <c r="I165" s="197"/>
      <c r="J165" s="194"/>
      <c r="K165" s="197"/>
      <c r="L165" s="194"/>
      <c r="M165" s="197"/>
    </row>
    <row r="166" spans="1:13" hidden="1">
      <c r="A166" s="194">
        <v>108</v>
      </c>
      <c r="B166" s="194" t="s">
        <v>861</v>
      </c>
      <c r="C166" s="195" t="s">
        <v>715</v>
      </c>
      <c r="D166" s="196">
        <v>44637</v>
      </c>
      <c r="E166" s="194" t="s">
        <v>3586</v>
      </c>
      <c r="F166" s="194" t="s">
        <v>796</v>
      </c>
      <c r="G166" s="195">
        <v>305614995</v>
      </c>
      <c r="H166" s="194" t="s">
        <v>3586</v>
      </c>
      <c r="I166" s="197"/>
      <c r="J166" s="194"/>
      <c r="K166" s="197"/>
      <c r="L166" s="194"/>
      <c r="M166" s="197"/>
    </row>
    <row r="167" spans="1:13" hidden="1">
      <c r="A167" s="194">
        <v>109</v>
      </c>
      <c r="B167" s="194" t="s">
        <v>862</v>
      </c>
      <c r="C167" s="195" t="s">
        <v>715</v>
      </c>
      <c r="D167" s="196">
        <v>44637</v>
      </c>
      <c r="E167" s="194" t="s">
        <v>3587</v>
      </c>
      <c r="F167" s="194" t="s">
        <v>796</v>
      </c>
      <c r="G167" s="195">
        <v>305614995</v>
      </c>
      <c r="H167" s="194" t="s">
        <v>3587</v>
      </c>
      <c r="I167" s="197"/>
      <c r="J167" s="194"/>
      <c r="K167" s="197"/>
      <c r="L167" s="194"/>
      <c r="M167" s="197"/>
    </row>
    <row r="168" spans="1:13" hidden="1">
      <c r="A168" s="194">
        <v>110</v>
      </c>
      <c r="B168" s="194" t="s">
        <v>863</v>
      </c>
      <c r="C168" s="195" t="s">
        <v>715</v>
      </c>
      <c r="D168" s="196">
        <v>44638</v>
      </c>
      <c r="E168" s="194" t="s">
        <v>3588</v>
      </c>
      <c r="F168" s="194" t="s">
        <v>850</v>
      </c>
      <c r="G168" s="195">
        <v>308366495</v>
      </c>
      <c r="H168" s="194" t="s">
        <v>5370</v>
      </c>
      <c r="I168" s="197"/>
      <c r="J168" s="194"/>
      <c r="K168" s="197"/>
      <c r="L168" s="194"/>
      <c r="M168" s="197"/>
    </row>
    <row r="169" spans="1:13" hidden="1">
      <c r="A169" s="194">
        <v>111</v>
      </c>
      <c r="B169" s="194" t="s">
        <v>865</v>
      </c>
      <c r="C169" s="195" t="s">
        <v>715</v>
      </c>
      <c r="D169" s="196">
        <v>44638</v>
      </c>
      <c r="E169" s="194" t="s">
        <v>3589</v>
      </c>
      <c r="F169" s="194" t="s">
        <v>850</v>
      </c>
      <c r="G169" s="195">
        <v>308366495</v>
      </c>
      <c r="H169" s="194" t="s">
        <v>5371</v>
      </c>
      <c r="I169" s="197"/>
      <c r="J169" s="194"/>
      <c r="K169" s="197"/>
      <c r="L169" s="194"/>
      <c r="M169" s="197"/>
    </row>
    <row r="170" spans="1:13" hidden="1">
      <c r="A170" s="194">
        <v>112</v>
      </c>
      <c r="B170" s="194" t="s">
        <v>866</v>
      </c>
      <c r="C170" s="195" t="s">
        <v>715</v>
      </c>
      <c r="D170" s="196">
        <v>44638</v>
      </c>
      <c r="E170" s="194" t="s">
        <v>3452</v>
      </c>
      <c r="F170" s="194" t="s">
        <v>850</v>
      </c>
      <c r="G170" s="195">
        <v>308366495</v>
      </c>
      <c r="H170" s="194" t="s">
        <v>5372</v>
      </c>
      <c r="I170" s="197"/>
      <c r="J170" s="194"/>
      <c r="K170" s="197"/>
      <c r="L170" s="194"/>
      <c r="M170" s="197"/>
    </row>
    <row r="171" spans="1:13" hidden="1">
      <c r="A171" s="194">
        <v>113</v>
      </c>
      <c r="B171" s="194" t="s">
        <v>867</v>
      </c>
      <c r="C171" s="195" t="s">
        <v>715</v>
      </c>
      <c r="D171" s="196">
        <v>44638</v>
      </c>
      <c r="E171" s="194" t="s">
        <v>3590</v>
      </c>
      <c r="F171" s="194" t="s">
        <v>808</v>
      </c>
      <c r="G171" s="195">
        <v>307048170</v>
      </c>
      <c r="H171" s="194" t="s">
        <v>5373</v>
      </c>
      <c r="I171" s="197"/>
      <c r="J171" s="194"/>
      <c r="K171" s="197"/>
      <c r="L171" s="194"/>
      <c r="M171" s="197"/>
    </row>
    <row r="172" spans="1:13" hidden="1">
      <c r="A172" s="194">
        <v>114</v>
      </c>
      <c r="B172" s="194" t="s">
        <v>868</v>
      </c>
      <c r="C172" s="195" t="s">
        <v>715</v>
      </c>
      <c r="D172" s="196">
        <v>44638</v>
      </c>
      <c r="E172" s="194" t="s">
        <v>3591</v>
      </c>
      <c r="F172" s="194" t="s">
        <v>808</v>
      </c>
      <c r="G172" s="195">
        <v>307048170</v>
      </c>
      <c r="H172" s="194" t="s">
        <v>5374</v>
      </c>
      <c r="I172" s="197"/>
      <c r="J172" s="194"/>
      <c r="K172" s="197"/>
      <c r="L172" s="194"/>
      <c r="M172" s="197"/>
    </row>
    <row r="173" spans="1:13" hidden="1">
      <c r="A173" s="194">
        <v>115</v>
      </c>
      <c r="B173" s="194" t="s">
        <v>869</v>
      </c>
      <c r="C173" s="195" t="s">
        <v>715</v>
      </c>
      <c r="D173" s="196">
        <v>44639</v>
      </c>
      <c r="E173" s="194" t="s">
        <v>3592</v>
      </c>
      <c r="F173" s="194" t="s">
        <v>870</v>
      </c>
      <c r="G173" s="195">
        <v>308745958</v>
      </c>
      <c r="H173" s="194" t="s">
        <v>5375</v>
      </c>
      <c r="I173" s="197"/>
      <c r="J173" s="194"/>
      <c r="K173" s="197"/>
      <c r="L173" s="194"/>
      <c r="M173" s="197"/>
    </row>
    <row r="174" spans="1:13" hidden="1">
      <c r="A174" s="194">
        <v>116</v>
      </c>
      <c r="B174" s="194" t="s">
        <v>871</v>
      </c>
      <c r="C174" s="195" t="s">
        <v>715</v>
      </c>
      <c r="D174" s="196">
        <v>44639</v>
      </c>
      <c r="E174" s="194" t="s">
        <v>3593</v>
      </c>
      <c r="F174" s="194" t="s">
        <v>870</v>
      </c>
      <c r="G174" s="195">
        <v>308745958</v>
      </c>
      <c r="H174" s="194" t="s">
        <v>5376</v>
      </c>
      <c r="I174" s="197"/>
      <c r="J174" s="194"/>
      <c r="K174" s="197"/>
      <c r="L174" s="194"/>
      <c r="M174" s="197"/>
    </row>
    <row r="175" spans="1:13" hidden="1">
      <c r="A175" s="194">
        <v>117</v>
      </c>
      <c r="B175" s="194" t="s">
        <v>872</v>
      </c>
      <c r="C175" s="195" t="s">
        <v>715</v>
      </c>
      <c r="D175" s="196">
        <v>44642</v>
      </c>
      <c r="E175" s="194" t="s">
        <v>3448</v>
      </c>
      <c r="F175" s="194" t="s">
        <v>850</v>
      </c>
      <c r="G175" s="195">
        <v>308366495</v>
      </c>
      <c r="H175" s="194" t="s">
        <v>5377</v>
      </c>
      <c r="I175" s="197"/>
      <c r="J175" s="194"/>
      <c r="K175" s="197"/>
      <c r="L175" s="194"/>
      <c r="M175" s="197"/>
    </row>
    <row r="176" spans="1:13" hidden="1">
      <c r="A176" s="194">
        <v>118</v>
      </c>
      <c r="B176" s="194" t="s">
        <v>873</v>
      </c>
      <c r="C176" s="195" t="s">
        <v>715</v>
      </c>
      <c r="D176" s="196">
        <v>44642</v>
      </c>
      <c r="E176" s="194" t="s">
        <v>3594</v>
      </c>
      <c r="F176" s="194" t="s">
        <v>850</v>
      </c>
      <c r="G176" s="195">
        <v>308366495</v>
      </c>
      <c r="H176" s="194" t="s">
        <v>5378</v>
      </c>
      <c r="I176" s="197"/>
      <c r="J176" s="194"/>
      <c r="K176" s="197"/>
      <c r="L176" s="194"/>
      <c r="M176" s="197"/>
    </row>
    <row r="177" spans="1:13" hidden="1">
      <c r="A177" s="194">
        <v>119</v>
      </c>
      <c r="B177" s="194" t="s">
        <v>874</v>
      </c>
      <c r="C177" s="195" t="s">
        <v>715</v>
      </c>
      <c r="D177" s="196">
        <v>44642</v>
      </c>
      <c r="E177" s="194" t="s">
        <v>3595</v>
      </c>
      <c r="F177" s="194" t="s">
        <v>850</v>
      </c>
      <c r="G177" s="195">
        <v>308366495</v>
      </c>
      <c r="H177" s="194" t="s">
        <v>5379</v>
      </c>
      <c r="I177" s="197"/>
      <c r="J177" s="194"/>
      <c r="K177" s="197"/>
      <c r="L177" s="194"/>
      <c r="M177" s="197"/>
    </row>
    <row r="178" spans="1:13" hidden="1">
      <c r="A178" s="194">
        <v>120</v>
      </c>
      <c r="B178" s="194" t="s">
        <v>875</v>
      </c>
      <c r="C178" s="195" t="s">
        <v>715</v>
      </c>
      <c r="D178" s="196">
        <v>44642</v>
      </c>
      <c r="E178" s="194" t="s">
        <v>3596</v>
      </c>
      <c r="F178" s="194" t="s">
        <v>850</v>
      </c>
      <c r="G178" s="195">
        <v>308366495</v>
      </c>
      <c r="H178" s="194" t="s">
        <v>5380</v>
      </c>
      <c r="I178" s="197"/>
      <c r="J178" s="194"/>
      <c r="K178" s="197"/>
      <c r="L178" s="194"/>
      <c r="M178" s="197"/>
    </row>
    <row r="179" spans="1:13" hidden="1">
      <c r="A179" s="194">
        <v>121</v>
      </c>
      <c r="B179" s="194" t="s">
        <v>876</v>
      </c>
      <c r="C179" s="195" t="s">
        <v>715</v>
      </c>
      <c r="D179" s="196">
        <v>44642</v>
      </c>
      <c r="E179" s="194" t="s">
        <v>3597</v>
      </c>
      <c r="F179" s="194" t="s">
        <v>850</v>
      </c>
      <c r="G179" s="195">
        <v>308366495</v>
      </c>
      <c r="H179" s="194" t="s">
        <v>5361</v>
      </c>
      <c r="I179" s="197"/>
      <c r="J179" s="194"/>
      <c r="K179" s="197"/>
      <c r="L179" s="194"/>
      <c r="M179" s="197"/>
    </row>
    <row r="180" spans="1:13" hidden="1">
      <c r="A180" s="194">
        <v>122</v>
      </c>
      <c r="B180" s="194" t="s">
        <v>877</v>
      </c>
      <c r="C180" s="195" t="s">
        <v>715</v>
      </c>
      <c r="D180" s="196">
        <v>44642</v>
      </c>
      <c r="E180" s="194" t="s">
        <v>3598</v>
      </c>
      <c r="F180" s="194" t="s">
        <v>850</v>
      </c>
      <c r="G180" s="195">
        <v>308366495</v>
      </c>
      <c r="H180" s="194" t="s">
        <v>3505</v>
      </c>
      <c r="I180" s="197"/>
      <c r="J180" s="194"/>
      <c r="K180" s="197"/>
      <c r="L180" s="194"/>
      <c r="M180" s="197"/>
    </row>
    <row r="181" spans="1:13" hidden="1">
      <c r="A181" s="194">
        <v>123</v>
      </c>
      <c r="B181" s="194" t="s">
        <v>878</v>
      </c>
      <c r="C181" s="195" t="s">
        <v>715</v>
      </c>
      <c r="D181" s="196">
        <v>44642</v>
      </c>
      <c r="E181" s="194" t="s">
        <v>3599</v>
      </c>
      <c r="F181" s="194" t="s">
        <v>850</v>
      </c>
      <c r="G181" s="195">
        <v>308366495</v>
      </c>
      <c r="H181" s="194" t="s">
        <v>5381</v>
      </c>
      <c r="I181" s="197"/>
      <c r="J181" s="194"/>
      <c r="K181" s="197"/>
      <c r="L181" s="194"/>
      <c r="M181" s="197"/>
    </row>
    <row r="182" spans="1:13" hidden="1">
      <c r="A182" s="194">
        <v>124</v>
      </c>
      <c r="B182" s="194" t="s">
        <v>879</v>
      </c>
      <c r="C182" s="195" t="s">
        <v>715</v>
      </c>
      <c r="D182" s="196">
        <v>44642</v>
      </c>
      <c r="E182" s="194" t="s">
        <v>3600</v>
      </c>
      <c r="F182" s="194" t="s">
        <v>850</v>
      </c>
      <c r="G182" s="195">
        <v>308366495</v>
      </c>
      <c r="H182" s="194" t="s">
        <v>5382</v>
      </c>
      <c r="I182" s="197"/>
      <c r="J182" s="194"/>
      <c r="K182" s="197"/>
      <c r="L182" s="194"/>
      <c r="M182" s="197"/>
    </row>
    <row r="183" spans="1:13" hidden="1">
      <c r="A183" s="194">
        <v>125</v>
      </c>
      <c r="B183" s="194" t="s">
        <v>880</v>
      </c>
      <c r="C183" s="195" t="s">
        <v>715</v>
      </c>
      <c r="D183" s="196">
        <v>44642</v>
      </c>
      <c r="E183" s="194" t="s">
        <v>3448</v>
      </c>
      <c r="F183" s="194" t="s">
        <v>850</v>
      </c>
      <c r="G183" s="195">
        <v>308366495</v>
      </c>
      <c r="H183" s="194" t="s">
        <v>5383</v>
      </c>
      <c r="I183" s="197"/>
      <c r="J183" s="194"/>
      <c r="K183" s="197"/>
      <c r="L183" s="194"/>
      <c r="M183" s="197"/>
    </row>
    <row r="184" spans="1:13" hidden="1">
      <c r="A184" s="194">
        <v>126</v>
      </c>
      <c r="B184" s="194" t="s">
        <v>881</v>
      </c>
      <c r="C184" s="195" t="s">
        <v>715</v>
      </c>
      <c r="D184" s="196">
        <v>44649</v>
      </c>
      <c r="E184" s="194" t="s">
        <v>3449</v>
      </c>
      <c r="F184" s="194" t="s">
        <v>753</v>
      </c>
      <c r="G184" s="195">
        <v>303018986</v>
      </c>
      <c r="H184" s="194" t="s">
        <v>3449</v>
      </c>
      <c r="I184" s="197"/>
      <c r="J184" s="194"/>
      <c r="K184" s="197"/>
      <c r="L184" s="194"/>
      <c r="M184" s="197"/>
    </row>
    <row r="185" spans="1:13" hidden="1">
      <c r="A185" s="194">
        <v>127</v>
      </c>
      <c r="B185" s="194" t="s">
        <v>1966</v>
      </c>
      <c r="C185" s="195" t="s">
        <v>715</v>
      </c>
      <c r="D185" s="196">
        <v>44652</v>
      </c>
      <c r="E185" s="194" t="s">
        <v>3601</v>
      </c>
      <c r="F185" s="194" t="s">
        <v>850</v>
      </c>
      <c r="G185" s="195">
        <v>308366495</v>
      </c>
      <c r="H185" s="194" t="s">
        <v>5384</v>
      </c>
      <c r="I185" s="197"/>
      <c r="J185" s="194"/>
      <c r="K185" s="197"/>
      <c r="L185" s="194"/>
      <c r="M185" s="197"/>
    </row>
    <row r="186" spans="1:13" ht="22.5" hidden="1">
      <c r="A186" s="194">
        <v>128</v>
      </c>
      <c r="B186" s="194" t="s">
        <v>1968</v>
      </c>
      <c r="C186" s="195" t="s">
        <v>715</v>
      </c>
      <c r="D186" s="196">
        <v>44652</v>
      </c>
      <c r="E186" s="194" t="s">
        <v>3602</v>
      </c>
      <c r="F186" s="194" t="s">
        <v>1969</v>
      </c>
      <c r="G186" s="195">
        <v>302909638</v>
      </c>
      <c r="H186" s="194" t="s">
        <v>3806</v>
      </c>
      <c r="I186" s="197"/>
      <c r="J186" s="194"/>
      <c r="K186" s="197"/>
      <c r="L186" s="194"/>
      <c r="M186" s="197"/>
    </row>
    <row r="187" spans="1:13" hidden="1">
      <c r="A187" s="194">
        <v>129</v>
      </c>
      <c r="B187" s="194" t="s">
        <v>1970</v>
      </c>
      <c r="C187" s="195" t="s">
        <v>715</v>
      </c>
      <c r="D187" s="196">
        <v>44657</v>
      </c>
      <c r="E187" s="194" t="s">
        <v>3603</v>
      </c>
      <c r="F187" s="194" t="s">
        <v>759</v>
      </c>
      <c r="G187" s="195">
        <v>302945032</v>
      </c>
      <c r="H187" s="194" t="s">
        <v>3521</v>
      </c>
      <c r="I187" s="197"/>
      <c r="J187" s="194"/>
      <c r="K187" s="197"/>
      <c r="L187" s="194"/>
      <c r="M187" s="197"/>
    </row>
    <row r="188" spans="1:13" hidden="1">
      <c r="A188" s="194">
        <v>130</v>
      </c>
      <c r="B188" s="194" t="s">
        <v>1972</v>
      </c>
      <c r="C188" s="195" t="s">
        <v>715</v>
      </c>
      <c r="D188" s="196">
        <v>44657</v>
      </c>
      <c r="E188" s="194" t="s">
        <v>3604</v>
      </c>
      <c r="F188" s="194" t="s">
        <v>1973</v>
      </c>
      <c r="G188" s="195">
        <v>305023164</v>
      </c>
      <c r="H188" s="194" t="s">
        <v>5385</v>
      </c>
      <c r="I188" s="197"/>
      <c r="J188" s="194"/>
      <c r="K188" s="197"/>
      <c r="L188" s="194"/>
      <c r="M188" s="197"/>
    </row>
    <row r="189" spans="1:13" hidden="1">
      <c r="A189" s="194">
        <v>131</v>
      </c>
      <c r="B189" s="194" t="s">
        <v>1974</v>
      </c>
      <c r="C189" s="195" t="s">
        <v>715</v>
      </c>
      <c r="D189" s="196">
        <v>44657</v>
      </c>
      <c r="E189" s="194" t="s">
        <v>3605</v>
      </c>
      <c r="F189" s="194" t="s">
        <v>1973</v>
      </c>
      <c r="G189" s="195">
        <v>305023164</v>
      </c>
      <c r="H189" s="194" t="s">
        <v>5386</v>
      </c>
      <c r="I189" s="197"/>
      <c r="J189" s="194"/>
      <c r="K189" s="197"/>
      <c r="L189" s="194"/>
      <c r="M189" s="197"/>
    </row>
    <row r="190" spans="1:13" hidden="1">
      <c r="A190" s="194">
        <v>132</v>
      </c>
      <c r="B190" s="194" t="s">
        <v>1975</v>
      </c>
      <c r="C190" s="195" t="s">
        <v>715</v>
      </c>
      <c r="D190" s="196">
        <v>44657</v>
      </c>
      <c r="E190" s="194" t="s">
        <v>3606</v>
      </c>
      <c r="F190" s="194" t="s">
        <v>771</v>
      </c>
      <c r="G190" s="195">
        <v>302764392</v>
      </c>
      <c r="H190" s="194" t="s">
        <v>5387</v>
      </c>
      <c r="I190" s="197"/>
      <c r="J190" s="194"/>
      <c r="K190" s="197"/>
      <c r="L190" s="194"/>
      <c r="M190" s="197"/>
    </row>
    <row r="191" spans="1:13" ht="22.5" hidden="1">
      <c r="A191" s="194">
        <v>133</v>
      </c>
      <c r="B191" s="194" t="s">
        <v>1976</v>
      </c>
      <c r="C191" s="195" t="s">
        <v>715</v>
      </c>
      <c r="D191" s="196">
        <v>44658</v>
      </c>
      <c r="E191" s="194" t="s">
        <v>3607</v>
      </c>
      <c r="F191" s="194" t="s">
        <v>721</v>
      </c>
      <c r="G191" s="195">
        <v>307701783</v>
      </c>
      <c r="H191" s="194" t="s">
        <v>5388</v>
      </c>
      <c r="I191" s="197"/>
      <c r="J191" s="194"/>
      <c r="K191" s="197"/>
      <c r="L191" s="194"/>
      <c r="M191" s="197"/>
    </row>
    <row r="192" spans="1:13" ht="22.5" hidden="1">
      <c r="A192" s="194">
        <v>134</v>
      </c>
      <c r="B192" s="194" t="s">
        <v>1978</v>
      </c>
      <c r="C192" s="195" t="s">
        <v>715</v>
      </c>
      <c r="D192" s="196">
        <v>44658</v>
      </c>
      <c r="E192" s="194" t="s">
        <v>3608</v>
      </c>
      <c r="F192" s="194" t="s">
        <v>1979</v>
      </c>
      <c r="G192" s="195">
        <v>302964928</v>
      </c>
      <c r="H192" s="194" t="s">
        <v>5389</v>
      </c>
      <c r="I192" s="197"/>
      <c r="J192" s="194"/>
      <c r="K192" s="197"/>
      <c r="L192" s="194"/>
      <c r="M192" s="197"/>
    </row>
    <row r="193" spans="1:13" hidden="1">
      <c r="A193" s="194">
        <v>135</v>
      </c>
      <c r="B193" s="194" t="s">
        <v>1980</v>
      </c>
      <c r="C193" s="195" t="s">
        <v>715</v>
      </c>
      <c r="D193" s="196">
        <v>44659</v>
      </c>
      <c r="E193" s="194" t="s">
        <v>3609</v>
      </c>
      <c r="F193" s="194" t="s">
        <v>525</v>
      </c>
      <c r="G193" s="195">
        <v>305786617</v>
      </c>
      <c r="H193" s="194" t="s">
        <v>3609</v>
      </c>
      <c r="I193" s="197"/>
      <c r="J193" s="194"/>
      <c r="K193" s="197"/>
      <c r="L193" s="194"/>
      <c r="M193" s="197"/>
    </row>
    <row r="194" spans="1:13" hidden="1">
      <c r="A194" s="194">
        <v>136</v>
      </c>
      <c r="B194" s="194" t="s">
        <v>1982</v>
      </c>
      <c r="C194" s="195" t="s">
        <v>715</v>
      </c>
      <c r="D194" s="196">
        <v>44659</v>
      </c>
      <c r="E194" s="194" t="s">
        <v>3610</v>
      </c>
      <c r="F194" s="194" t="s">
        <v>780</v>
      </c>
      <c r="G194" s="195">
        <v>305543848</v>
      </c>
      <c r="H194" s="194" t="s">
        <v>5303</v>
      </c>
      <c r="I194" s="197"/>
      <c r="J194" s="194"/>
      <c r="K194" s="197"/>
      <c r="L194" s="194"/>
      <c r="M194" s="197"/>
    </row>
    <row r="195" spans="1:13" hidden="1">
      <c r="A195" s="194">
        <v>137</v>
      </c>
      <c r="B195" s="194" t="s">
        <v>1983</v>
      </c>
      <c r="C195" s="195" t="s">
        <v>715</v>
      </c>
      <c r="D195" s="196">
        <v>44662</v>
      </c>
      <c r="E195" s="194" t="s">
        <v>3611</v>
      </c>
      <c r="F195" s="194" t="s">
        <v>799</v>
      </c>
      <c r="G195" s="195">
        <v>200588569</v>
      </c>
      <c r="H195" s="194" t="s">
        <v>3611</v>
      </c>
      <c r="I195" s="197"/>
      <c r="J195" s="194"/>
      <c r="K195" s="197"/>
      <c r="L195" s="194"/>
      <c r="M195" s="197"/>
    </row>
    <row r="196" spans="1:13" ht="22.5" hidden="1">
      <c r="A196" s="194">
        <v>138</v>
      </c>
      <c r="B196" s="194" t="s">
        <v>1985</v>
      </c>
      <c r="C196" s="195" t="s">
        <v>715</v>
      </c>
      <c r="D196" s="196">
        <v>44662</v>
      </c>
      <c r="E196" s="194" t="s">
        <v>3505</v>
      </c>
      <c r="F196" s="194" t="s">
        <v>3528</v>
      </c>
      <c r="G196" s="195">
        <v>205833308</v>
      </c>
      <c r="H196" s="194" t="s">
        <v>3563</v>
      </c>
      <c r="I196" s="197"/>
      <c r="J196" s="194"/>
      <c r="K196" s="197"/>
      <c r="L196" s="194"/>
      <c r="M196" s="197"/>
    </row>
    <row r="197" spans="1:13" ht="22.5" hidden="1">
      <c r="A197" s="194">
        <v>139</v>
      </c>
      <c r="B197" s="194" t="s">
        <v>1986</v>
      </c>
      <c r="C197" s="195" t="s">
        <v>715</v>
      </c>
      <c r="D197" s="196">
        <v>44662</v>
      </c>
      <c r="E197" s="194" t="s">
        <v>3602</v>
      </c>
      <c r="F197" s="194" t="s">
        <v>3528</v>
      </c>
      <c r="G197" s="195">
        <v>205833308</v>
      </c>
      <c r="H197" s="194" t="s">
        <v>5390</v>
      </c>
      <c r="I197" s="197"/>
      <c r="J197" s="194"/>
      <c r="K197" s="197"/>
      <c r="L197" s="194"/>
      <c r="M197" s="197"/>
    </row>
    <row r="198" spans="1:13" hidden="1">
      <c r="A198" s="194">
        <v>140</v>
      </c>
      <c r="B198" s="194" t="s">
        <v>1987</v>
      </c>
      <c r="C198" s="195" t="s">
        <v>715</v>
      </c>
      <c r="D198" s="196">
        <v>44664</v>
      </c>
      <c r="E198" s="194" t="s">
        <v>3612</v>
      </c>
      <c r="F198" s="194" t="s">
        <v>850</v>
      </c>
      <c r="G198" s="195">
        <v>308366495</v>
      </c>
      <c r="H198" s="194" t="s">
        <v>5391</v>
      </c>
      <c r="I198" s="197"/>
      <c r="J198" s="194"/>
      <c r="K198" s="197"/>
      <c r="L198" s="194"/>
      <c r="M198" s="197"/>
    </row>
    <row r="199" spans="1:13" hidden="1">
      <c r="A199" s="194">
        <v>141</v>
      </c>
      <c r="B199" s="194" t="s">
        <v>1989</v>
      </c>
      <c r="C199" s="195" t="s">
        <v>715</v>
      </c>
      <c r="D199" s="196">
        <v>44664</v>
      </c>
      <c r="E199" s="194" t="s">
        <v>3449</v>
      </c>
      <c r="F199" s="194" t="s">
        <v>850</v>
      </c>
      <c r="G199" s="195">
        <v>308366495</v>
      </c>
      <c r="H199" s="194" t="s">
        <v>3548</v>
      </c>
      <c r="I199" s="197"/>
      <c r="J199" s="194"/>
      <c r="K199" s="197"/>
      <c r="L199" s="194"/>
      <c r="M199" s="197"/>
    </row>
    <row r="200" spans="1:13" hidden="1">
      <c r="A200" s="194">
        <v>142</v>
      </c>
      <c r="B200" s="194" t="s">
        <v>1990</v>
      </c>
      <c r="C200" s="195" t="s">
        <v>715</v>
      </c>
      <c r="D200" s="196">
        <v>44665</v>
      </c>
      <c r="E200" s="194" t="s">
        <v>3613</v>
      </c>
      <c r="F200" s="194" t="s">
        <v>850</v>
      </c>
      <c r="G200" s="195">
        <v>308366495</v>
      </c>
      <c r="H200" s="194" t="s">
        <v>3550</v>
      </c>
      <c r="I200" s="197"/>
      <c r="J200" s="194"/>
      <c r="K200" s="197"/>
      <c r="L200" s="194"/>
      <c r="M200" s="197"/>
    </row>
    <row r="201" spans="1:13" hidden="1">
      <c r="A201" s="194">
        <v>143</v>
      </c>
      <c r="B201" s="194" t="s">
        <v>1992</v>
      </c>
      <c r="C201" s="195" t="s">
        <v>715</v>
      </c>
      <c r="D201" s="196">
        <v>44665</v>
      </c>
      <c r="E201" s="194" t="s">
        <v>3598</v>
      </c>
      <c r="F201" s="194" t="s">
        <v>850</v>
      </c>
      <c r="G201" s="195">
        <v>308366495</v>
      </c>
      <c r="H201" s="194" t="s">
        <v>5354</v>
      </c>
      <c r="I201" s="197"/>
      <c r="J201" s="194"/>
      <c r="K201" s="197"/>
      <c r="L201" s="194"/>
      <c r="M201" s="197"/>
    </row>
    <row r="202" spans="1:13" hidden="1">
      <c r="A202" s="194">
        <v>144</v>
      </c>
      <c r="B202" s="194" t="s">
        <v>1993</v>
      </c>
      <c r="C202" s="195" t="s">
        <v>715</v>
      </c>
      <c r="D202" s="196">
        <v>44666</v>
      </c>
      <c r="E202" s="194" t="s">
        <v>3614</v>
      </c>
      <c r="F202" s="194" t="s">
        <v>1995</v>
      </c>
      <c r="G202" s="195">
        <v>308313592</v>
      </c>
      <c r="H202" s="194" t="s">
        <v>5392</v>
      </c>
      <c r="I202" s="197"/>
      <c r="J202" s="194"/>
      <c r="K202" s="197"/>
      <c r="L202" s="194"/>
      <c r="M202" s="197"/>
    </row>
    <row r="203" spans="1:13" hidden="1">
      <c r="A203" s="194">
        <v>145</v>
      </c>
      <c r="B203" s="194" t="s">
        <v>1996</v>
      </c>
      <c r="C203" s="195" t="s">
        <v>715</v>
      </c>
      <c r="D203" s="196">
        <v>44666</v>
      </c>
      <c r="E203" s="194" t="s">
        <v>3615</v>
      </c>
      <c r="F203" s="194" t="s">
        <v>1995</v>
      </c>
      <c r="G203" s="195">
        <v>308313592</v>
      </c>
      <c r="H203" s="194" t="s">
        <v>3750</v>
      </c>
      <c r="I203" s="197"/>
      <c r="J203" s="194"/>
      <c r="K203" s="197"/>
      <c r="L203" s="194"/>
      <c r="M203" s="197"/>
    </row>
    <row r="204" spans="1:13" hidden="1">
      <c r="A204" s="194">
        <v>146</v>
      </c>
      <c r="B204" s="194" t="s">
        <v>1997</v>
      </c>
      <c r="C204" s="195" t="s">
        <v>715</v>
      </c>
      <c r="D204" s="196">
        <v>44666</v>
      </c>
      <c r="E204" s="194" t="s">
        <v>3616</v>
      </c>
      <c r="F204" s="194" t="s">
        <v>1995</v>
      </c>
      <c r="G204" s="195">
        <v>308313592</v>
      </c>
      <c r="H204" s="194" t="s">
        <v>5393</v>
      </c>
      <c r="I204" s="197"/>
      <c r="J204" s="194"/>
      <c r="K204" s="197"/>
      <c r="L204" s="194"/>
      <c r="M204" s="197"/>
    </row>
    <row r="205" spans="1:13" hidden="1">
      <c r="A205" s="194">
        <v>147</v>
      </c>
      <c r="B205" s="194" t="s">
        <v>1998</v>
      </c>
      <c r="C205" s="195" t="s">
        <v>715</v>
      </c>
      <c r="D205" s="196">
        <v>44666</v>
      </c>
      <c r="E205" s="194" t="s">
        <v>3617</v>
      </c>
      <c r="F205" s="194" t="s">
        <v>1995</v>
      </c>
      <c r="G205" s="195">
        <v>308313592</v>
      </c>
      <c r="H205" s="194" t="s">
        <v>5394</v>
      </c>
      <c r="I205" s="197"/>
      <c r="J205" s="194"/>
      <c r="K205" s="197"/>
      <c r="L205" s="194"/>
      <c r="M205" s="197"/>
    </row>
    <row r="206" spans="1:13" hidden="1">
      <c r="A206" s="194">
        <v>148</v>
      </c>
      <c r="B206" s="194" t="s">
        <v>1999</v>
      </c>
      <c r="C206" s="195" t="s">
        <v>715</v>
      </c>
      <c r="D206" s="196">
        <v>44666</v>
      </c>
      <c r="E206" s="194" t="s">
        <v>3516</v>
      </c>
      <c r="F206" s="194" t="s">
        <v>1995</v>
      </c>
      <c r="G206" s="195">
        <v>308313592</v>
      </c>
      <c r="H206" s="194" t="s">
        <v>5303</v>
      </c>
      <c r="I206" s="197"/>
      <c r="J206" s="194"/>
      <c r="K206" s="197"/>
      <c r="L206" s="194"/>
      <c r="M206" s="197"/>
    </row>
    <row r="207" spans="1:13" hidden="1">
      <c r="A207" s="194">
        <v>149</v>
      </c>
      <c r="B207" s="194" t="s">
        <v>2000</v>
      </c>
      <c r="C207" s="195" t="s">
        <v>715</v>
      </c>
      <c r="D207" s="196">
        <v>44666</v>
      </c>
      <c r="E207" s="194" t="s">
        <v>3618</v>
      </c>
      <c r="F207" s="194" t="s">
        <v>1995</v>
      </c>
      <c r="G207" s="195">
        <v>308313592</v>
      </c>
      <c r="H207" s="194" t="s">
        <v>5395</v>
      </c>
      <c r="I207" s="197"/>
      <c r="J207" s="194"/>
      <c r="K207" s="197"/>
      <c r="L207" s="194"/>
      <c r="M207" s="197"/>
    </row>
    <row r="208" spans="1:13" hidden="1">
      <c r="A208" s="194">
        <v>150</v>
      </c>
      <c r="B208" s="194" t="s">
        <v>2001</v>
      </c>
      <c r="C208" s="195" t="s">
        <v>715</v>
      </c>
      <c r="D208" s="196">
        <v>44666</v>
      </c>
      <c r="E208" s="194" t="s">
        <v>3619</v>
      </c>
      <c r="F208" s="194" t="s">
        <v>1995</v>
      </c>
      <c r="G208" s="195">
        <v>308313592</v>
      </c>
      <c r="H208" s="194" t="s">
        <v>5396</v>
      </c>
      <c r="I208" s="197"/>
      <c r="J208" s="194"/>
      <c r="K208" s="197"/>
      <c r="L208" s="194"/>
      <c r="M208" s="197"/>
    </row>
    <row r="209" spans="1:13" hidden="1">
      <c r="A209" s="194">
        <v>151</v>
      </c>
      <c r="B209" s="194" t="s">
        <v>2002</v>
      </c>
      <c r="C209" s="195" t="s">
        <v>715</v>
      </c>
      <c r="D209" s="196">
        <v>44666</v>
      </c>
      <c r="E209" s="194" t="s">
        <v>3584</v>
      </c>
      <c r="F209" s="194" t="s">
        <v>1995</v>
      </c>
      <c r="G209" s="195">
        <v>308313592</v>
      </c>
      <c r="H209" s="194" t="s">
        <v>5397</v>
      </c>
      <c r="I209" s="197"/>
      <c r="J209" s="194"/>
      <c r="K209" s="197"/>
      <c r="L209" s="194"/>
      <c r="M209" s="197"/>
    </row>
    <row r="210" spans="1:13" hidden="1">
      <c r="A210" s="194">
        <v>152</v>
      </c>
      <c r="B210" s="194" t="s">
        <v>2003</v>
      </c>
      <c r="C210" s="195" t="s">
        <v>715</v>
      </c>
      <c r="D210" s="196">
        <v>44666</v>
      </c>
      <c r="E210" s="194" t="s">
        <v>3450</v>
      </c>
      <c r="F210" s="194" t="s">
        <v>1995</v>
      </c>
      <c r="G210" s="195">
        <v>308313592</v>
      </c>
      <c r="H210" s="194" t="s">
        <v>5398</v>
      </c>
      <c r="I210" s="197"/>
      <c r="J210" s="194"/>
      <c r="K210" s="197"/>
      <c r="L210" s="194"/>
      <c r="M210" s="197"/>
    </row>
    <row r="211" spans="1:13" hidden="1">
      <c r="A211" s="194">
        <v>153</v>
      </c>
      <c r="B211" s="194" t="s">
        <v>2004</v>
      </c>
      <c r="C211" s="195" t="s">
        <v>715</v>
      </c>
      <c r="D211" s="196">
        <v>44666</v>
      </c>
      <c r="E211" s="194" t="s">
        <v>3549</v>
      </c>
      <c r="F211" s="194" t="s">
        <v>1995</v>
      </c>
      <c r="G211" s="195">
        <v>308313592</v>
      </c>
      <c r="H211" s="194" t="s">
        <v>5399</v>
      </c>
      <c r="I211" s="197"/>
      <c r="J211" s="194"/>
      <c r="K211" s="197"/>
      <c r="L211" s="194"/>
      <c r="M211" s="197"/>
    </row>
    <row r="212" spans="1:13" hidden="1">
      <c r="A212" s="194">
        <v>154</v>
      </c>
      <c r="B212" s="194" t="s">
        <v>2005</v>
      </c>
      <c r="C212" s="195" t="s">
        <v>715</v>
      </c>
      <c r="D212" s="196">
        <v>44667</v>
      </c>
      <c r="E212" s="194" t="s">
        <v>3620</v>
      </c>
      <c r="F212" s="194" t="s">
        <v>1995</v>
      </c>
      <c r="G212" s="195">
        <v>308313592</v>
      </c>
      <c r="H212" s="194" t="s">
        <v>5400</v>
      </c>
      <c r="I212" s="197"/>
      <c r="J212" s="194"/>
      <c r="K212" s="197"/>
      <c r="L212" s="194"/>
      <c r="M212" s="197"/>
    </row>
    <row r="213" spans="1:13" hidden="1">
      <c r="A213" s="194">
        <v>155</v>
      </c>
      <c r="B213" s="194" t="s">
        <v>2006</v>
      </c>
      <c r="C213" s="195" t="s">
        <v>715</v>
      </c>
      <c r="D213" s="196">
        <v>44667</v>
      </c>
      <c r="E213" s="194" t="s">
        <v>3621</v>
      </c>
      <c r="F213" s="194" t="s">
        <v>1995</v>
      </c>
      <c r="G213" s="195">
        <v>308313592</v>
      </c>
      <c r="H213" s="194" t="s">
        <v>5401</v>
      </c>
      <c r="I213" s="197"/>
      <c r="J213" s="194"/>
      <c r="K213" s="197"/>
      <c r="L213" s="194"/>
      <c r="M213" s="197"/>
    </row>
    <row r="214" spans="1:13" hidden="1">
      <c r="A214" s="194">
        <v>156</v>
      </c>
      <c r="B214" s="194" t="s">
        <v>2007</v>
      </c>
      <c r="C214" s="195" t="s">
        <v>715</v>
      </c>
      <c r="D214" s="196">
        <v>44667</v>
      </c>
      <c r="E214" s="194" t="s">
        <v>3622</v>
      </c>
      <c r="F214" s="194" t="s">
        <v>716</v>
      </c>
      <c r="G214" s="195">
        <v>309043991</v>
      </c>
      <c r="H214" s="194" t="s">
        <v>3747</v>
      </c>
      <c r="I214" s="197"/>
      <c r="J214" s="194"/>
      <c r="K214" s="197"/>
      <c r="L214" s="194"/>
      <c r="M214" s="197"/>
    </row>
    <row r="215" spans="1:13" hidden="1">
      <c r="A215" s="194">
        <v>158</v>
      </c>
      <c r="B215" s="194" t="s">
        <v>2009</v>
      </c>
      <c r="C215" s="195" t="s">
        <v>715</v>
      </c>
      <c r="D215" s="196">
        <v>44671</v>
      </c>
      <c r="E215" s="194" t="s">
        <v>3623</v>
      </c>
      <c r="F215" s="194" t="s">
        <v>2011</v>
      </c>
      <c r="G215" s="195">
        <v>307863360</v>
      </c>
      <c r="H215" s="194" t="s">
        <v>5402</v>
      </c>
      <c r="I215" s="197"/>
      <c r="J215" s="194"/>
      <c r="K215" s="197"/>
      <c r="L215" s="194"/>
      <c r="M215" s="197"/>
    </row>
    <row r="216" spans="1:13" hidden="1">
      <c r="A216" s="194">
        <v>159</v>
      </c>
      <c r="B216" s="194" t="s">
        <v>2012</v>
      </c>
      <c r="C216" s="195" t="s">
        <v>715</v>
      </c>
      <c r="D216" s="196">
        <v>44675</v>
      </c>
      <c r="E216" s="194" t="s">
        <v>3516</v>
      </c>
      <c r="F216" s="194" t="s">
        <v>850</v>
      </c>
      <c r="G216" s="195">
        <v>308366495</v>
      </c>
      <c r="H216" s="194" t="s">
        <v>3500</v>
      </c>
      <c r="I216" s="197"/>
      <c r="J216" s="194"/>
      <c r="K216" s="197"/>
      <c r="L216" s="194"/>
      <c r="M216" s="197"/>
    </row>
    <row r="217" spans="1:13" hidden="1">
      <c r="A217" s="194">
        <v>160</v>
      </c>
      <c r="B217" s="194" t="s">
        <v>2013</v>
      </c>
      <c r="C217" s="195" t="s">
        <v>715</v>
      </c>
      <c r="D217" s="196">
        <v>44679</v>
      </c>
      <c r="E217" s="194" t="s">
        <v>3624</v>
      </c>
      <c r="F217" s="194" t="s">
        <v>786</v>
      </c>
      <c r="G217" s="195">
        <v>308937702</v>
      </c>
      <c r="H217" s="194" t="s">
        <v>5403</v>
      </c>
      <c r="I217" s="197"/>
      <c r="J217" s="194"/>
      <c r="K217" s="197"/>
      <c r="L217" s="194"/>
      <c r="M217" s="197"/>
    </row>
    <row r="218" spans="1:13" hidden="1">
      <c r="A218" s="194">
        <v>161</v>
      </c>
      <c r="B218" s="194" t="s">
        <v>2015</v>
      </c>
      <c r="C218" s="195" t="s">
        <v>715</v>
      </c>
      <c r="D218" s="196">
        <v>44679</v>
      </c>
      <c r="E218" s="194" t="s">
        <v>3562</v>
      </c>
      <c r="F218" s="194" t="s">
        <v>786</v>
      </c>
      <c r="G218" s="195">
        <v>308937702</v>
      </c>
      <c r="H218" s="194" t="s">
        <v>5404</v>
      </c>
      <c r="I218" s="197"/>
      <c r="J218" s="194"/>
      <c r="K218" s="197"/>
      <c r="L218" s="194"/>
      <c r="M218" s="197"/>
    </row>
    <row r="219" spans="1:13" hidden="1">
      <c r="A219" s="194">
        <v>162</v>
      </c>
      <c r="B219" s="194" t="s">
        <v>2016</v>
      </c>
      <c r="C219" s="195" t="s">
        <v>715</v>
      </c>
      <c r="D219" s="196">
        <v>44679</v>
      </c>
      <c r="E219" s="194" t="s">
        <v>3625</v>
      </c>
      <c r="F219" s="194" t="s">
        <v>786</v>
      </c>
      <c r="G219" s="195">
        <v>308937702</v>
      </c>
      <c r="H219" s="194" t="s">
        <v>5405</v>
      </c>
      <c r="I219" s="197"/>
      <c r="J219" s="194"/>
      <c r="K219" s="197"/>
      <c r="L219" s="194"/>
      <c r="M219" s="197"/>
    </row>
    <row r="220" spans="1:13" hidden="1">
      <c r="A220" s="194">
        <v>163</v>
      </c>
      <c r="B220" s="194" t="s">
        <v>2017</v>
      </c>
      <c r="C220" s="195" t="s">
        <v>715</v>
      </c>
      <c r="D220" s="196">
        <v>44679</v>
      </c>
      <c r="E220" s="194" t="s">
        <v>3598</v>
      </c>
      <c r="F220" s="194" t="s">
        <v>786</v>
      </c>
      <c r="G220" s="195">
        <v>308937702</v>
      </c>
      <c r="H220" s="194" t="s">
        <v>5406</v>
      </c>
      <c r="I220" s="197"/>
      <c r="J220" s="194"/>
      <c r="K220" s="197"/>
      <c r="L220" s="194"/>
      <c r="M220" s="197"/>
    </row>
    <row r="221" spans="1:13" hidden="1">
      <c r="A221" s="194">
        <v>164</v>
      </c>
      <c r="B221" s="194" t="s">
        <v>2018</v>
      </c>
      <c r="C221" s="195" t="s">
        <v>715</v>
      </c>
      <c r="D221" s="196">
        <v>44679</v>
      </c>
      <c r="E221" s="194" t="s">
        <v>3597</v>
      </c>
      <c r="F221" s="194" t="s">
        <v>786</v>
      </c>
      <c r="G221" s="195">
        <v>308937702</v>
      </c>
      <c r="H221" s="194" t="s">
        <v>3563</v>
      </c>
      <c r="I221" s="197"/>
      <c r="J221" s="194"/>
      <c r="K221" s="197"/>
      <c r="L221" s="194"/>
      <c r="M221" s="197"/>
    </row>
    <row r="222" spans="1:13" hidden="1">
      <c r="A222" s="194">
        <v>165</v>
      </c>
      <c r="B222" s="194" t="s">
        <v>2019</v>
      </c>
      <c r="C222" s="195" t="s">
        <v>715</v>
      </c>
      <c r="D222" s="196">
        <v>44681</v>
      </c>
      <c r="E222" s="194" t="s">
        <v>3451</v>
      </c>
      <c r="F222" s="194" t="s">
        <v>842</v>
      </c>
      <c r="G222" s="195">
        <v>305540844</v>
      </c>
      <c r="H222" s="194" t="s">
        <v>5407</v>
      </c>
      <c r="I222" s="197"/>
      <c r="J222" s="194"/>
      <c r="K222" s="197"/>
      <c r="L222" s="194"/>
      <c r="M222" s="197"/>
    </row>
    <row r="223" spans="1:13" hidden="1">
      <c r="A223" s="194">
        <v>166</v>
      </c>
      <c r="B223" s="194" t="s">
        <v>2020</v>
      </c>
      <c r="C223" s="195" t="s">
        <v>715</v>
      </c>
      <c r="D223" s="196">
        <v>44681</v>
      </c>
      <c r="E223" s="194" t="s">
        <v>3626</v>
      </c>
      <c r="F223" s="194" t="s">
        <v>842</v>
      </c>
      <c r="G223" s="195">
        <v>305540844</v>
      </c>
      <c r="H223" s="194" t="s">
        <v>3504</v>
      </c>
      <c r="I223" s="197"/>
      <c r="J223" s="194"/>
      <c r="K223" s="197"/>
      <c r="L223" s="194"/>
      <c r="M223" s="197"/>
    </row>
    <row r="224" spans="1:13" hidden="1">
      <c r="A224" s="194">
        <v>167</v>
      </c>
      <c r="B224" s="194" t="s">
        <v>2021</v>
      </c>
      <c r="C224" s="195" t="s">
        <v>715</v>
      </c>
      <c r="D224" s="196">
        <v>44684</v>
      </c>
      <c r="E224" s="194" t="s">
        <v>3550</v>
      </c>
      <c r="F224" s="194" t="s">
        <v>786</v>
      </c>
      <c r="G224" s="195">
        <v>308937702</v>
      </c>
      <c r="H224" s="194" t="s">
        <v>5408</v>
      </c>
      <c r="I224" s="197"/>
      <c r="J224" s="194"/>
      <c r="K224" s="197"/>
      <c r="L224" s="194"/>
      <c r="M224" s="197"/>
    </row>
    <row r="225" spans="1:13" hidden="1">
      <c r="A225" s="194">
        <v>168</v>
      </c>
      <c r="B225" s="194" t="s">
        <v>2022</v>
      </c>
      <c r="C225" s="195" t="s">
        <v>715</v>
      </c>
      <c r="D225" s="196">
        <v>44684</v>
      </c>
      <c r="E225" s="194" t="s">
        <v>3550</v>
      </c>
      <c r="F225" s="194" t="s">
        <v>786</v>
      </c>
      <c r="G225" s="195">
        <v>308937702</v>
      </c>
      <c r="H225" s="194" t="s">
        <v>5408</v>
      </c>
      <c r="I225" s="197"/>
      <c r="J225" s="194"/>
      <c r="K225" s="197"/>
      <c r="L225" s="194"/>
      <c r="M225" s="197"/>
    </row>
    <row r="226" spans="1:13" hidden="1">
      <c r="A226" s="194">
        <v>169</v>
      </c>
      <c r="B226" s="194" t="s">
        <v>2023</v>
      </c>
      <c r="C226" s="195" t="s">
        <v>715</v>
      </c>
      <c r="D226" s="196">
        <v>44694</v>
      </c>
      <c r="E226" s="194" t="s">
        <v>3627</v>
      </c>
      <c r="F226" s="194" t="s">
        <v>799</v>
      </c>
      <c r="G226" s="195">
        <v>200588569</v>
      </c>
      <c r="H226" s="194" t="s">
        <v>3627</v>
      </c>
      <c r="I226" s="197"/>
      <c r="J226" s="194"/>
      <c r="K226" s="197"/>
      <c r="L226" s="194"/>
      <c r="M226" s="197"/>
    </row>
    <row r="227" spans="1:13" hidden="1">
      <c r="A227" s="194">
        <v>170</v>
      </c>
      <c r="B227" s="194" t="s">
        <v>2025</v>
      </c>
      <c r="C227" s="195" t="s">
        <v>715</v>
      </c>
      <c r="D227" s="196">
        <v>44696</v>
      </c>
      <c r="E227" s="194" t="s">
        <v>3500</v>
      </c>
      <c r="F227" s="194" t="s">
        <v>2026</v>
      </c>
      <c r="G227" s="195">
        <v>306832090</v>
      </c>
      <c r="H227" s="194" t="s">
        <v>3581</v>
      </c>
      <c r="I227" s="197"/>
      <c r="J227" s="194"/>
      <c r="K227" s="197"/>
      <c r="L227" s="194"/>
      <c r="M227" s="197"/>
    </row>
    <row r="228" spans="1:13" hidden="1">
      <c r="A228" s="194">
        <v>171</v>
      </c>
      <c r="B228" s="194" t="s">
        <v>2027</v>
      </c>
      <c r="C228" s="195" t="s">
        <v>715</v>
      </c>
      <c r="D228" s="196">
        <v>44696</v>
      </c>
      <c r="E228" s="194" t="s">
        <v>3521</v>
      </c>
      <c r="F228" s="194" t="s">
        <v>2026</v>
      </c>
      <c r="G228" s="195">
        <v>306832090</v>
      </c>
      <c r="H228" s="194" t="s">
        <v>3580</v>
      </c>
      <c r="I228" s="197"/>
      <c r="J228" s="194"/>
      <c r="K228" s="197"/>
      <c r="L228" s="194"/>
      <c r="M228" s="197"/>
    </row>
    <row r="229" spans="1:13" hidden="1">
      <c r="A229" s="194">
        <v>172</v>
      </c>
      <c r="B229" s="194" t="s">
        <v>2028</v>
      </c>
      <c r="C229" s="195" t="s">
        <v>715</v>
      </c>
      <c r="D229" s="196">
        <v>44700</v>
      </c>
      <c r="E229" s="194" t="s">
        <v>3628</v>
      </c>
      <c r="F229" s="194" t="s">
        <v>1995</v>
      </c>
      <c r="G229" s="195">
        <v>308313592</v>
      </c>
      <c r="H229" s="194" t="s">
        <v>3562</v>
      </c>
      <c r="I229" s="197"/>
      <c r="J229" s="194"/>
      <c r="K229" s="197"/>
      <c r="L229" s="194"/>
      <c r="M229" s="197"/>
    </row>
    <row r="230" spans="1:13" hidden="1">
      <c r="A230" s="194">
        <v>173</v>
      </c>
      <c r="B230" s="194" t="s">
        <v>2030</v>
      </c>
      <c r="C230" s="195" t="s">
        <v>715</v>
      </c>
      <c r="D230" s="196">
        <v>44700</v>
      </c>
      <c r="E230" s="194" t="s">
        <v>3629</v>
      </c>
      <c r="F230" s="194" t="s">
        <v>796</v>
      </c>
      <c r="G230" s="195">
        <v>305614995</v>
      </c>
      <c r="H230" s="194" t="s">
        <v>3629</v>
      </c>
      <c r="I230" s="197"/>
      <c r="J230" s="194"/>
      <c r="K230" s="197"/>
      <c r="L230" s="194"/>
      <c r="M230" s="197"/>
    </row>
    <row r="231" spans="1:13" hidden="1">
      <c r="A231" s="194">
        <v>174</v>
      </c>
      <c r="B231" s="194" t="s">
        <v>2031</v>
      </c>
      <c r="C231" s="195" t="s">
        <v>715</v>
      </c>
      <c r="D231" s="196">
        <v>44700</v>
      </c>
      <c r="E231" s="194" t="s">
        <v>3630</v>
      </c>
      <c r="F231" s="194" t="s">
        <v>796</v>
      </c>
      <c r="G231" s="195">
        <v>305614995</v>
      </c>
      <c r="H231" s="194" t="s">
        <v>3630</v>
      </c>
      <c r="I231" s="197"/>
      <c r="J231" s="194"/>
      <c r="K231" s="197"/>
      <c r="L231" s="194"/>
      <c r="M231" s="197"/>
    </row>
    <row r="232" spans="1:13" hidden="1">
      <c r="A232" s="194">
        <v>175</v>
      </c>
      <c r="B232" s="194" t="s">
        <v>2032</v>
      </c>
      <c r="C232" s="195" t="s">
        <v>715</v>
      </c>
      <c r="D232" s="196">
        <v>44701</v>
      </c>
      <c r="E232" s="194" t="s">
        <v>3631</v>
      </c>
      <c r="F232" s="194" t="s">
        <v>796</v>
      </c>
      <c r="G232" s="195">
        <v>305614995</v>
      </c>
      <c r="H232" s="194" t="s">
        <v>3631</v>
      </c>
      <c r="I232" s="197"/>
      <c r="J232" s="194"/>
      <c r="K232" s="197"/>
      <c r="L232" s="194"/>
      <c r="M232" s="197"/>
    </row>
    <row r="233" spans="1:13" hidden="1">
      <c r="A233" s="194">
        <v>176</v>
      </c>
      <c r="B233" s="194" t="s">
        <v>2034</v>
      </c>
      <c r="C233" s="195" t="s">
        <v>715</v>
      </c>
      <c r="D233" s="196">
        <v>44704</v>
      </c>
      <c r="E233" s="194" t="s">
        <v>3628</v>
      </c>
      <c r="F233" s="194" t="s">
        <v>1995</v>
      </c>
      <c r="G233" s="195">
        <v>308313592</v>
      </c>
      <c r="H233" s="194" t="s">
        <v>5409</v>
      </c>
      <c r="I233" s="197"/>
      <c r="J233" s="194"/>
      <c r="K233" s="197"/>
      <c r="L233" s="194"/>
      <c r="M233" s="197"/>
    </row>
    <row r="234" spans="1:13" hidden="1">
      <c r="A234" s="194">
        <v>177</v>
      </c>
      <c r="B234" s="194" t="s">
        <v>2036</v>
      </c>
      <c r="C234" s="195" t="s">
        <v>715</v>
      </c>
      <c r="D234" s="196">
        <v>44706</v>
      </c>
      <c r="E234" s="194" t="s">
        <v>3632</v>
      </c>
      <c r="F234" s="194" t="s">
        <v>796</v>
      </c>
      <c r="G234" s="195">
        <v>305614995</v>
      </c>
      <c r="H234" s="194" t="s">
        <v>3632</v>
      </c>
      <c r="I234" s="197"/>
      <c r="J234" s="194"/>
      <c r="K234" s="197"/>
      <c r="L234" s="194"/>
      <c r="M234" s="197"/>
    </row>
    <row r="235" spans="1:13" hidden="1">
      <c r="A235" s="194">
        <v>178</v>
      </c>
      <c r="B235" s="194" t="s">
        <v>2038</v>
      </c>
      <c r="C235" s="195" t="s">
        <v>715</v>
      </c>
      <c r="D235" s="196">
        <v>44707</v>
      </c>
      <c r="E235" s="194" t="s">
        <v>3633</v>
      </c>
      <c r="F235" s="194" t="s">
        <v>759</v>
      </c>
      <c r="G235" s="195">
        <v>302945032</v>
      </c>
      <c r="H235" s="194" t="s">
        <v>5410</v>
      </c>
      <c r="I235" s="197"/>
      <c r="J235" s="194"/>
      <c r="K235" s="197"/>
      <c r="L235" s="194"/>
      <c r="M235" s="197"/>
    </row>
    <row r="236" spans="1:13" hidden="1">
      <c r="A236" s="194">
        <v>179</v>
      </c>
      <c r="B236" s="194" t="s">
        <v>2040</v>
      </c>
      <c r="C236" s="195" t="s">
        <v>715</v>
      </c>
      <c r="D236" s="196">
        <v>44707</v>
      </c>
      <c r="E236" s="194" t="s">
        <v>3634</v>
      </c>
      <c r="F236" s="194" t="s">
        <v>799</v>
      </c>
      <c r="G236" s="195">
        <v>200588569</v>
      </c>
      <c r="H236" s="194" t="s">
        <v>3634</v>
      </c>
      <c r="I236" s="197"/>
      <c r="J236" s="194"/>
      <c r="K236" s="197"/>
      <c r="L236" s="194"/>
      <c r="M236" s="197"/>
    </row>
    <row r="237" spans="1:13" hidden="1">
      <c r="A237" s="194">
        <v>180</v>
      </c>
      <c r="B237" s="194" t="s">
        <v>2041</v>
      </c>
      <c r="C237" s="195" t="s">
        <v>715</v>
      </c>
      <c r="D237" s="196">
        <v>44708</v>
      </c>
      <c r="E237" s="194" t="s">
        <v>3635</v>
      </c>
      <c r="F237" s="194" t="s">
        <v>894</v>
      </c>
      <c r="G237" s="195">
        <v>205203133</v>
      </c>
      <c r="H237" s="194" t="s">
        <v>3635</v>
      </c>
      <c r="I237" s="197"/>
      <c r="J237" s="194"/>
      <c r="K237" s="197"/>
      <c r="L237" s="194"/>
      <c r="M237" s="197"/>
    </row>
    <row r="238" spans="1:13" hidden="1">
      <c r="A238" s="194">
        <v>181</v>
      </c>
      <c r="B238" s="194" t="s">
        <v>2043</v>
      </c>
      <c r="C238" s="195" t="s">
        <v>715</v>
      </c>
      <c r="D238" s="196">
        <v>44708</v>
      </c>
      <c r="E238" s="194" t="s">
        <v>3636</v>
      </c>
      <c r="F238" s="194" t="s">
        <v>894</v>
      </c>
      <c r="G238" s="195">
        <v>205203133</v>
      </c>
      <c r="H238" s="194" t="s">
        <v>3636</v>
      </c>
      <c r="I238" s="197"/>
      <c r="J238" s="194"/>
      <c r="K238" s="197"/>
      <c r="L238" s="194"/>
      <c r="M238" s="197"/>
    </row>
    <row r="239" spans="1:13" hidden="1">
      <c r="A239" s="194">
        <v>182</v>
      </c>
      <c r="B239" s="194" t="s">
        <v>2044</v>
      </c>
      <c r="C239" s="195" t="s">
        <v>715</v>
      </c>
      <c r="D239" s="196">
        <v>44711</v>
      </c>
      <c r="E239" s="194" t="s">
        <v>3637</v>
      </c>
      <c r="F239" s="194" t="s">
        <v>762</v>
      </c>
      <c r="G239" s="195">
        <v>302023222</v>
      </c>
      <c r="H239" s="194" t="s">
        <v>3637</v>
      </c>
      <c r="I239" s="197"/>
      <c r="J239" s="194"/>
      <c r="K239" s="197"/>
      <c r="L239" s="194"/>
      <c r="M239" s="197"/>
    </row>
    <row r="240" spans="1:13" hidden="1">
      <c r="A240" s="194">
        <v>185</v>
      </c>
      <c r="B240" s="194" t="s">
        <v>2047</v>
      </c>
      <c r="C240" s="195" t="s">
        <v>715</v>
      </c>
      <c r="D240" s="196">
        <v>44717</v>
      </c>
      <c r="E240" s="194" t="s">
        <v>3638</v>
      </c>
      <c r="F240" s="194" t="s">
        <v>2048</v>
      </c>
      <c r="G240" s="195">
        <v>309484412</v>
      </c>
      <c r="H240" s="194" t="s">
        <v>3666</v>
      </c>
      <c r="I240" s="197"/>
      <c r="J240" s="194"/>
      <c r="K240" s="197"/>
      <c r="L240" s="194"/>
      <c r="M240" s="197"/>
    </row>
    <row r="241" spans="1:13" hidden="1">
      <c r="A241" s="194">
        <v>186</v>
      </c>
      <c r="B241" s="194" t="s">
        <v>2049</v>
      </c>
      <c r="C241" s="195" t="s">
        <v>715</v>
      </c>
      <c r="D241" s="196">
        <v>44718</v>
      </c>
      <c r="E241" s="194" t="s">
        <v>3639</v>
      </c>
      <c r="F241" s="194" t="s">
        <v>796</v>
      </c>
      <c r="G241" s="195">
        <v>305614995</v>
      </c>
      <c r="H241" s="194" t="s">
        <v>5411</v>
      </c>
      <c r="I241" s="197"/>
      <c r="J241" s="194"/>
      <c r="K241" s="197"/>
      <c r="L241" s="194"/>
      <c r="M241" s="197"/>
    </row>
    <row r="242" spans="1:13" hidden="1">
      <c r="A242" s="194">
        <v>187</v>
      </c>
      <c r="B242" s="194" t="s">
        <v>2051</v>
      </c>
      <c r="C242" s="195" t="s">
        <v>715</v>
      </c>
      <c r="D242" s="196">
        <v>44718</v>
      </c>
      <c r="E242" s="194" t="s">
        <v>3640</v>
      </c>
      <c r="F242" s="194" t="s">
        <v>796</v>
      </c>
      <c r="G242" s="195">
        <v>305614995</v>
      </c>
      <c r="H242" s="194" t="s">
        <v>5412</v>
      </c>
      <c r="I242" s="197"/>
      <c r="J242" s="194"/>
      <c r="K242" s="197"/>
      <c r="L242" s="194"/>
      <c r="M242" s="197"/>
    </row>
    <row r="243" spans="1:13" hidden="1">
      <c r="A243" s="194">
        <v>188</v>
      </c>
      <c r="B243" s="194" t="s">
        <v>2052</v>
      </c>
      <c r="C243" s="195" t="s">
        <v>715</v>
      </c>
      <c r="D243" s="196">
        <v>44718</v>
      </c>
      <c r="E243" s="194" t="s">
        <v>3641</v>
      </c>
      <c r="F243" s="194" t="s">
        <v>796</v>
      </c>
      <c r="G243" s="195">
        <v>305614995</v>
      </c>
      <c r="H243" s="194" t="s">
        <v>5413</v>
      </c>
      <c r="I243" s="197"/>
      <c r="J243" s="194"/>
      <c r="K243" s="197"/>
      <c r="L243" s="194"/>
      <c r="M243" s="197"/>
    </row>
    <row r="244" spans="1:13" hidden="1">
      <c r="A244" s="194">
        <v>189</v>
      </c>
      <c r="B244" s="194" t="s">
        <v>2053</v>
      </c>
      <c r="C244" s="195" t="s">
        <v>715</v>
      </c>
      <c r="D244" s="196">
        <v>44718</v>
      </c>
      <c r="E244" s="194" t="s">
        <v>3642</v>
      </c>
      <c r="F244" s="194" t="s">
        <v>796</v>
      </c>
      <c r="G244" s="195">
        <v>305614995</v>
      </c>
      <c r="H244" s="194" t="s">
        <v>5414</v>
      </c>
      <c r="I244" s="197"/>
      <c r="J244" s="194"/>
      <c r="K244" s="197"/>
      <c r="L244" s="194"/>
      <c r="M244" s="197"/>
    </row>
    <row r="245" spans="1:13" hidden="1">
      <c r="A245" s="194">
        <v>190</v>
      </c>
      <c r="B245" s="194" t="s">
        <v>2054</v>
      </c>
      <c r="C245" s="195" t="s">
        <v>715</v>
      </c>
      <c r="D245" s="196">
        <v>44718</v>
      </c>
      <c r="E245" s="194" t="s">
        <v>3643</v>
      </c>
      <c r="F245" s="194" t="s">
        <v>796</v>
      </c>
      <c r="G245" s="195">
        <v>305614995</v>
      </c>
      <c r="H245" s="194" t="s">
        <v>5415</v>
      </c>
      <c r="I245" s="197"/>
      <c r="J245" s="194"/>
      <c r="K245" s="197"/>
      <c r="L245" s="194"/>
      <c r="M245" s="197"/>
    </row>
    <row r="246" spans="1:13" hidden="1">
      <c r="A246" s="194">
        <v>191</v>
      </c>
      <c r="B246" s="194" t="s">
        <v>2055</v>
      </c>
      <c r="C246" s="195" t="s">
        <v>715</v>
      </c>
      <c r="D246" s="196">
        <v>44718</v>
      </c>
      <c r="E246" s="194" t="s">
        <v>3644</v>
      </c>
      <c r="F246" s="194" t="s">
        <v>796</v>
      </c>
      <c r="G246" s="195">
        <v>305614995</v>
      </c>
      <c r="H246" s="194" t="s">
        <v>3644</v>
      </c>
      <c r="I246" s="197"/>
      <c r="J246" s="194"/>
      <c r="K246" s="197"/>
      <c r="L246" s="194"/>
      <c r="M246" s="197"/>
    </row>
    <row r="247" spans="1:13" hidden="1">
      <c r="A247" s="194">
        <v>192</v>
      </c>
      <c r="B247" s="194" t="s">
        <v>2056</v>
      </c>
      <c r="C247" s="195" t="s">
        <v>715</v>
      </c>
      <c r="D247" s="196">
        <v>44722</v>
      </c>
      <c r="E247" s="194" t="s">
        <v>3645</v>
      </c>
      <c r="F247" s="194" t="s">
        <v>2058</v>
      </c>
      <c r="G247" s="195">
        <v>304977427</v>
      </c>
      <c r="H247" s="194" t="s">
        <v>5416</v>
      </c>
      <c r="I247" s="197"/>
      <c r="J247" s="194"/>
      <c r="K247" s="197"/>
      <c r="L247" s="194"/>
      <c r="M247" s="197"/>
    </row>
    <row r="248" spans="1:13" hidden="1">
      <c r="A248" s="194">
        <v>193</v>
      </c>
      <c r="B248" s="194" t="s">
        <v>2059</v>
      </c>
      <c r="C248" s="195" t="s">
        <v>715</v>
      </c>
      <c r="D248" s="196">
        <v>44723</v>
      </c>
      <c r="E248" s="194" t="s">
        <v>3646</v>
      </c>
      <c r="F248" s="194" t="s">
        <v>2060</v>
      </c>
      <c r="G248" s="195">
        <v>303499849</v>
      </c>
      <c r="H248" s="194" t="s">
        <v>5417</v>
      </c>
      <c r="I248" s="197"/>
      <c r="J248" s="194"/>
      <c r="K248" s="197"/>
      <c r="L248" s="194"/>
      <c r="M248" s="197"/>
    </row>
    <row r="249" spans="1:13" hidden="1">
      <c r="A249" s="194">
        <v>194</v>
      </c>
      <c r="B249" s="194" t="s">
        <v>2061</v>
      </c>
      <c r="C249" s="195" t="s">
        <v>715</v>
      </c>
      <c r="D249" s="196">
        <v>44723</v>
      </c>
      <c r="E249" s="194" t="s">
        <v>3647</v>
      </c>
      <c r="F249" s="194" t="s">
        <v>2060</v>
      </c>
      <c r="G249" s="195">
        <v>303499849</v>
      </c>
      <c r="H249" s="194" t="s">
        <v>5418</v>
      </c>
      <c r="I249" s="197"/>
      <c r="J249" s="194"/>
      <c r="K249" s="197"/>
      <c r="L249" s="194"/>
      <c r="M249" s="197"/>
    </row>
    <row r="250" spans="1:13" ht="22.5" hidden="1">
      <c r="A250" s="194">
        <v>195</v>
      </c>
      <c r="B250" s="194" t="s">
        <v>2062</v>
      </c>
      <c r="C250" s="195" t="s">
        <v>715</v>
      </c>
      <c r="D250" s="196">
        <v>44724</v>
      </c>
      <c r="E250" s="194" t="s">
        <v>3601</v>
      </c>
      <c r="F250" s="194" t="s">
        <v>2063</v>
      </c>
      <c r="G250" s="195">
        <v>306546099</v>
      </c>
      <c r="H250" s="194" t="s">
        <v>5419</v>
      </c>
      <c r="I250" s="197"/>
      <c r="J250" s="194"/>
      <c r="K250" s="197"/>
      <c r="L250" s="194"/>
      <c r="M250" s="197"/>
    </row>
    <row r="251" spans="1:13" ht="22.5" hidden="1">
      <c r="A251" s="194">
        <v>196</v>
      </c>
      <c r="B251" s="194" t="s">
        <v>2064</v>
      </c>
      <c r="C251" s="195" t="s">
        <v>715</v>
      </c>
      <c r="D251" s="196">
        <v>44724</v>
      </c>
      <c r="E251" s="194" t="s">
        <v>3580</v>
      </c>
      <c r="F251" s="194" t="s">
        <v>2063</v>
      </c>
      <c r="G251" s="195">
        <v>306546099</v>
      </c>
      <c r="H251" s="194" t="s">
        <v>5366</v>
      </c>
      <c r="I251" s="197"/>
      <c r="J251" s="194"/>
      <c r="K251" s="197"/>
      <c r="L251" s="194"/>
      <c r="M251" s="197"/>
    </row>
    <row r="252" spans="1:13" hidden="1">
      <c r="A252" s="194">
        <v>197</v>
      </c>
      <c r="B252" s="194" t="s">
        <v>2065</v>
      </c>
      <c r="C252" s="195" t="s">
        <v>715</v>
      </c>
      <c r="D252" s="196">
        <v>44724</v>
      </c>
      <c r="E252" s="194" t="s">
        <v>3612</v>
      </c>
      <c r="F252" s="194" t="s">
        <v>850</v>
      </c>
      <c r="G252" s="195">
        <v>308366495</v>
      </c>
      <c r="H252" s="194" t="s">
        <v>5420</v>
      </c>
      <c r="I252" s="197"/>
      <c r="J252" s="194"/>
      <c r="K252" s="197"/>
      <c r="L252" s="194"/>
      <c r="M252" s="197"/>
    </row>
    <row r="253" spans="1:13" ht="22.5" hidden="1">
      <c r="A253" s="194">
        <v>198</v>
      </c>
      <c r="B253" s="194" t="s">
        <v>2066</v>
      </c>
      <c r="C253" s="195" t="s">
        <v>715</v>
      </c>
      <c r="D253" s="196">
        <v>44724</v>
      </c>
      <c r="E253" s="194" t="s">
        <v>3648</v>
      </c>
      <c r="F253" s="194" t="s">
        <v>2063</v>
      </c>
      <c r="G253" s="195">
        <v>306546099</v>
      </c>
      <c r="H253" s="194" t="s">
        <v>5421</v>
      </c>
      <c r="I253" s="197"/>
      <c r="J253" s="194"/>
      <c r="K253" s="197"/>
      <c r="L253" s="194"/>
      <c r="M253" s="197"/>
    </row>
    <row r="254" spans="1:13" hidden="1">
      <c r="A254" s="194">
        <v>199</v>
      </c>
      <c r="B254" s="194" t="s">
        <v>2067</v>
      </c>
      <c r="C254" s="195" t="s">
        <v>715</v>
      </c>
      <c r="D254" s="196">
        <v>44725</v>
      </c>
      <c r="E254" s="194" t="s">
        <v>3649</v>
      </c>
      <c r="F254" s="194" t="s">
        <v>804</v>
      </c>
      <c r="G254" s="195">
        <v>303919141</v>
      </c>
      <c r="H254" s="194" t="s">
        <v>5422</v>
      </c>
      <c r="I254" s="197"/>
      <c r="J254" s="194"/>
      <c r="K254" s="197"/>
      <c r="L254" s="194"/>
      <c r="M254" s="197"/>
    </row>
    <row r="255" spans="1:13" hidden="1">
      <c r="A255" s="194">
        <v>200</v>
      </c>
      <c r="B255" s="194" t="s">
        <v>2069</v>
      </c>
      <c r="C255" s="195" t="s">
        <v>715</v>
      </c>
      <c r="D255" s="196">
        <v>44725</v>
      </c>
      <c r="E255" s="194" t="s">
        <v>3650</v>
      </c>
      <c r="F255" s="194" t="s">
        <v>804</v>
      </c>
      <c r="G255" s="195">
        <v>303919141</v>
      </c>
      <c r="H255" s="194" t="s">
        <v>5423</v>
      </c>
      <c r="I255" s="197"/>
      <c r="J255" s="194"/>
      <c r="K255" s="197"/>
      <c r="L255" s="194"/>
      <c r="M255" s="197"/>
    </row>
    <row r="256" spans="1:13" hidden="1">
      <c r="A256" s="194">
        <v>201</v>
      </c>
      <c r="B256" s="194" t="s">
        <v>2070</v>
      </c>
      <c r="C256" s="195" t="s">
        <v>715</v>
      </c>
      <c r="D256" s="196">
        <v>44725</v>
      </c>
      <c r="E256" s="194" t="s">
        <v>3651</v>
      </c>
      <c r="F256" s="194" t="s">
        <v>804</v>
      </c>
      <c r="G256" s="195">
        <v>303919141</v>
      </c>
      <c r="H256" s="194" t="s">
        <v>5424</v>
      </c>
      <c r="I256" s="197"/>
      <c r="J256" s="194"/>
      <c r="K256" s="197"/>
      <c r="L256" s="194"/>
      <c r="M256" s="197"/>
    </row>
    <row r="257" spans="1:13" hidden="1">
      <c r="A257" s="194">
        <v>202</v>
      </c>
      <c r="B257" s="194" t="s">
        <v>2071</v>
      </c>
      <c r="C257" s="195" t="s">
        <v>715</v>
      </c>
      <c r="D257" s="196">
        <v>44725</v>
      </c>
      <c r="E257" s="194" t="s">
        <v>3652</v>
      </c>
      <c r="F257" s="194" t="s">
        <v>804</v>
      </c>
      <c r="G257" s="195">
        <v>303919141</v>
      </c>
      <c r="H257" s="194" t="s">
        <v>5425</v>
      </c>
      <c r="I257" s="197"/>
      <c r="J257" s="194"/>
      <c r="K257" s="197"/>
      <c r="L257" s="194"/>
      <c r="M257" s="197"/>
    </row>
    <row r="258" spans="1:13" hidden="1">
      <c r="A258" s="194">
        <v>203</v>
      </c>
      <c r="B258" s="194" t="s">
        <v>2072</v>
      </c>
      <c r="C258" s="195" t="s">
        <v>715</v>
      </c>
      <c r="D258" s="196">
        <v>44725</v>
      </c>
      <c r="E258" s="194" t="s">
        <v>3653</v>
      </c>
      <c r="F258" s="194" t="s">
        <v>804</v>
      </c>
      <c r="G258" s="195">
        <v>303919141</v>
      </c>
      <c r="H258" s="194" t="s">
        <v>5426</v>
      </c>
      <c r="I258" s="197"/>
      <c r="J258" s="194"/>
      <c r="K258" s="197"/>
      <c r="L258" s="194"/>
      <c r="M258" s="197"/>
    </row>
    <row r="259" spans="1:13" hidden="1">
      <c r="A259" s="194">
        <v>204</v>
      </c>
      <c r="B259" s="194" t="s">
        <v>2073</v>
      </c>
      <c r="C259" s="195" t="s">
        <v>715</v>
      </c>
      <c r="D259" s="196">
        <v>44725</v>
      </c>
      <c r="E259" s="194" t="s">
        <v>3654</v>
      </c>
      <c r="F259" s="194" t="s">
        <v>804</v>
      </c>
      <c r="G259" s="195">
        <v>303919141</v>
      </c>
      <c r="H259" s="194" t="s">
        <v>5427</v>
      </c>
      <c r="I259" s="197"/>
      <c r="J259" s="194"/>
      <c r="K259" s="197"/>
      <c r="L259" s="194"/>
      <c r="M259" s="197"/>
    </row>
    <row r="260" spans="1:13" hidden="1">
      <c r="A260" s="194">
        <v>205</v>
      </c>
      <c r="B260" s="194" t="s">
        <v>2074</v>
      </c>
      <c r="C260" s="195" t="s">
        <v>715</v>
      </c>
      <c r="D260" s="196">
        <v>44726</v>
      </c>
      <c r="E260" s="194" t="s">
        <v>3610</v>
      </c>
      <c r="F260" s="194" t="s">
        <v>1973</v>
      </c>
      <c r="G260" s="195">
        <v>305023164</v>
      </c>
      <c r="H260" s="194" t="s">
        <v>5428</v>
      </c>
      <c r="I260" s="197"/>
      <c r="J260" s="194"/>
      <c r="K260" s="197"/>
      <c r="L260" s="194"/>
      <c r="M260" s="197"/>
    </row>
    <row r="261" spans="1:13" hidden="1">
      <c r="A261" s="194">
        <v>206</v>
      </c>
      <c r="B261" s="194" t="s">
        <v>2076</v>
      </c>
      <c r="C261" s="195" t="s">
        <v>715</v>
      </c>
      <c r="D261" s="196">
        <v>44726</v>
      </c>
      <c r="E261" s="194" t="s">
        <v>3655</v>
      </c>
      <c r="F261" s="194" t="s">
        <v>1973</v>
      </c>
      <c r="G261" s="195">
        <v>305023164</v>
      </c>
      <c r="H261" s="194" t="s">
        <v>3589</v>
      </c>
      <c r="I261" s="197"/>
      <c r="J261" s="194"/>
      <c r="K261" s="197"/>
      <c r="L261" s="194"/>
      <c r="M261" s="197"/>
    </row>
    <row r="262" spans="1:13" hidden="1">
      <c r="A262" s="194">
        <v>207</v>
      </c>
      <c r="B262" s="194" t="s">
        <v>2077</v>
      </c>
      <c r="C262" s="195" t="s">
        <v>715</v>
      </c>
      <c r="D262" s="196">
        <v>44726</v>
      </c>
      <c r="E262" s="194" t="s">
        <v>3656</v>
      </c>
      <c r="F262" s="194" t="s">
        <v>804</v>
      </c>
      <c r="G262" s="195">
        <v>303919141</v>
      </c>
      <c r="H262" s="194" t="s">
        <v>5429</v>
      </c>
      <c r="I262" s="197"/>
      <c r="J262" s="194"/>
      <c r="K262" s="197"/>
      <c r="L262" s="194"/>
      <c r="M262" s="197"/>
    </row>
    <row r="263" spans="1:13" hidden="1">
      <c r="A263" s="194">
        <v>208</v>
      </c>
      <c r="B263" s="194" t="s">
        <v>2078</v>
      </c>
      <c r="C263" s="195" t="s">
        <v>715</v>
      </c>
      <c r="D263" s="196">
        <v>44727</v>
      </c>
      <c r="E263" s="194" t="s">
        <v>3657</v>
      </c>
      <c r="F263" s="194" t="s">
        <v>2060</v>
      </c>
      <c r="G263" s="195">
        <v>303499849</v>
      </c>
      <c r="H263" s="194" t="s">
        <v>5430</v>
      </c>
      <c r="I263" s="197"/>
      <c r="J263" s="194"/>
      <c r="K263" s="197"/>
      <c r="L263" s="194"/>
      <c r="M263" s="197"/>
    </row>
    <row r="264" spans="1:13" hidden="1">
      <c r="A264" s="194">
        <v>209</v>
      </c>
      <c r="B264" s="194" t="s">
        <v>2080</v>
      </c>
      <c r="C264" s="195" t="s">
        <v>715</v>
      </c>
      <c r="D264" s="196">
        <v>44727</v>
      </c>
      <c r="E264" s="194" t="s">
        <v>3658</v>
      </c>
      <c r="F264" s="194" t="s">
        <v>2060</v>
      </c>
      <c r="G264" s="195">
        <v>303499849</v>
      </c>
      <c r="H264" s="194" t="s">
        <v>5431</v>
      </c>
      <c r="I264" s="197"/>
      <c r="J264" s="194"/>
      <c r="K264" s="197"/>
      <c r="L264" s="194"/>
      <c r="M264" s="197"/>
    </row>
    <row r="265" spans="1:13" hidden="1">
      <c r="A265" s="194">
        <v>210</v>
      </c>
      <c r="B265" s="194" t="s">
        <v>2081</v>
      </c>
      <c r="C265" s="195" t="s">
        <v>715</v>
      </c>
      <c r="D265" s="196">
        <v>44727</v>
      </c>
      <c r="E265" s="194" t="s">
        <v>3613</v>
      </c>
      <c r="F265" s="194" t="s">
        <v>2082</v>
      </c>
      <c r="G265" s="195">
        <v>306285116</v>
      </c>
      <c r="H265" s="194" t="s">
        <v>5432</v>
      </c>
      <c r="I265" s="197"/>
      <c r="J265" s="194"/>
      <c r="K265" s="197"/>
      <c r="L265" s="194"/>
      <c r="M265" s="197"/>
    </row>
    <row r="266" spans="1:13" hidden="1">
      <c r="A266" s="194">
        <v>211</v>
      </c>
      <c r="B266" s="194" t="s">
        <v>2083</v>
      </c>
      <c r="C266" s="195" t="s">
        <v>715</v>
      </c>
      <c r="D266" s="196">
        <v>44727</v>
      </c>
      <c r="E266" s="194" t="s">
        <v>3613</v>
      </c>
      <c r="F266" s="194" t="s">
        <v>2082</v>
      </c>
      <c r="G266" s="195">
        <v>306285116</v>
      </c>
      <c r="H266" s="194" t="s">
        <v>5432</v>
      </c>
      <c r="I266" s="197"/>
      <c r="J266" s="194"/>
      <c r="K266" s="197"/>
      <c r="L266" s="194"/>
      <c r="M266" s="197"/>
    </row>
    <row r="267" spans="1:13" hidden="1">
      <c r="A267" s="194">
        <v>212</v>
      </c>
      <c r="B267" s="194" t="s">
        <v>2084</v>
      </c>
      <c r="C267" s="195" t="s">
        <v>715</v>
      </c>
      <c r="D267" s="196">
        <v>44727</v>
      </c>
      <c r="E267" s="194" t="s">
        <v>3550</v>
      </c>
      <c r="F267" s="194" t="s">
        <v>2082</v>
      </c>
      <c r="G267" s="195">
        <v>306285116</v>
      </c>
      <c r="H267" s="194" t="s">
        <v>5433</v>
      </c>
      <c r="I267" s="197"/>
      <c r="J267" s="194"/>
      <c r="K267" s="197"/>
      <c r="L267" s="194"/>
      <c r="M267" s="197"/>
    </row>
    <row r="268" spans="1:13" hidden="1">
      <c r="A268" s="194">
        <v>213</v>
      </c>
      <c r="B268" s="194" t="s">
        <v>2085</v>
      </c>
      <c r="C268" s="195" t="s">
        <v>715</v>
      </c>
      <c r="D268" s="196">
        <v>44727</v>
      </c>
      <c r="E268" s="194" t="s">
        <v>3659</v>
      </c>
      <c r="F268" s="194" t="s">
        <v>804</v>
      </c>
      <c r="G268" s="195">
        <v>303919141</v>
      </c>
      <c r="H268" s="194" t="s">
        <v>5434</v>
      </c>
      <c r="I268" s="197"/>
      <c r="J268" s="194"/>
      <c r="K268" s="197"/>
      <c r="L268" s="194"/>
      <c r="M268" s="197"/>
    </row>
    <row r="269" spans="1:13" hidden="1">
      <c r="A269" s="194">
        <v>214</v>
      </c>
      <c r="B269" s="194" t="s">
        <v>2086</v>
      </c>
      <c r="C269" s="195" t="s">
        <v>715</v>
      </c>
      <c r="D269" s="196">
        <v>44727</v>
      </c>
      <c r="E269" s="194" t="s">
        <v>3550</v>
      </c>
      <c r="F269" s="194" t="s">
        <v>2082</v>
      </c>
      <c r="G269" s="195">
        <v>306285116</v>
      </c>
      <c r="H269" s="194" t="s">
        <v>5435</v>
      </c>
      <c r="I269" s="197"/>
      <c r="J269" s="194"/>
      <c r="K269" s="197"/>
      <c r="L269" s="194"/>
      <c r="M269" s="197"/>
    </row>
    <row r="270" spans="1:13" hidden="1">
      <c r="A270" s="194">
        <v>215</v>
      </c>
      <c r="B270" s="194" t="s">
        <v>2087</v>
      </c>
      <c r="C270" s="195" t="s">
        <v>715</v>
      </c>
      <c r="D270" s="196">
        <v>44728</v>
      </c>
      <c r="E270" s="194" t="s">
        <v>3651</v>
      </c>
      <c r="F270" s="194" t="s">
        <v>804</v>
      </c>
      <c r="G270" s="195">
        <v>303919141</v>
      </c>
      <c r="H270" s="194" t="s">
        <v>5424</v>
      </c>
      <c r="I270" s="197"/>
      <c r="J270" s="194"/>
      <c r="K270" s="197"/>
      <c r="L270" s="194"/>
      <c r="M270" s="197"/>
    </row>
    <row r="271" spans="1:13" hidden="1">
      <c r="A271" s="194">
        <v>216</v>
      </c>
      <c r="B271" s="194" t="s">
        <v>2089</v>
      </c>
      <c r="C271" s="195" t="s">
        <v>715</v>
      </c>
      <c r="D271" s="196">
        <v>44728</v>
      </c>
      <c r="E271" s="194" t="s">
        <v>3660</v>
      </c>
      <c r="F271" s="194" t="s">
        <v>526</v>
      </c>
      <c r="G271" s="195">
        <v>305350961</v>
      </c>
      <c r="H271" s="194" t="s">
        <v>3664</v>
      </c>
      <c r="I271" s="197"/>
      <c r="J271" s="194"/>
      <c r="K271" s="197"/>
      <c r="L271" s="194"/>
      <c r="M271" s="197"/>
    </row>
    <row r="272" spans="1:13" hidden="1">
      <c r="A272" s="194">
        <v>217</v>
      </c>
      <c r="B272" s="194" t="s">
        <v>2090</v>
      </c>
      <c r="C272" s="195" t="s">
        <v>715</v>
      </c>
      <c r="D272" s="196">
        <v>44728</v>
      </c>
      <c r="E272" s="194" t="s">
        <v>3661</v>
      </c>
      <c r="F272" s="194" t="s">
        <v>2082</v>
      </c>
      <c r="G272" s="195">
        <v>306285116</v>
      </c>
      <c r="H272" s="194" t="s">
        <v>5436</v>
      </c>
      <c r="I272" s="197"/>
      <c r="J272" s="194"/>
      <c r="K272" s="197"/>
      <c r="L272" s="194"/>
      <c r="M272" s="197"/>
    </row>
    <row r="273" spans="1:13" ht="22.5" hidden="1">
      <c r="A273" s="194">
        <v>218</v>
      </c>
      <c r="B273" s="194" t="s">
        <v>2091</v>
      </c>
      <c r="C273" s="195" t="s">
        <v>715</v>
      </c>
      <c r="D273" s="196">
        <v>44729</v>
      </c>
      <c r="E273" s="194" t="s">
        <v>3449</v>
      </c>
      <c r="F273" s="194" t="s">
        <v>2063</v>
      </c>
      <c r="G273" s="195">
        <v>306546099</v>
      </c>
      <c r="H273" s="194" t="s">
        <v>3505</v>
      </c>
      <c r="I273" s="197"/>
      <c r="J273" s="194"/>
      <c r="K273" s="197"/>
      <c r="L273" s="194"/>
      <c r="M273" s="197"/>
    </row>
    <row r="274" spans="1:13" hidden="1">
      <c r="A274" s="194">
        <v>219</v>
      </c>
      <c r="B274" s="194" t="s">
        <v>2093</v>
      </c>
      <c r="C274" s="195" t="s">
        <v>715</v>
      </c>
      <c r="D274" s="196">
        <v>44729</v>
      </c>
      <c r="E274" s="194" t="s">
        <v>3662</v>
      </c>
      <c r="F274" s="194" t="s">
        <v>2060</v>
      </c>
      <c r="G274" s="195">
        <v>303499849</v>
      </c>
      <c r="H274" s="194" t="s">
        <v>5437</v>
      </c>
      <c r="I274" s="197"/>
      <c r="J274" s="194"/>
      <c r="K274" s="197"/>
      <c r="L274" s="194"/>
      <c r="M274" s="197"/>
    </row>
    <row r="275" spans="1:13" hidden="1">
      <c r="A275" s="194">
        <v>220</v>
      </c>
      <c r="B275" s="194" t="s">
        <v>2094</v>
      </c>
      <c r="C275" s="195" t="s">
        <v>715</v>
      </c>
      <c r="D275" s="196">
        <v>44729</v>
      </c>
      <c r="E275" s="194" t="s">
        <v>3663</v>
      </c>
      <c r="F275" s="194" t="s">
        <v>804</v>
      </c>
      <c r="G275" s="195">
        <v>303919141</v>
      </c>
      <c r="H275" s="194" t="s">
        <v>5438</v>
      </c>
      <c r="I275" s="197"/>
      <c r="J275" s="194"/>
      <c r="K275" s="197"/>
      <c r="L275" s="194"/>
      <c r="M275" s="197"/>
    </row>
    <row r="276" spans="1:13" hidden="1">
      <c r="A276" s="194">
        <v>221</v>
      </c>
      <c r="B276" s="194" t="s">
        <v>2095</v>
      </c>
      <c r="C276" s="195" t="s">
        <v>715</v>
      </c>
      <c r="D276" s="196">
        <v>44730</v>
      </c>
      <c r="E276" s="194" t="s">
        <v>3589</v>
      </c>
      <c r="F276" s="194" t="s">
        <v>2082</v>
      </c>
      <c r="G276" s="195">
        <v>306285116</v>
      </c>
      <c r="H276" s="194" t="s">
        <v>5439</v>
      </c>
      <c r="I276" s="197"/>
      <c r="J276" s="194"/>
      <c r="K276" s="197"/>
      <c r="L276" s="194"/>
      <c r="M276" s="197"/>
    </row>
    <row r="277" spans="1:13" hidden="1">
      <c r="A277" s="194">
        <v>222</v>
      </c>
      <c r="B277" s="194" t="s">
        <v>2096</v>
      </c>
      <c r="C277" s="195" t="s">
        <v>715</v>
      </c>
      <c r="D277" s="196">
        <v>44730</v>
      </c>
      <c r="E277" s="194" t="s">
        <v>3579</v>
      </c>
      <c r="F277" s="194" t="s">
        <v>2082</v>
      </c>
      <c r="G277" s="195">
        <v>306285116</v>
      </c>
      <c r="H277" s="194" t="s">
        <v>5440</v>
      </c>
      <c r="I277" s="197"/>
      <c r="J277" s="194"/>
      <c r="K277" s="197"/>
      <c r="L277" s="194"/>
      <c r="M277" s="197"/>
    </row>
    <row r="278" spans="1:13" hidden="1">
      <c r="A278" s="194">
        <v>223</v>
      </c>
      <c r="B278" s="194" t="s">
        <v>2097</v>
      </c>
      <c r="C278" s="195" t="s">
        <v>715</v>
      </c>
      <c r="D278" s="196">
        <v>44730</v>
      </c>
      <c r="E278" s="194" t="s">
        <v>3664</v>
      </c>
      <c r="F278" s="194" t="s">
        <v>2098</v>
      </c>
      <c r="G278" s="195">
        <v>309276171</v>
      </c>
      <c r="H278" s="194" t="s">
        <v>5441</v>
      </c>
      <c r="I278" s="197"/>
      <c r="J278" s="194"/>
      <c r="K278" s="197"/>
      <c r="L278" s="194"/>
      <c r="M278" s="197"/>
    </row>
    <row r="279" spans="1:13" hidden="1">
      <c r="A279" s="194">
        <v>224</v>
      </c>
      <c r="B279" s="194" t="s">
        <v>2099</v>
      </c>
      <c r="C279" s="195" t="s">
        <v>715</v>
      </c>
      <c r="D279" s="196">
        <v>44730</v>
      </c>
      <c r="E279" s="194" t="s">
        <v>3664</v>
      </c>
      <c r="F279" s="194" t="s">
        <v>2098</v>
      </c>
      <c r="G279" s="195">
        <v>309276171</v>
      </c>
      <c r="H279" s="194" t="s">
        <v>5441</v>
      </c>
      <c r="I279" s="197"/>
      <c r="J279" s="194"/>
      <c r="K279" s="197"/>
      <c r="L279" s="194"/>
      <c r="M279" s="197"/>
    </row>
    <row r="280" spans="1:13" hidden="1">
      <c r="A280" s="194">
        <v>225</v>
      </c>
      <c r="B280" s="194" t="s">
        <v>2100</v>
      </c>
      <c r="C280" s="195" t="s">
        <v>715</v>
      </c>
      <c r="D280" s="196">
        <v>44731</v>
      </c>
      <c r="E280" s="194" t="s">
        <v>3665</v>
      </c>
      <c r="F280" s="194" t="s">
        <v>2101</v>
      </c>
      <c r="G280" s="195">
        <v>309306434</v>
      </c>
      <c r="H280" s="194" t="s">
        <v>5442</v>
      </c>
      <c r="I280" s="197"/>
      <c r="J280" s="194"/>
      <c r="K280" s="197"/>
      <c r="L280" s="194"/>
      <c r="M280" s="197"/>
    </row>
    <row r="281" spans="1:13" ht="22.5" hidden="1">
      <c r="A281" s="194">
        <v>226</v>
      </c>
      <c r="B281" s="194" t="s">
        <v>2102</v>
      </c>
      <c r="C281" s="195" t="s">
        <v>715</v>
      </c>
      <c r="D281" s="196">
        <v>44732</v>
      </c>
      <c r="E281" s="194" t="s">
        <v>3579</v>
      </c>
      <c r="F281" s="194" t="s">
        <v>2063</v>
      </c>
      <c r="G281" s="195">
        <v>306546099</v>
      </c>
      <c r="H281" s="194" t="s">
        <v>3589</v>
      </c>
      <c r="I281" s="197"/>
      <c r="J281" s="194"/>
      <c r="K281" s="197"/>
      <c r="L281" s="194"/>
      <c r="M281" s="197"/>
    </row>
    <row r="282" spans="1:13" ht="22.5" hidden="1">
      <c r="A282" s="194">
        <v>227</v>
      </c>
      <c r="B282" s="194" t="s">
        <v>2104</v>
      </c>
      <c r="C282" s="195" t="s">
        <v>715</v>
      </c>
      <c r="D282" s="196">
        <v>44732</v>
      </c>
      <c r="E282" s="194" t="s">
        <v>3666</v>
      </c>
      <c r="F282" s="194" t="s">
        <v>2063</v>
      </c>
      <c r="G282" s="195">
        <v>306546099</v>
      </c>
      <c r="H282" s="194" t="s">
        <v>3613</v>
      </c>
      <c r="I282" s="197"/>
      <c r="J282" s="194"/>
      <c r="K282" s="197"/>
      <c r="L282" s="194"/>
      <c r="M282" s="197"/>
    </row>
    <row r="283" spans="1:13" ht="22.5" hidden="1">
      <c r="A283" s="194">
        <v>228</v>
      </c>
      <c r="B283" s="194" t="s">
        <v>2105</v>
      </c>
      <c r="C283" s="195" t="s">
        <v>715</v>
      </c>
      <c r="D283" s="196">
        <v>44732</v>
      </c>
      <c r="E283" s="194" t="s">
        <v>3667</v>
      </c>
      <c r="F283" s="194" t="s">
        <v>2063</v>
      </c>
      <c r="G283" s="195">
        <v>306546099</v>
      </c>
      <c r="H283" s="194" t="s">
        <v>5443</v>
      </c>
      <c r="I283" s="197"/>
      <c r="J283" s="194"/>
      <c r="K283" s="197"/>
      <c r="L283" s="194"/>
      <c r="M283" s="197"/>
    </row>
    <row r="284" spans="1:13" hidden="1">
      <c r="A284" s="194">
        <v>229</v>
      </c>
      <c r="B284" s="194" t="s">
        <v>2106</v>
      </c>
      <c r="C284" s="195" t="s">
        <v>715</v>
      </c>
      <c r="D284" s="196">
        <v>44732</v>
      </c>
      <c r="E284" s="194" t="s">
        <v>3668</v>
      </c>
      <c r="F284" s="194" t="s">
        <v>2060</v>
      </c>
      <c r="G284" s="195">
        <v>303499849</v>
      </c>
      <c r="H284" s="194" t="s">
        <v>5444</v>
      </c>
      <c r="I284" s="197"/>
      <c r="J284" s="194"/>
      <c r="K284" s="197"/>
      <c r="L284" s="194"/>
      <c r="M284" s="197"/>
    </row>
    <row r="285" spans="1:13" hidden="1">
      <c r="A285" s="194">
        <v>230</v>
      </c>
      <c r="B285" s="194" t="s">
        <v>2107</v>
      </c>
      <c r="C285" s="195" t="s">
        <v>715</v>
      </c>
      <c r="D285" s="196">
        <v>44732</v>
      </c>
      <c r="E285" s="194" t="s">
        <v>3519</v>
      </c>
      <c r="F285" s="194" t="s">
        <v>2060</v>
      </c>
      <c r="G285" s="195">
        <v>303499849</v>
      </c>
      <c r="H285" s="194" t="s">
        <v>5445</v>
      </c>
      <c r="I285" s="197"/>
      <c r="J285" s="194"/>
      <c r="K285" s="197"/>
      <c r="L285" s="194"/>
      <c r="M285" s="197"/>
    </row>
    <row r="286" spans="1:13" hidden="1">
      <c r="A286" s="194">
        <v>231</v>
      </c>
      <c r="B286" s="194" t="s">
        <v>2108</v>
      </c>
      <c r="C286" s="195" t="s">
        <v>715</v>
      </c>
      <c r="D286" s="196">
        <v>44732</v>
      </c>
      <c r="E286" s="194" t="s">
        <v>3565</v>
      </c>
      <c r="F286" s="194" t="s">
        <v>2060</v>
      </c>
      <c r="G286" s="195">
        <v>303499849</v>
      </c>
      <c r="H286" s="194" t="s">
        <v>5446</v>
      </c>
      <c r="I286" s="197"/>
      <c r="J286" s="194"/>
      <c r="K286" s="197"/>
      <c r="L286" s="194"/>
      <c r="M286" s="197"/>
    </row>
    <row r="287" spans="1:13" hidden="1">
      <c r="A287" s="194">
        <v>232</v>
      </c>
      <c r="B287" s="194" t="s">
        <v>2109</v>
      </c>
      <c r="C287" s="195" t="s">
        <v>715</v>
      </c>
      <c r="D287" s="196">
        <v>44734</v>
      </c>
      <c r="E287" s="194" t="s">
        <v>3669</v>
      </c>
      <c r="F287" s="194" t="s">
        <v>2060</v>
      </c>
      <c r="G287" s="195">
        <v>303499849</v>
      </c>
      <c r="H287" s="194" t="s">
        <v>5447</v>
      </c>
      <c r="I287" s="197"/>
      <c r="J287" s="194"/>
      <c r="K287" s="197"/>
      <c r="L287" s="194"/>
      <c r="M287" s="197"/>
    </row>
    <row r="288" spans="1:13" hidden="1">
      <c r="A288" s="194">
        <v>233</v>
      </c>
      <c r="B288" s="194" t="s">
        <v>2111</v>
      </c>
      <c r="C288" s="195" t="s">
        <v>715</v>
      </c>
      <c r="D288" s="196">
        <v>44734</v>
      </c>
      <c r="E288" s="194" t="s">
        <v>3670</v>
      </c>
      <c r="F288" s="194" t="s">
        <v>2082</v>
      </c>
      <c r="G288" s="195">
        <v>306285116</v>
      </c>
      <c r="H288" s="194" t="s">
        <v>5448</v>
      </c>
      <c r="I288" s="197"/>
      <c r="J288" s="194"/>
      <c r="K288" s="197"/>
      <c r="L288" s="194"/>
      <c r="M288" s="197"/>
    </row>
    <row r="289" spans="1:13" hidden="1">
      <c r="A289" s="194">
        <v>234</v>
      </c>
      <c r="B289" s="194" t="s">
        <v>2112</v>
      </c>
      <c r="C289" s="195" t="s">
        <v>715</v>
      </c>
      <c r="D289" s="196">
        <v>44735</v>
      </c>
      <c r="E289" s="194" t="s">
        <v>3627</v>
      </c>
      <c r="F289" s="194" t="s">
        <v>799</v>
      </c>
      <c r="G289" s="195">
        <v>200588569</v>
      </c>
      <c r="H289" s="194" t="s">
        <v>3627</v>
      </c>
      <c r="I289" s="197"/>
      <c r="J289" s="194"/>
      <c r="K289" s="197"/>
      <c r="L289" s="194"/>
      <c r="M289" s="197"/>
    </row>
    <row r="290" spans="1:13" hidden="1">
      <c r="A290" s="194">
        <v>235</v>
      </c>
      <c r="B290" s="194" t="s">
        <v>2114</v>
      </c>
      <c r="C290" s="195" t="s">
        <v>715</v>
      </c>
      <c r="D290" s="196">
        <v>44735</v>
      </c>
      <c r="E290" s="194" t="s">
        <v>3583</v>
      </c>
      <c r="F290" s="194" t="s">
        <v>2115</v>
      </c>
      <c r="G290" s="195">
        <v>304548041</v>
      </c>
      <c r="H290" s="194" t="s">
        <v>5449</v>
      </c>
      <c r="I290" s="197"/>
      <c r="J290" s="194"/>
      <c r="K290" s="197"/>
      <c r="L290" s="194"/>
      <c r="M290" s="197"/>
    </row>
    <row r="291" spans="1:13" hidden="1">
      <c r="A291" s="194">
        <v>236</v>
      </c>
      <c r="B291" s="194" t="s">
        <v>2116</v>
      </c>
      <c r="C291" s="195" t="s">
        <v>715</v>
      </c>
      <c r="D291" s="196">
        <v>44735</v>
      </c>
      <c r="E291" s="194" t="s">
        <v>3671</v>
      </c>
      <c r="F291" s="194" t="s">
        <v>2115</v>
      </c>
      <c r="G291" s="195">
        <v>304548041</v>
      </c>
      <c r="H291" s="194" t="s">
        <v>5449</v>
      </c>
      <c r="I291" s="197"/>
      <c r="J291" s="194"/>
      <c r="K291" s="197"/>
      <c r="L291" s="194"/>
      <c r="M291" s="197"/>
    </row>
    <row r="292" spans="1:13" hidden="1">
      <c r="A292" s="194">
        <v>237</v>
      </c>
      <c r="B292" s="194" t="s">
        <v>2117</v>
      </c>
      <c r="C292" s="195" t="s">
        <v>715</v>
      </c>
      <c r="D292" s="196">
        <v>44735</v>
      </c>
      <c r="E292" s="194" t="s">
        <v>3614</v>
      </c>
      <c r="F292" s="194" t="s">
        <v>2115</v>
      </c>
      <c r="G292" s="195">
        <v>304548041</v>
      </c>
      <c r="H292" s="194" t="s">
        <v>5450</v>
      </c>
      <c r="I292" s="197"/>
      <c r="J292" s="194"/>
      <c r="K292" s="197"/>
      <c r="L292" s="194"/>
      <c r="M292" s="197"/>
    </row>
    <row r="293" spans="1:13" hidden="1">
      <c r="A293" s="194">
        <v>238</v>
      </c>
      <c r="B293" s="194" t="s">
        <v>2118</v>
      </c>
      <c r="C293" s="195" t="s">
        <v>715</v>
      </c>
      <c r="D293" s="196">
        <v>44735</v>
      </c>
      <c r="E293" s="194" t="s">
        <v>3614</v>
      </c>
      <c r="F293" s="194" t="s">
        <v>2115</v>
      </c>
      <c r="G293" s="195">
        <v>304548041</v>
      </c>
      <c r="H293" s="194" t="s">
        <v>5450</v>
      </c>
      <c r="I293" s="197"/>
      <c r="J293" s="194"/>
      <c r="K293" s="197"/>
      <c r="L293" s="194"/>
      <c r="M293" s="197"/>
    </row>
    <row r="294" spans="1:13" hidden="1">
      <c r="A294" s="194">
        <v>239</v>
      </c>
      <c r="B294" s="194" t="s">
        <v>2119</v>
      </c>
      <c r="C294" s="195" t="s">
        <v>715</v>
      </c>
      <c r="D294" s="196">
        <v>44735</v>
      </c>
      <c r="E294" s="194" t="s">
        <v>3585</v>
      </c>
      <c r="F294" s="194" t="s">
        <v>2060</v>
      </c>
      <c r="G294" s="195">
        <v>303499849</v>
      </c>
      <c r="H294" s="194" t="s">
        <v>5451</v>
      </c>
      <c r="I294" s="197"/>
      <c r="J294" s="194"/>
      <c r="K294" s="197"/>
      <c r="L294" s="194"/>
      <c r="M294" s="197"/>
    </row>
    <row r="295" spans="1:13" hidden="1">
      <c r="A295" s="194">
        <v>240</v>
      </c>
      <c r="B295" s="194" t="s">
        <v>2120</v>
      </c>
      <c r="C295" s="195" t="s">
        <v>715</v>
      </c>
      <c r="D295" s="196">
        <v>44736</v>
      </c>
      <c r="E295" s="194" t="s">
        <v>3672</v>
      </c>
      <c r="F295" s="194" t="s">
        <v>804</v>
      </c>
      <c r="G295" s="195">
        <v>303919141</v>
      </c>
      <c r="H295" s="194" t="s">
        <v>5452</v>
      </c>
      <c r="I295" s="197"/>
      <c r="J295" s="194"/>
      <c r="K295" s="197"/>
      <c r="L295" s="194"/>
      <c r="M295" s="197"/>
    </row>
    <row r="296" spans="1:13" hidden="1">
      <c r="A296" s="194">
        <v>241</v>
      </c>
      <c r="B296" s="194" t="s">
        <v>2122</v>
      </c>
      <c r="C296" s="195" t="s">
        <v>715</v>
      </c>
      <c r="D296" s="196">
        <v>44741</v>
      </c>
      <c r="E296" s="194" t="s">
        <v>3609</v>
      </c>
      <c r="F296" s="194" t="s">
        <v>791</v>
      </c>
      <c r="G296" s="195">
        <v>203677795</v>
      </c>
      <c r="H296" s="194" t="s">
        <v>5453</v>
      </c>
      <c r="I296" s="197"/>
      <c r="J296" s="194"/>
      <c r="K296" s="197"/>
      <c r="L296" s="194"/>
      <c r="M296" s="197"/>
    </row>
    <row r="297" spans="1:13" hidden="1">
      <c r="A297" s="194">
        <v>242</v>
      </c>
      <c r="B297" s="194" t="s">
        <v>3673</v>
      </c>
      <c r="C297" s="195" t="s">
        <v>715</v>
      </c>
      <c r="D297" s="196">
        <v>44745</v>
      </c>
      <c r="E297" s="194" t="s">
        <v>3674</v>
      </c>
      <c r="F297" s="194" t="s">
        <v>3675</v>
      </c>
      <c r="G297" s="195">
        <v>309680066</v>
      </c>
      <c r="H297" s="194" t="s">
        <v>5454</v>
      </c>
      <c r="I297" s="197"/>
      <c r="J297" s="194"/>
      <c r="K297" s="197"/>
      <c r="L297" s="194"/>
      <c r="M297" s="197"/>
    </row>
    <row r="298" spans="1:13" ht="22.5" hidden="1">
      <c r="A298" s="194">
        <v>243</v>
      </c>
      <c r="B298" s="194" t="s">
        <v>3676</v>
      </c>
      <c r="C298" s="195" t="s">
        <v>715</v>
      </c>
      <c r="D298" s="196">
        <v>44746</v>
      </c>
      <c r="E298" s="194" t="s">
        <v>3584</v>
      </c>
      <c r="F298" s="194" t="s">
        <v>2063</v>
      </c>
      <c r="G298" s="195">
        <v>306546099</v>
      </c>
      <c r="H298" s="194" t="s">
        <v>5455</v>
      </c>
      <c r="I298" s="197"/>
      <c r="J298" s="194"/>
      <c r="K298" s="197"/>
      <c r="L298" s="194"/>
      <c r="M298" s="197"/>
    </row>
    <row r="299" spans="1:13" ht="22.5" hidden="1">
      <c r="A299" s="194">
        <v>244</v>
      </c>
      <c r="B299" s="194" t="s">
        <v>3677</v>
      </c>
      <c r="C299" s="195" t="s">
        <v>715</v>
      </c>
      <c r="D299" s="196">
        <v>44746</v>
      </c>
      <c r="E299" s="194" t="s">
        <v>3548</v>
      </c>
      <c r="F299" s="194" t="s">
        <v>2063</v>
      </c>
      <c r="G299" s="195">
        <v>306546099</v>
      </c>
      <c r="H299" s="194" t="s">
        <v>3626</v>
      </c>
      <c r="I299" s="197"/>
      <c r="J299" s="194"/>
      <c r="K299" s="197"/>
      <c r="L299" s="194"/>
      <c r="M299" s="197"/>
    </row>
    <row r="300" spans="1:13" ht="22.5" hidden="1">
      <c r="A300" s="194">
        <v>245</v>
      </c>
      <c r="B300" s="194" t="s">
        <v>3678</v>
      </c>
      <c r="C300" s="195" t="s">
        <v>715</v>
      </c>
      <c r="D300" s="196">
        <v>44746</v>
      </c>
      <c r="E300" s="194" t="s">
        <v>3548</v>
      </c>
      <c r="F300" s="194" t="s">
        <v>2063</v>
      </c>
      <c r="G300" s="195">
        <v>306546099</v>
      </c>
      <c r="H300" s="194" t="s">
        <v>3626</v>
      </c>
      <c r="I300" s="197"/>
      <c r="J300" s="194"/>
      <c r="K300" s="197"/>
      <c r="L300" s="194"/>
      <c r="M300" s="197"/>
    </row>
    <row r="301" spans="1:13" ht="22.5" hidden="1">
      <c r="A301" s="194">
        <v>246</v>
      </c>
      <c r="B301" s="194" t="s">
        <v>3679</v>
      </c>
      <c r="C301" s="195" t="s">
        <v>715</v>
      </c>
      <c r="D301" s="196">
        <v>44746</v>
      </c>
      <c r="E301" s="194" t="s">
        <v>3680</v>
      </c>
      <c r="F301" s="194" t="s">
        <v>2063</v>
      </c>
      <c r="G301" s="195">
        <v>306546099</v>
      </c>
      <c r="H301" s="194" t="s">
        <v>5339</v>
      </c>
      <c r="I301" s="197"/>
      <c r="J301" s="194"/>
      <c r="K301" s="197"/>
      <c r="L301" s="194"/>
      <c r="M301" s="197"/>
    </row>
    <row r="302" spans="1:13" ht="22.5" hidden="1">
      <c r="A302" s="194">
        <v>247</v>
      </c>
      <c r="B302" s="194" t="s">
        <v>3681</v>
      </c>
      <c r="C302" s="195" t="s">
        <v>715</v>
      </c>
      <c r="D302" s="196">
        <v>44746</v>
      </c>
      <c r="E302" s="194" t="s">
        <v>3581</v>
      </c>
      <c r="F302" s="194" t="s">
        <v>2063</v>
      </c>
      <c r="G302" s="195">
        <v>306546099</v>
      </c>
      <c r="H302" s="194" t="s">
        <v>5456</v>
      </c>
      <c r="I302" s="197"/>
      <c r="J302" s="194"/>
      <c r="K302" s="197"/>
      <c r="L302" s="194"/>
      <c r="M302" s="197"/>
    </row>
    <row r="303" spans="1:13" ht="22.5" hidden="1">
      <c r="A303" s="194">
        <v>248</v>
      </c>
      <c r="B303" s="194" t="s">
        <v>3682</v>
      </c>
      <c r="C303" s="195" t="s">
        <v>715</v>
      </c>
      <c r="D303" s="196">
        <v>44746</v>
      </c>
      <c r="E303" s="194" t="s">
        <v>3683</v>
      </c>
      <c r="F303" s="194" t="s">
        <v>2063</v>
      </c>
      <c r="G303" s="195">
        <v>306546099</v>
      </c>
      <c r="H303" s="194" t="s">
        <v>3669</v>
      </c>
      <c r="I303" s="197"/>
      <c r="J303" s="194"/>
      <c r="K303" s="197"/>
      <c r="L303" s="194"/>
      <c r="M303" s="197"/>
    </row>
    <row r="304" spans="1:13" ht="22.5" hidden="1">
      <c r="A304" s="194">
        <v>249</v>
      </c>
      <c r="B304" s="194" t="s">
        <v>3684</v>
      </c>
      <c r="C304" s="195" t="s">
        <v>715</v>
      </c>
      <c r="D304" s="196">
        <v>44746</v>
      </c>
      <c r="E304" s="194" t="s">
        <v>3685</v>
      </c>
      <c r="F304" s="194" t="s">
        <v>2063</v>
      </c>
      <c r="G304" s="195">
        <v>306546099</v>
      </c>
      <c r="H304" s="194" t="s">
        <v>3576</v>
      </c>
      <c r="I304" s="197"/>
      <c r="J304" s="194"/>
      <c r="K304" s="197"/>
      <c r="L304" s="194"/>
      <c r="M304" s="197"/>
    </row>
    <row r="305" spans="1:13" ht="22.5" hidden="1">
      <c r="A305" s="194">
        <v>250</v>
      </c>
      <c r="B305" s="194" t="s">
        <v>3686</v>
      </c>
      <c r="C305" s="195" t="s">
        <v>715</v>
      </c>
      <c r="D305" s="196">
        <v>44746</v>
      </c>
      <c r="E305" s="194" t="s">
        <v>3687</v>
      </c>
      <c r="F305" s="194" t="s">
        <v>2063</v>
      </c>
      <c r="G305" s="195">
        <v>306546099</v>
      </c>
      <c r="H305" s="194" t="s">
        <v>5457</v>
      </c>
      <c r="I305" s="197"/>
      <c r="J305" s="194"/>
      <c r="K305" s="197"/>
      <c r="L305" s="194"/>
      <c r="M305" s="197"/>
    </row>
    <row r="306" spans="1:13" ht="22.5" hidden="1">
      <c r="A306" s="194">
        <v>251</v>
      </c>
      <c r="B306" s="194" t="s">
        <v>3688</v>
      </c>
      <c r="C306" s="195" t="s">
        <v>715</v>
      </c>
      <c r="D306" s="196">
        <v>44746</v>
      </c>
      <c r="E306" s="194" t="s">
        <v>3452</v>
      </c>
      <c r="F306" s="194" t="s">
        <v>2063</v>
      </c>
      <c r="G306" s="195">
        <v>306546099</v>
      </c>
      <c r="H306" s="194" t="s">
        <v>5342</v>
      </c>
      <c r="I306" s="197"/>
      <c r="J306" s="194"/>
      <c r="K306" s="197"/>
      <c r="L306" s="194"/>
      <c r="M306" s="197"/>
    </row>
    <row r="307" spans="1:13" ht="22.5" hidden="1">
      <c r="A307" s="194">
        <v>252</v>
      </c>
      <c r="B307" s="194" t="s">
        <v>3689</v>
      </c>
      <c r="C307" s="195" t="s">
        <v>715</v>
      </c>
      <c r="D307" s="196">
        <v>44746</v>
      </c>
      <c r="E307" s="194" t="s">
        <v>3451</v>
      </c>
      <c r="F307" s="194" t="s">
        <v>2063</v>
      </c>
      <c r="G307" s="195">
        <v>306546099</v>
      </c>
      <c r="H307" s="194" t="s">
        <v>3626</v>
      </c>
      <c r="I307" s="197"/>
      <c r="J307" s="194"/>
      <c r="K307" s="197"/>
      <c r="L307" s="194"/>
      <c r="M307" s="197"/>
    </row>
    <row r="308" spans="1:13" ht="22.5" hidden="1">
      <c r="A308" s="194">
        <v>253</v>
      </c>
      <c r="B308" s="194" t="s">
        <v>3690</v>
      </c>
      <c r="C308" s="195" t="s">
        <v>715</v>
      </c>
      <c r="D308" s="196">
        <v>44746</v>
      </c>
      <c r="E308" s="194" t="s">
        <v>3447</v>
      </c>
      <c r="F308" s="194" t="s">
        <v>2063</v>
      </c>
      <c r="G308" s="195">
        <v>306546099</v>
      </c>
      <c r="H308" s="194" t="s">
        <v>5458</v>
      </c>
      <c r="I308" s="197"/>
      <c r="J308" s="194"/>
      <c r="K308" s="197"/>
      <c r="L308" s="194"/>
      <c r="M308" s="197"/>
    </row>
    <row r="309" spans="1:13" ht="22.5" hidden="1">
      <c r="A309" s="194">
        <v>254</v>
      </c>
      <c r="B309" s="194" t="s">
        <v>3691</v>
      </c>
      <c r="C309" s="195" t="s">
        <v>715</v>
      </c>
      <c r="D309" s="196">
        <v>44746</v>
      </c>
      <c r="E309" s="194" t="s">
        <v>3579</v>
      </c>
      <c r="F309" s="194" t="s">
        <v>2063</v>
      </c>
      <c r="G309" s="195">
        <v>306546099</v>
      </c>
      <c r="H309" s="194" t="s">
        <v>3589</v>
      </c>
      <c r="I309" s="197"/>
      <c r="J309" s="194"/>
      <c r="K309" s="197"/>
      <c r="L309" s="194"/>
      <c r="M309" s="197"/>
    </row>
    <row r="310" spans="1:13" hidden="1">
      <c r="A310" s="194">
        <v>255</v>
      </c>
      <c r="B310" s="194" t="s">
        <v>3692</v>
      </c>
      <c r="C310" s="195" t="s">
        <v>715</v>
      </c>
      <c r="D310" s="196">
        <v>44746</v>
      </c>
      <c r="E310" s="194" t="s">
        <v>3693</v>
      </c>
      <c r="F310" s="194" t="s">
        <v>3694</v>
      </c>
      <c r="G310" s="195">
        <v>302275771</v>
      </c>
      <c r="H310" s="194" t="s">
        <v>5459</v>
      </c>
      <c r="I310" s="197"/>
      <c r="J310" s="194"/>
      <c r="K310" s="197"/>
      <c r="L310" s="194"/>
      <c r="M310" s="197"/>
    </row>
    <row r="311" spans="1:13" ht="22.5" hidden="1">
      <c r="A311" s="194">
        <v>256</v>
      </c>
      <c r="B311" s="194" t="s">
        <v>3695</v>
      </c>
      <c r="C311" s="195" t="s">
        <v>715</v>
      </c>
      <c r="D311" s="196">
        <v>44749</v>
      </c>
      <c r="E311" s="194" t="s">
        <v>3696</v>
      </c>
      <c r="F311" s="194" t="s">
        <v>2063</v>
      </c>
      <c r="G311" s="195">
        <v>306546099</v>
      </c>
      <c r="H311" s="194" t="s">
        <v>5460</v>
      </c>
      <c r="I311" s="197"/>
      <c r="J311" s="194"/>
      <c r="K311" s="197"/>
      <c r="L311" s="194"/>
      <c r="M311" s="197"/>
    </row>
    <row r="312" spans="1:13" hidden="1">
      <c r="A312" s="194">
        <v>257</v>
      </c>
      <c r="B312" s="194" t="s">
        <v>3697</v>
      </c>
      <c r="C312" s="195" t="s">
        <v>715</v>
      </c>
      <c r="D312" s="196">
        <v>44755</v>
      </c>
      <c r="E312" s="194" t="s">
        <v>3609</v>
      </c>
      <c r="F312" s="194" t="s">
        <v>525</v>
      </c>
      <c r="G312" s="195">
        <v>305786617</v>
      </c>
      <c r="H312" s="194" t="s">
        <v>3609</v>
      </c>
      <c r="I312" s="197"/>
      <c r="J312" s="194"/>
      <c r="K312" s="197"/>
      <c r="L312" s="194"/>
      <c r="M312" s="197"/>
    </row>
    <row r="313" spans="1:13" hidden="1">
      <c r="A313" s="194">
        <v>258</v>
      </c>
      <c r="B313" s="194" t="s">
        <v>3698</v>
      </c>
      <c r="C313" s="195" t="s">
        <v>715</v>
      </c>
      <c r="D313" s="196">
        <v>44757</v>
      </c>
      <c r="E313" s="194" t="s">
        <v>3699</v>
      </c>
      <c r="F313" s="194" t="s">
        <v>762</v>
      </c>
      <c r="G313" s="195">
        <v>302023222</v>
      </c>
      <c r="H313" s="194" t="s">
        <v>3699</v>
      </c>
      <c r="I313" s="197"/>
      <c r="J313" s="194"/>
      <c r="K313" s="197"/>
      <c r="L313" s="194"/>
      <c r="M313" s="197"/>
    </row>
    <row r="314" spans="1:13" ht="22.5" hidden="1">
      <c r="A314" s="194">
        <v>259</v>
      </c>
      <c r="B314" s="194" t="s">
        <v>3700</v>
      </c>
      <c r="C314" s="195" t="s">
        <v>715</v>
      </c>
      <c r="D314" s="196">
        <v>44758</v>
      </c>
      <c r="E314" s="194" t="s">
        <v>3701</v>
      </c>
      <c r="F314" s="194" t="s">
        <v>3702</v>
      </c>
      <c r="G314" s="195">
        <v>303694685</v>
      </c>
      <c r="H314" s="194" t="s">
        <v>5461</v>
      </c>
      <c r="I314" s="197"/>
      <c r="J314" s="194"/>
      <c r="K314" s="197"/>
      <c r="L314" s="194"/>
      <c r="M314" s="197"/>
    </row>
    <row r="315" spans="1:13" ht="22.5" hidden="1">
      <c r="A315" s="194">
        <v>260</v>
      </c>
      <c r="B315" s="194" t="s">
        <v>3703</v>
      </c>
      <c r="C315" s="195" t="s">
        <v>715</v>
      </c>
      <c r="D315" s="196">
        <v>44758</v>
      </c>
      <c r="E315" s="194" t="s">
        <v>3589</v>
      </c>
      <c r="F315" s="194" t="s">
        <v>3702</v>
      </c>
      <c r="G315" s="195">
        <v>303694685</v>
      </c>
      <c r="H315" s="194" t="s">
        <v>3734</v>
      </c>
      <c r="I315" s="197"/>
      <c r="J315" s="194"/>
      <c r="K315" s="197"/>
      <c r="L315" s="194"/>
      <c r="M315" s="197"/>
    </row>
    <row r="316" spans="1:13" hidden="1">
      <c r="A316" s="194">
        <v>261</v>
      </c>
      <c r="B316" s="194" t="s">
        <v>3704</v>
      </c>
      <c r="C316" s="195" t="s">
        <v>715</v>
      </c>
      <c r="D316" s="196">
        <v>44758</v>
      </c>
      <c r="E316" s="194" t="s">
        <v>3606</v>
      </c>
      <c r="F316" s="194" t="s">
        <v>771</v>
      </c>
      <c r="G316" s="195">
        <v>302764392</v>
      </c>
      <c r="H316" s="194" t="s">
        <v>3606</v>
      </c>
      <c r="I316" s="197"/>
      <c r="J316" s="194"/>
      <c r="K316" s="197"/>
      <c r="L316" s="194"/>
      <c r="M316" s="197"/>
    </row>
    <row r="317" spans="1:13" ht="22.5" hidden="1">
      <c r="A317" s="194">
        <v>262</v>
      </c>
      <c r="B317" s="194" t="s">
        <v>3705</v>
      </c>
      <c r="C317" s="195" t="s">
        <v>715</v>
      </c>
      <c r="D317" s="196">
        <v>44763</v>
      </c>
      <c r="E317" s="194" t="s">
        <v>3648</v>
      </c>
      <c r="F317" s="194" t="s">
        <v>2063</v>
      </c>
      <c r="G317" s="195">
        <v>306546099</v>
      </c>
      <c r="H317" s="194" t="s">
        <v>3584</v>
      </c>
      <c r="I317" s="197"/>
      <c r="J317" s="194"/>
      <c r="K317" s="197"/>
      <c r="L317" s="194"/>
      <c r="M317" s="197"/>
    </row>
    <row r="318" spans="1:13" hidden="1">
      <c r="A318" s="194">
        <v>263</v>
      </c>
      <c r="B318" s="194" t="s">
        <v>3706</v>
      </c>
      <c r="C318" s="195" t="s">
        <v>715</v>
      </c>
      <c r="D318" s="196">
        <v>44763</v>
      </c>
      <c r="E318" s="194" t="s">
        <v>3707</v>
      </c>
      <c r="F318" s="194" t="s">
        <v>799</v>
      </c>
      <c r="G318" s="195">
        <v>200588569</v>
      </c>
      <c r="H318" s="194" t="s">
        <v>3707</v>
      </c>
      <c r="I318" s="197"/>
      <c r="J318" s="194"/>
      <c r="K318" s="197"/>
      <c r="L318" s="194"/>
      <c r="M318" s="197"/>
    </row>
    <row r="319" spans="1:13" hidden="1">
      <c r="A319" s="194">
        <v>264</v>
      </c>
      <c r="B319" s="194" t="s">
        <v>3708</v>
      </c>
      <c r="C319" s="195" t="s">
        <v>715</v>
      </c>
      <c r="D319" s="196">
        <v>44764</v>
      </c>
      <c r="E319" s="194" t="s">
        <v>3709</v>
      </c>
      <c r="F319" s="194" t="s">
        <v>3675</v>
      </c>
      <c r="G319" s="195">
        <v>309680066</v>
      </c>
      <c r="H319" s="194" t="s">
        <v>5462</v>
      </c>
      <c r="I319" s="197"/>
      <c r="J319" s="194"/>
      <c r="K319" s="197"/>
      <c r="L319" s="194"/>
      <c r="M319" s="197"/>
    </row>
    <row r="320" spans="1:13" hidden="1">
      <c r="A320" s="194">
        <v>265</v>
      </c>
      <c r="B320" s="194" t="s">
        <v>3710</v>
      </c>
      <c r="C320" s="195" t="s">
        <v>715</v>
      </c>
      <c r="D320" s="196">
        <v>44764</v>
      </c>
      <c r="E320" s="194" t="s">
        <v>3585</v>
      </c>
      <c r="F320" s="194" t="s">
        <v>3711</v>
      </c>
      <c r="G320" s="195">
        <v>307102698</v>
      </c>
      <c r="H320" s="194" t="s">
        <v>5463</v>
      </c>
      <c r="I320" s="197"/>
      <c r="J320" s="194"/>
      <c r="K320" s="197"/>
      <c r="L320" s="194"/>
      <c r="M320" s="197"/>
    </row>
    <row r="321" spans="1:13" hidden="1">
      <c r="A321" s="194">
        <v>266</v>
      </c>
      <c r="B321" s="194" t="s">
        <v>3712</v>
      </c>
      <c r="C321" s="195" t="s">
        <v>715</v>
      </c>
      <c r="D321" s="196">
        <v>44769</v>
      </c>
      <c r="E321" s="194" t="s">
        <v>3709</v>
      </c>
      <c r="F321" s="194" t="s">
        <v>3675</v>
      </c>
      <c r="G321" s="195">
        <v>309680066</v>
      </c>
      <c r="H321" s="194" t="s">
        <v>5464</v>
      </c>
      <c r="I321" s="197"/>
      <c r="J321" s="194"/>
      <c r="K321" s="197"/>
      <c r="L321" s="194"/>
      <c r="M321" s="197"/>
    </row>
    <row r="322" spans="1:13" hidden="1">
      <c r="A322" s="194">
        <v>267</v>
      </c>
      <c r="B322" s="194" t="s">
        <v>3713</v>
      </c>
      <c r="C322" s="195" t="s">
        <v>715</v>
      </c>
      <c r="D322" s="196">
        <v>44781</v>
      </c>
      <c r="E322" s="194" t="s">
        <v>3714</v>
      </c>
      <c r="F322" s="194" t="s">
        <v>894</v>
      </c>
      <c r="G322" s="195">
        <v>205203133</v>
      </c>
      <c r="H322" s="194" t="s">
        <v>5465</v>
      </c>
      <c r="I322" s="197"/>
      <c r="J322" s="194"/>
      <c r="K322" s="197"/>
      <c r="L322" s="194"/>
      <c r="M322" s="197"/>
    </row>
    <row r="323" spans="1:13" hidden="1">
      <c r="A323" s="194">
        <v>268</v>
      </c>
      <c r="B323" s="194" t="s">
        <v>3715</v>
      </c>
      <c r="C323" s="195" t="s">
        <v>715</v>
      </c>
      <c r="D323" s="196">
        <v>44781</v>
      </c>
      <c r="E323" s="194" t="s">
        <v>3716</v>
      </c>
      <c r="F323" s="194" t="s">
        <v>894</v>
      </c>
      <c r="G323" s="195">
        <v>205203133</v>
      </c>
      <c r="H323" s="194" t="s">
        <v>3716</v>
      </c>
      <c r="I323" s="197"/>
      <c r="J323" s="194"/>
      <c r="K323" s="197"/>
      <c r="L323" s="194"/>
      <c r="M323" s="197"/>
    </row>
    <row r="324" spans="1:13" hidden="1">
      <c r="A324" s="194">
        <v>269</v>
      </c>
      <c r="B324" s="194" t="s">
        <v>3717</v>
      </c>
      <c r="C324" s="195" t="s">
        <v>715</v>
      </c>
      <c r="D324" s="196">
        <v>44783</v>
      </c>
      <c r="E324" s="194" t="s">
        <v>3718</v>
      </c>
      <c r="F324" s="194" t="s">
        <v>804</v>
      </c>
      <c r="G324" s="195">
        <v>303919141</v>
      </c>
      <c r="H324" s="194" t="s">
        <v>5466</v>
      </c>
      <c r="I324" s="197"/>
      <c r="J324" s="194"/>
      <c r="K324" s="197"/>
      <c r="L324" s="194"/>
      <c r="M324" s="197"/>
    </row>
    <row r="325" spans="1:13" hidden="1">
      <c r="A325" s="194">
        <v>270</v>
      </c>
      <c r="B325" s="194" t="s">
        <v>3719</v>
      </c>
      <c r="C325" s="195" t="s">
        <v>715</v>
      </c>
      <c r="D325" s="196">
        <v>44783</v>
      </c>
      <c r="E325" s="194" t="s">
        <v>3720</v>
      </c>
      <c r="F325" s="194" t="s">
        <v>804</v>
      </c>
      <c r="G325" s="195">
        <v>303919141</v>
      </c>
      <c r="H325" s="194" t="s">
        <v>5467</v>
      </c>
      <c r="I325" s="197"/>
      <c r="J325" s="194"/>
      <c r="K325" s="197"/>
      <c r="L325" s="194"/>
      <c r="M325" s="197"/>
    </row>
    <row r="326" spans="1:13" hidden="1">
      <c r="A326" s="194">
        <v>271</v>
      </c>
      <c r="B326" s="194" t="s">
        <v>3721</v>
      </c>
      <c r="C326" s="195" t="s">
        <v>715</v>
      </c>
      <c r="D326" s="196">
        <v>44783</v>
      </c>
      <c r="E326" s="194" t="s">
        <v>3722</v>
      </c>
      <c r="F326" s="194" t="s">
        <v>804</v>
      </c>
      <c r="G326" s="195">
        <v>303919141</v>
      </c>
      <c r="H326" s="194" t="s">
        <v>5468</v>
      </c>
      <c r="I326" s="197"/>
      <c r="J326" s="194"/>
      <c r="K326" s="197"/>
      <c r="L326" s="194"/>
      <c r="M326" s="197"/>
    </row>
    <row r="327" spans="1:13" ht="22.5" hidden="1">
      <c r="A327" s="194">
        <v>273</v>
      </c>
      <c r="B327" s="194" t="s">
        <v>3723</v>
      </c>
      <c r="C327" s="195" t="s">
        <v>715</v>
      </c>
      <c r="D327" s="196">
        <v>44784</v>
      </c>
      <c r="E327" s="194" t="s">
        <v>3724</v>
      </c>
      <c r="F327" s="194" t="s">
        <v>2063</v>
      </c>
      <c r="G327" s="195">
        <v>306546099</v>
      </c>
      <c r="H327" s="194" t="s">
        <v>5469</v>
      </c>
      <c r="I327" s="197"/>
      <c r="J327" s="194"/>
      <c r="K327" s="197"/>
      <c r="L327" s="194"/>
      <c r="M327" s="197"/>
    </row>
    <row r="328" spans="1:13" ht="22.5" hidden="1">
      <c r="A328" s="194">
        <v>274</v>
      </c>
      <c r="B328" s="194" t="s">
        <v>3725</v>
      </c>
      <c r="C328" s="195" t="s">
        <v>715</v>
      </c>
      <c r="D328" s="196">
        <v>44784</v>
      </c>
      <c r="E328" s="194" t="s">
        <v>3726</v>
      </c>
      <c r="F328" s="194" t="s">
        <v>2063</v>
      </c>
      <c r="G328" s="195">
        <v>306546099</v>
      </c>
      <c r="H328" s="194" t="s">
        <v>5470</v>
      </c>
      <c r="I328" s="197"/>
      <c r="J328" s="194"/>
      <c r="K328" s="197"/>
      <c r="L328" s="194"/>
      <c r="M328" s="197"/>
    </row>
    <row r="329" spans="1:13" hidden="1">
      <c r="A329" s="194">
        <v>275</v>
      </c>
      <c r="B329" s="194" t="s">
        <v>3727</v>
      </c>
      <c r="C329" s="195" t="s">
        <v>715</v>
      </c>
      <c r="D329" s="196">
        <v>44788</v>
      </c>
      <c r="E329" s="194" t="s">
        <v>3728</v>
      </c>
      <c r="F329" s="194" t="s">
        <v>3729</v>
      </c>
      <c r="G329" s="195">
        <v>308721853</v>
      </c>
      <c r="H329" s="194" t="s">
        <v>3583</v>
      </c>
      <c r="I329" s="197"/>
      <c r="J329" s="194"/>
      <c r="K329" s="197"/>
      <c r="L329" s="194"/>
      <c r="M329" s="197"/>
    </row>
    <row r="330" spans="1:13" hidden="1">
      <c r="A330" s="194">
        <v>276</v>
      </c>
      <c r="B330" s="194" t="s">
        <v>3730</v>
      </c>
      <c r="C330" s="195" t="s">
        <v>715</v>
      </c>
      <c r="D330" s="196">
        <v>44791</v>
      </c>
      <c r="E330" s="194" t="s">
        <v>3731</v>
      </c>
      <c r="F330" s="194" t="s">
        <v>526</v>
      </c>
      <c r="G330" s="195">
        <v>305350961</v>
      </c>
      <c r="H330" s="194" t="s">
        <v>3664</v>
      </c>
      <c r="I330" s="197"/>
      <c r="J330" s="194"/>
      <c r="K330" s="197"/>
      <c r="L330" s="194"/>
      <c r="M330" s="197"/>
    </row>
    <row r="331" spans="1:13" hidden="1">
      <c r="A331" s="194">
        <v>277</v>
      </c>
      <c r="B331" s="194" t="s">
        <v>3732</v>
      </c>
      <c r="C331" s="195" t="s">
        <v>715</v>
      </c>
      <c r="D331" s="196">
        <v>44793</v>
      </c>
      <c r="E331" s="194" t="s">
        <v>3545</v>
      </c>
      <c r="F331" s="194" t="s">
        <v>759</v>
      </c>
      <c r="G331" s="195">
        <v>302945032</v>
      </c>
      <c r="H331" s="194" t="s">
        <v>5471</v>
      </c>
      <c r="I331" s="197"/>
      <c r="J331" s="194"/>
      <c r="K331" s="197"/>
      <c r="L331" s="194"/>
      <c r="M331" s="197"/>
    </row>
    <row r="332" spans="1:13" hidden="1">
      <c r="A332" s="194">
        <v>278</v>
      </c>
      <c r="B332" s="194" t="s">
        <v>3733</v>
      </c>
      <c r="C332" s="195" t="s">
        <v>715</v>
      </c>
      <c r="D332" s="196">
        <v>44793</v>
      </c>
      <c r="E332" s="194" t="s">
        <v>3734</v>
      </c>
      <c r="F332" s="194" t="s">
        <v>759</v>
      </c>
      <c r="G332" s="195">
        <v>302945032</v>
      </c>
      <c r="H332" s="194" t="s">
        <v>5472</v>
      </c>
      <c r="I332" s="197"/>
      <c r="J332" s="194"/>
      <c r="K332" s="197"/>
      <c r="L332" s="194"/>
      <c r="M332" s="197"/>
    </row>
    <row r="333" spans="1:13" hidden="1">
      <c r="A333" s="194">
        <v>279</v>
      </c>
      <c r="B333" s="194" t="s">
        <v>3735</v>
      </c>
      <c r="C333" s="195" t="s">
        <v>715</v>
      </c>
      <c r="D333" s="196">
        <v>44793</v>
      </c>
      <c r="E333" s="194" t="s">
        <v>3589</v>
      </c>
      <c r="F333" s="194" t="s">
        <v>759</v>
      </c>
      <c r="G333" s="195">
        <v>302945032</v>
      </c>
      <c r="H333" s="194" t="s">
        <v>5473</v>
      </c>
      <c r="I333" s="197"/>
      <c r="J333" s="194"/>
      <c r="K333" s="197"/>
      <c r="L333" s="194"/>
      <c r="M333" s="197"/>
    </row>
    <row r="334" spans="1:13" hidden="1">
      <c r="A334" s="194">
        <v>280</v>
      </c>
      <c r="B334" s="194" t="s">
        <v>3736</v>
      </c>
      <c r="C334" s="195" t="s">
        <v>715</v>
      </c>
      <c r="D334" s="196">
        <v>44793</v>
      </c>
      <c r="E334" s="194" t="s">
        <v>3737</v>
      </c>
      <c r="F334" s="194" t="s">
        <v>2082</v>
      </c>
      <c r="G334" s="195">
        <v>306285116</v>
      </c>
      <c r="H334" s="194" t="s">
        <v>3505</v>
      </c>
      <c r="I334" s="197"/>
      <c r="J334" s="194"/>
      <c r="K334" s="197"/>
      <c r="L334" s="194"/>
      <c r="M334" s="197"/>
    </row>
    <row r="335" spans="1:13" hidden="1">
      <c r="A335" s="194">
        <v>281</v>
      </c>
      <c r="B335" s="194" t="s">
        <v>3738</v>
      </c>
      <c r="C335" s="195" t="s">
        <v>715</v>
      </c>
      <c r="D335" s="196">
        <v>44793</v>
      </c>
      <c r="E335" s="194" t="s">
        <v>3648</v>
      </c>
      <c r="F335" s="194" t="s">
        <v>3739</v>
      </c>
      <c r="G335" s="195">
        <v>205408218</v>
      </c>
      <c r="H335" s="194" t="s">
        <v>5474</v>
      </c>
      <c r="I335" s="197"/>
      <c r="J335" s="194"/>
      <c r="K335" s="197"/>
      <c r="L335" s="194"/>
      <c r="M335" s="197"/>
    </row>
    <row r="336" spans="1:13" hidden="1">
      <c r="A336" s="194">
        <v>282</v>
      </c>
      <c r="B336" s="194" t="s">
        <v>3740</v>
      </c>
      <c r="C336" s="195" t="s">
        <v>715</v>
      </c>
      <c r="D336" s="196">
        <v>44793</v>
      </c>
      <c r="E336" s="194" t="s">
        <v>3648</v>
      </c>
      <c r="F336" s="194" t="s">
        <v>3741</v>
      </c>
      <c r="G336" s="195">
        <v>309555236</v>
      </c>
      <c r="H336" s="194" t="s">
        <v>5475</v>
      </c>
      <c r="I336" s="197"/>
      <c r="J336" s="194"/>
      <c r="K336" s="197"/>
      <c r="L336" s="194"/>
      <c r="M336" s="197"/>
    </row>
    <row r="337" spans="1:13" hidden="1">
      <c r="A337" s="194">
        <v>283</v>
      </c>
      <c r="B337" s="194" t="s">
        <v>3742</v>
      </c>
      <c r="C337" s="195" t="s">
        <v>715</v>
      </c>
      <c r="D337" s="196">
        <v>44794</v>
      </c>
      <c r="E337" s="194" t="s">
        <v>3743</v>
      </c>
      <c r="F337" s="194" t="s">
        <v>2082</v>
      </c>
      <c r="G337" s="195">
        <v>306285116</v>
      </c>
      <c r="H337" s="194" t="s">
        <v>5305</v>
      </c>
      <c r="I337" s="197"/>
      <c r="J337" s="194"/>
      <c r="K337" s="197"/>
      <c r="L337" s="194"/>
      <c r="M337" s="197"/>
    </row>
    <row r="338" spans="1:13" hidden="1">
      <c r="A338" s="194">
        <v>284</v>
      </c>
      <c r="B338" s="194" t="s">
        <v>3744</v>
      </c>
      <c r="C338" s="195" t="s">
        <v>715</v>
      </c>
      <c r="D338" s="196">
        <v>44794</v>
      </c>
      <c r="E338" s="194" t="s">
        <v>3550</v>
      </c>
      <c r="F338" s="194" t="s">
        <v>2082</v>
      </c>
      <c r="G338" s="195">
        <v>306285116</v>
      </c>
      <c r="H338" s="194" t="s">
        <v>3562</v>
      </c>
      <c r="I338" s="197"/>
      <c r="J338" s="194"/>
      <c r="K338" s="197"/>
      <c r="L338" s="194"/>
      <c r="M338" s="197"/>
    </row>
    <row r="339" spans="1:13" hidden="1">
      <c r="A339" s="194">
        <v>285</v>
      </c>
      <c r="B339" s="194" t="s">
        <v>3745</v>
      </c>
      <c r="C339" s="195" t="s">
        <v>715</v>
      </c>
      <c r="D339" s="196">
        <v>44794</v>
      </c>
      <c r="E339" s="194" t="s">
        <v>3550</v>
      </c>
      <c r="F339" s="194" t="s">
        <v>2082</v>
      </c>
      <c r="G339" s="195">
        <v>306285116</v>
      </c>
      <c r="H339" s="194" t="s">
        <v>3600</v>
      </c>
      <c r="I339" s="197"/>
      <c r="J339" s="194"/>
      <c r="K339" s="197"/>
      <c r="L339" s="194"/>
      <c r="M339" s="197"/>
    </row>
    <row r="340" spans="1:13" hidden="1">
      <c r="A340" s="194">
        <v>286</v>
      </c>
      <c r="B340" s="194" t="s">
        <v>3746</v>
      </c>
      <c r="C340" s="195" t="s">
        <v>715</v>
      </c>
      <c r="D340" s="196">
        <v>44795</v>
      </c>
      <c r="E340" s="194" t="s">
        <v>3747</v>
      </c>
      <c r="F340" s="194" t="s">
        <v>2082</v>
      </c>
      <c r="G340" s="195">
        <v>306285116</v>
      </c>
      <c r="H340" s="194" t="s">
        <v>5476</v>
      </c>
      <c r="I340" s="197"/>
      <c r="J340" s="194"/>
      <c r="K340" s="197"/>
      <c r="L340" s="194"/>
      <c r="M340" s="197"/>
    </row>
    <row r="341" spans="1:13" hidden="1">
      <c r="A341" s="194">
        <v>287</v>
      </c>
      <c r="B341" s="194" t="s">
        <v>3748</v>
      </c>
      <c r="C341" s="195" t="s">
        <v>715</v>
      </c>
      <c r="D341" s="196">
        <v>44795</v>
      </c>
      <c r="E341" s="194" t="s">
        <v>3449</v>
      </c>
      <c r="F341" s="194" t="s">
        <v>2082</v>
      </c>
      <c r="G341" s="195">
        <v>306285116</v>
      </c>
      <c r="H341" s="194" t="s">
        <v>3597</v>
      </c>
      <c r="I341" s="197"/>
      <c r="J341" s="194"/>
      <c r="K341" s="197"/>
      <c r="L341" s="194"/>
      <c r="M341" s="197"/>
    </row>
    <row r="342" spans="1:13" hidden="1">
      <c r="A342" s="194">
        <v>288</v>
      </c>
      <c r="B342" s="194" t="s">
        <v>3749</v>
      </c>
      <c r="C342" s="195" t="s">
        <v>715</v>
      </c>
      <c r="D342" s="196">
        <v>44795</v>
      </c>
      <c r="E342" s="194" t="s">
        <v>3750</v>
      </c>
      <c r="F342" s="194" t="s">
        <v>2082</v>
      </c>
      <c r="G342" s="195">
        <v>306285116</v>
      </c>
      <c r="H342" s="194" t="s">
        <v>5477</v>
      </c>
      <c r="I342" s="197"/>
      <c r="J342" s="194"/>
      <c r="K342" s="197"/>
      <c r="L342" s="194"/>
      <c r="M342" s="197"/>
    </row>
    <row r="343" spans="1:13" hidden="1">
      <c r="A343" s="194">
        <v>289</v>
      </c>
      <c r="B343" s="194" t="s">
        <v>3751</v>
      </c>
      <c r="C343" s="195" t="s">
        <v>715</v>
      </c>
      <c r="D343" s="196">
        <v>44795</v>
      </c>
      <c r="E343" s="194" t="s">
        <v>3752</v>
      </c>
      <c r="F343" s="194" t="s">
        <v>3753</v>
      </c>
      <c r="G343" s="195">
        <v>207111967</v>
      </c>
      <c r="H343" s="194" t="s">
        <v>3752</v>
      </c>
      <c r="I343" s="197"/>
      <c r="J343" s="194"/>
      <c r="K343" s="197"/>
      <c r="L343" s="194"/>
      <c r="M343" s="197"/>
    </row>
    <row r="344" spans="1:13" ht="22.5" hidden="1">
      <c r="A344" s="194">
        <v>290</v>
      </c>
      <c r="B344" s="194" t="s">
        <v>3754</v>
      </c>
      <c r="C344" s="195" t="s">
        <v>715</v>
      </c>
      <c r="D344" s="196">
        <v>44801</v>
      </c>
      <c r="E344" s="194" t="s">
        <v>3755</v>
      </c>
      <c r="F344" s="194" t="s">
        <v>3756</v>
      </c>
      <c r="G344" s="195">
        <v>542145599</v>
      </c>
      <c r="H344" s="194" t="s">
        <v>5478</v>
      </c>
      <c r="I344" s="197"/>
      <c r="J344" s="194"/>
      <c r="K344" s="197"/>
      <c r="L344" s="194"/>
      <c r="M344" s="197"/>
    </row>
    <row r="345" spans="1:13" hidden="1">
      <c r="A345" s="194">
        <v>291</v>
      </c>
      <c r="B345" s="194" t="s">
        <v>3757</v>
      </c>
      <c r="C345" s="195" t="s">
        <v>715</v>
      </c>
      <c r="D345" s="196">
        <v>44801</v>
      </c>
      <c r="E345" s="194" t="s">
        <v>3621</v>
      </c>
      <c r="F345" s="194" t="s">
        <v>3758</v>
      </c>
      <c r="G345" s="195">
        <v>308278763</v>
      </c>
      <c r="H345" s="194" t="s">
        <v>5479</v>
      </c>
      <c r="I345" s="197"/>
      <c r="J345" s="194"/>
      <c r="K345" s="197"/>
      <c r="L345" s="194"/>
      <c r="M345" s="197"/>
    </row>
    <row r="346" spans="1:13" ht="22.5" hidden="1">
      <c r="A346" s="194">
        <v>292</v>
      </c>
      <c r="B346" s="194" t="s">
        <v>3759</v>
      </c>
      <c r="C346" s="195" t="s">
        <v>715</v>
      </c>
      <c r="D346" s="196">
        <v>44802</v>
      </c>
      <c r="E346" s="194" t="s">
        <v>3760</v>
      </c>
      <c r="F346" s="194" t="s">
        <v>3702</v>
      </c>
      <c r="G346" s="195">
        <v>303694685</v>
      </c>
      <c r="H346" s="194" t="s">
        <v>3511</v>
      </c>
      <c r="I346" s="197"/>
      <c r="J346" s="194"/>
      <c r="K346" s="197"/>
      <c r="L346" s="194"/>
      <c r="M346" s="197"/>
    </row>
    <row r="347" spans="1:13" hidden="1">
      <c r="A347" s="194">
        <v>293</v>
      </c>
      <c r="B347" s="194" t="s">
        <v>3761</v>
      </c>
      <c r="C347" s="195" t="s">
        <v>715</v>
      </c>
      <c r="D347" s="196">
        <v>44802</v>
      </c>
      <c r="E347" s="194" t="s">
        <v>3613</v>
      </c>
      <c r="F347" s="194" t="s">
        <v>3729</v>
      </c>
      <c r="G347" s="195">
        <v>308721853</v>
      </c>
      <c r="H347" s="194" t="s">
        <v>3743</v>
      </c>
      <c r="I347" s="197"/>
      <c r="J347" s="194"/>
      <c r="K347" s="197"/>
      <c r="L347" s="194"/>
      <c r="M347" s="197"/>
    </row>
    <row r="348" spans="1:13" hidden="1">
      <c r="A348" s="194">
        <v>294</v>
      </c>
      <c r="B348" s="194" t="s">
        <v>3762</v>
      </c>
      <c r="C348" s="195" t="s">
        <v>715</v>
      </c>
      <c r="D348" s="196">
        <v>44802</v>
      </c>
      <c r="E348" s="194" t="s">
        <v>3763</v>
      </c>
      <c r="F348" s="194" t="s">
        <v>3729</v>
      </c>
      <c r="G348" s="195">
        <v>308721853</v>
      </c>
      <c r="H348" s="194" t="s">
        <v>5480</v>
      </c>
      <c r="I348" s="197"/>
      <c r="J348" s="194"/>
      <c r="K348" s="197"/>
      <c r="L348" s="194"/>
      <c r="M348" s="197"/>
    </row>
    <row r="349" spans="1:13" hidden="1">
      <c r="A349" s="194">
        <v>295</v>
      </c>
      <c r="B349" s="194" t="s">
        <v>3764</v>
      </c>
      <c r="C349" s="195" t="s">
        <v>715</v>
      </c>
      <c r="D349" s="196">
        <v>44802</v>
      </c>
      <c r="E349" s="194" t="s">
        <v>3613</v>
      </c>
      <c r="F349" s="194" t="s">
        <v>3729</v>
      </c>
      <c r="G349" s="195">
        <v>308721853</v>
      </c>
      <c r="H349" s="194" t="s">
        <v>3743</v>
      </c>
      <c r="I349" s="197"/>
      <c r="J349" s="194"/>
      <c r="K349" s="197"/>
      <c r="L349" s="194"/>
      <c r="M349" s="197"/>
    </row>
    <row r="350" spans="1:13" hidden="1">
      <c r="A350" s="194">
        <v>296</v>
      </c>
      <c r="B350" s="194" t="s">
        <v>3765</v>
      </c>
      <c r="C350" s="195" t="s">
        <v>715</v>
      </c>
      <c r="D350" s="196">
        <v>44802</v>
      </c>
      <c r="E350" s="194" t="s">
        <v>3766</v>
      </c>
      <c r="F350" s="194" t="s">
        <v>3729</v>
      </c>
      <c r="G350" s="195">
        <v>308721853</v>
      </c>
      <c r="H350" s="194" t="s">
        <v>3613</v>
      </c>
      <c r="I350" s="197"/>
      <c r="J350" s="194"/>
      <c r="K350" s="197"/>
      <c r="L350" s="194"/>
      <c r="M350" s="197"/>
    </row>
    <row r="351" spans="1:13" hidden="1">
      <c r="A351" s="194">
        <v>297</v>
      </c>
      <c r="B351" s="194" t="s">
        <v>3767</v>
      </c>
      <c r="C351" s="195" t="s">
        <v>715</v>
      </c>
      <c r="D351" s="196">
        <v>44802</v>
      </c>
      <c r="E351" s="194" t="s">
        <v>3768</v>
      </c>
      <c r="F351" s="194" t="s">
        <v>3729</v>
      </c>
      <c r="G351" s="195">
        <v>308721853</v>
      </c>
      <c r="H351" s="194" t="s">
        <v>3447</v>
      </c>
      <c r="I351" s="197"/>
      <c r="J351" s="194"/>
      <c r="K351" s="197"/>
      <c r="L351" s="194"/>
      <c r="M351" s="197"/>
    </row>
    <row r="352" spans="1:13" hidden="1">
      <c r="A352" s="194">
        <v>298</v>
      </c>
      <c r="B352" s="194" t="s">
        <v>3769</v>
      </c>
      <c r="C352" s="195" t="s">
        <v>715</v>
      </c>
      <c r="D352" s="196">
        <v>44802</v>
      </c>
      <c r="E352" s="194" t="s">
        <v>3770</v>
      </c>
      <c r="F352" s="194" t="s">
        <v>3729</v>
      </c>
      <c r="G352" s="195">
        <v>308721853</v>
      </c>
      <c r="H352" s="194" t="s">
        <v>5481</v>
      </c>
      <c r="I352" s="197"/>
      <c r="J352" s="194"/>
      <c r="K352" s="197"/>
      <c r="L352" s="194"/>
      <c r="M352" s="197"/>
    </row>
    <row r="353" spans="1:13" hidden="1">
      <c r="A353" s="194">
        <v>299</v>
      </c>
      <c r="B353" s="194" t="s">
        <v>3771</v>
      </c>
      <c r="C353" s="195" t="s">
        <v>715</v>
      </c>
      <c r="D353" s="196">
        <v>44802</v>
      </c>
      <c r="E353" s="194" t="s">
        <v>3772</v>
      </c>
      <c r="F353" s="194" t="s">
        <v>3729</v>
      </c>
      <c r="G353" s="195">
        <v>308721853</v>
      </c>
      <c r="H353" s="194" t="s">
        <v>5368</v>
      </c>
      <c r="I353" s="197"/>
      <c r="J353" s="194"/>
      <c r="K353" s="197"/>
      <c r="L353" s="194"/>
      <c r="M353" s="197"/>
    </row>
    <row r="354" spans="1:13" hidden="1">
      <c r="A354" s="194">
        <v>300</v>
      </c>
      <c r="B354" s="194" t="s">
        <v>3773</v>
      </c>
      <c r="C354" s="195" t="s">
        <v>715</v>
      </c>
      <c r="D354" s="196">
        <v>44802</v>
      </c>
      <c r="E354" s="194" t="s">
        <v>3772</v>
      </c>
      <c r="F354" s="194" t="s">
        <v>3729</v>
      </c>
      <c r="G354" s="195">
        <v>308721853</v>
      </c>
      <c r="H354" s="194" t="s">
        <v>5368</v>
      </c>
      <c r="I354" s="197"/>
      <c r="J354" s="194"/>
      <c r="K354" s="197"/>
      <c r="L354" s="194"/>
      <c r="M354" s="197"/>
    </row>
    <row r="355" spans="1:13" hidden="1">
      <c r="A355" s="194">
        <v>301</v>
      </c>
      <c r="B355" s="194" t="s">
        <v>3774</v>
      </c>
      <c r="C355" s="195" t="s">
        <v>715</v>
      </c>
      <c r="D355" s="196">
        <v>44802</v>
      </c>
      <c r="E355" s="194" t="s">
        <v>3772</v>
      </c>
      <c r="F355" s="194" t="s">
        <v>3729</v>
      </c>
      <c r="G355" s="195">
        <v>308721853</v>
      </c>
      <c r="H355" s="194" t="s">
        <v>5368</v>
      </c>
      <c r="I355" s="197"/>
      <c r="J355" s="194"/>
      <c r="K355" s="197"/>
      <c r="L355" s="194"/>
      <c r="M355" s="197"/>
    </row>
    <row r="356" spans="1:13" hidden="1">
      <c r="A356" s="194">
        <v>302</v>
      </c>
      <c r="B356" s="194" t="s">
        <v>3775</v>
      </c>
      <c r="C356" s="195" t="s">
        <v>715</v>
      </c>
      <c r="D356" s="196">
        <v>44802</v>
      </c>
      <c r="E356" s="194" t="s">
        <v>3772</v>
      </c>
      <c r="F356" s="194" t="s">
        <v>3729</v>
      </c>
      <c r="G356" s="195">
        <v>308721853</v>
      </c>
      <c r="H356" s="194" t="s">
        <v>5368</v>
      </c>
      <c r="I356" s="197"/>
      <c r="J356" s="194"/>
      <c r="K356" s="197"/>
      <c r="L356" s="194"/>
      <c r="M356" s="197"/>
    </row>
    <row r="357" spans="1:13" hidden="1">
      <c r="A357" s="194">
        <v>303</v>
      </c>
      <c r="B357" s="194" t="s">
        <v>3776</v>
      </c>
      <c r="C357" s="195" t="s">
        <v>715</v>
      </c>
      <c r="D357" s="196">
        <v>44802</v>
      </c>
      <c r="E357" s="194" t="s">
        <v>3772</v>
      </c>
      <c r="F357" s="194" t="s">
        <v>3729</v>
      </c>
      <c r="G357" s="195">
        <v>308721853</v>
      </c>
      <c r="H357" s="194" t="s">
        <v>5368</v>
      </c>
      <c r="I357" s="197"/>
      <c r="J357" s="194"/>
      <c r="K357" s="197"/>
      <c r="L357" s="194"/>
      <c r="M357" s="197"/>
    </row>
    <row r="358" spans="1:13" hidden="1">
      <c r="A358" s="194">
        <v>304</v>
      </c>
      <c r="B358" s="194" t="s">
        <v>3777</v>
      </c>
      <c r="C358" s="195" t="s">
        <v>715</v>
      </c>
      <c r="D358" s="196">
        <v>44802</v>
      </c>
      <c r="E358" s="194" t="s">
        <v>3772</v>
      </c>
      <c r="F358" s="194" t="s">
        <v>3729</v>
      </c>
      <c r="G358" s="195">
        <v>308721853</v>
      </c>
      <c r="H358" s="194" t="s">
        <v>5368</v>
      </c>
      <c r="I358" s="197"/>
      <c r="J358" s="194"/>
      <c r="K358" s="197"/>
      <c r="L358" s="194"/>
      <c r="M358" s="197"/>
    </row>
    <row r="359" spans="1:13" hidden="1">
      <c r="A359" s="194">
        <v>305</v>
      </c>
      <c r="B359" s="194" t="s">
        <v>3778</v>
      </c>
      <c r="C359" s="195" t="s">
        <v>715</v>
      </c>
      <c r="D359" s="196">
        <v>44802</v>
      </c>
      <c r="E359" s="194" t="s">
        <v>3779</v>
      </c>
      <c r="F359" s="194" t="s">
        <v>3729</v>
      </c>
      <c r="G359" s="195">
        <v>308721853</v>
      </c>
      <c r="H359" s="194" t="s">
        <v>3548</v>
      </c>
      <c r="I359" s="197"/>
      <c r="J359" s="194"/>
      <c r="K359" s="197"/>
      <c r="L359" s="194"/>
      <c r="M359" s="197"/>
    </row>
    <row r="360" spans="1:13" hidden="1">
      <c r="A360" s="194">
        <v>306</v>
      </c>
      <c r="B360" s="194" t="s">
        <v>3780</v>
      </c>
      <c r="C360" s="195" t="s">
        <v>715</v>
      </c>
      <c r="D360" s="196">
        <v>44802</v>
      </c>
      <c r="E360" s="194" t="s">
        <v>3781</v>
      </c>
      <c r="F360" s="194" t="s">
        <v>3729</v>
      </c>
      <c r="G360" s="195">
        <v>308721853</v>
      </c>
      <c r="H360" s="194" t="s">
        <v>3568</v>
      </c>
      <c r="I360" s="197"/>
      <c r="J360" s="194"/>
      <c r="K360" s="197"/>
      <c r="L360" s="194"/>
      <c r="M360" s="197"/>
    </row>
    <row r="361" spans="1:13" hidden="1">
      <c r="A361" s="194">
        <v>307</v>
      </c>
      <c r="B361" s="194" t="s">
        <v>3782</v>
      </c>
      <c r="C361" s="195" t="s">
        <v>715</v>
      </c>
      <c r="D361" s="196">
        <v>44802</v>
      </c>
      <c r="E361" s="194" t="s">
        <v>3783</v>
      </c>
      <c r="F361" s="194" t="s">
        <v>3729</v>
      </c>
      <c r="G361" s="195">
        <v>308721853</v>
      </c>
      <c r="H361" s="194" t="s">
        <v>3624</v>
      </c>
      <c r="I361" s="197"/>
      <c r="J361" s="194"/>
      <c r="K361" s="197"/>
      <c r="L361" s="194"/>
      <c r="M361" s="197"/>
    </row>
    <row r="362" spans="1:13" hidden="1">
      <c r="A362" s="194">
        <v>308</v>
      </c>
      <c r="B362" s="194" t="s">
        <v>3784</v>
      </c>
      <c r="C362" s="195" t="s">
        <v>715</v>
      </c>
      <c r="D362" s="196">
        <v>44802</v>
      </c>
      <c r="E362" s="194" t="s">
        <v>3785</v>
      </c>
      <c r="F362" s="194" t="s">
        <v>3729</v>
      </c>
      <c r="G362" s="195">
        <v>308721853</v>
      </c>
      <c r="H362" s="194" t="s">
        <v>5482</v>
      </c>
      <c r="I362" s="197"/>
      <c r="J362" s="194"/>
      <c r="K362" s="197"/>
      <c r="L362" s="194"/>
      <c r="M362" s="197"/>
    </row>
    <row r="363" spans="1:13" hidden="1">
      <c r="A363" s="194">
        <v>309</v>
      </c>
      <c r="B363" s="194" t="s">
        <v>3786</v>
      </c>
      <c r="C363" s="195" t="s">
        <v>715</v>
      </c>
      <c r="D363" s="196">
        <v>44802</v>
      </c>
      <c r="E363" s="194" t="s">
        <v>3787</v>
      </c>
      <c r="F363" s="194" t="s">
        <v>3729</v>
      </c>
      <c r="G363" s="195">
        <v>308721853</v>
      </c>
      <c r="H363" s="194" t="s">
        <v>5483</v>
      </c>
      <c r="I363" s="197"/>
      <c r="J363" s="194"/>
      <c r="K363" s="197"/>
      <c r="L363" s="194"/>
      <c r="M363" s="197"/>
    </row>
    <row r="364" spans="1:13" hidden="1">
      <c r="A364" s="194">
        <v>310</v>
      </c>
      <c r="B364" s="194" t="s">
        <v>3788</v>
      </c>
      <c r="C364" s="195" t="s">
        <v>715</v>
      </c>
      <c r="D364" s="196">
        <v>44802</v>
      </c>
      <c r="E364" s="194" t="s">
        <v>3789</v>
      </c>
      <c r="F364" s="194" t="s">
        <v>3729</v>
      </c>
      <c r="G364" s="195">
        <v>308721853</v>
      </c>
      <c r="H364" s="194" t="s">
        <v>5484</v>
      </c>
      <c r="I364" s="197"/>
      <c r="J364" s="194"/>
      <c r="K364" s="197"/>
      <c r="L364" s="194"/>
      <c r="M364" s="197"/>
    </row>
    <row r="365" spans="1:13" hidden="1">
      <c r="A365" s="194">
        <v>311</v>
      </c>
      <c r="B365" s="194" t="s">
        <v>3790</v>
      </c>
      <c r="C365" s="195" t="s">
        <v>715</v>
      </c>
      <c r="D365" s="196">
        <v>44802</v>
      </c>
      <c r="E365" s="194" t="s">
        <v>3791</v>
      </c>
      <c r="F365" s="194" t="s">
        <v>3729</v>
      </c>
      <c r="G365" s="195">
        <v>308721853</v>
      </c>
      <c r="H365" s="194" t="s">
        <v>3520</v>
      </c>
      <c r="I365" s="197"/>
      <c r="J365" s="194"/>
      <c r="K365" s="197"/>
      <c r="L365" s="194"/>
      <c r="M365" s="197"/>
    </row>
    <row r="366" spans="1:13" hidden="1">
      <c r="A366" s="194">
        <v>312</v>
      </c>
      <c r="B366" s="194" t="s">
        <v>3792</v>
      </c>
      <c r="C366" s="195" t="s">
        <v>715</v>
      </c>
      <c r="D366" s="196">
        <v>44802</v>
      </c>
      <c r="E366" s="194" t="s">
        <v>3793</v>
      </c>
      <c r="F366" s="194" t="s">
        <v>3729</v>
      </c>
      <c r="G366" s="195">
        <v>308721853</v>
      </c>
      <c r="H366" s="194" t="s">
        <v>3589</v>
      </c>
      <c r="I366" s="197"/>
      <c r="J366" s="194"/>
      <c r="K366" s="197"/>
      <c r="L366" s="194"/>
      <c r="M366" s="197"/>
    </row>
    <row r="367" spans="1:13" hidden="1">
      <c r="A367" s="194">
        <v>313</v>
      </c>
      <c r="B367" s="194" t="s">
        <v>3794</v>
      </c>
      <c r="C367" s="195" t="s">
        <v>715</v>
      </c>
      <c r="D367" s="196">
        <v>44802</v>
      </c>
      <c r="E367" s="194" t="s">
        <v>3791</v>
      </c>
      <c r="F367" s="194" t="s">
        <v>3729</v>
      </c>
      <c r="G367" s="195">
        <v>308721853</v>
      </c>
      <c r="H367" s="194" t="s">
        <v>3520</v>
      </c>
      <c r="I367" s="197"/>
      <c r="J367" s="194"/>
      <c r="K367" s="197"/>
      <c r="L367" s="194"/>
      <c r="M367" s="197"/>
    </row>
    <row r="368" spans="1:13" hidden="1">
      <c r="A368" s="194">
        <v>314</v>
      </c>
      <c r="B368" s="194" t="s">
        <v>3795</v>
      </c>
      <c r="C368" s="195" t="s">
        <v>715</v>
      </c>
      <c r="D368" s="196">
        <v>44802</v>
      </c>
      <c r="E368" s="194" t="s">
        <v>3791</v>
      </c>
      <c r="F368" s="194" t="s">
        <v>3729</v>
      </c>
      <c r="G368" s="195">
        <v>308721853</v>
      </c>
      <c r="H368" s="194" t="s">
        <v>3520</v>
      </c>
      <c r="I368" s="197"/>
      <c r="J368" s="194"/>
      <c r="K368" s="197"/>
      <c r="L368" s="194"/>
      <c r="M368" s="197"/>
    </row>
    <row r="369" spans="1:13" hidden="1">
      <c r="A369" s="194">
        <v>315</v>
      </c>
      <c r="B369" s="194" t="s">
        <v>3796</v>
      </c>
      <c r="C369" s="195" t="s">
        <v>715</v>
      </c>
      <c r="D369" s="196">
        <v>44802</v>
      </c>
      <c r="E369" s="194" t="s">
        <v>3797</v>
      </c>
      <c r="F369" s="194" t="s">
        <v>3729</v>
      </c>
      <c r="G369" s="195">
        <v>308721853</v>
      </c>
      <c r="H369" s="194" t="s">
        <v>3683</v>
      </c>
      <c r="I369" s="197"/>
      <c r="J369" s="194"/>
      <c r="K369" s="197"/>
      <c r="L369" s="194"/>
      <c r="M369" s="197"/>
    </row>
    <row r="370" spans="1:13" hidden="1">
      <c r="A370" s="194">
        <v>316</v>
      </c>
      <c r="B370" s="194" t="s">
        <v>3798</v>
      </c>
      <c r="C370" s="195" t="s">
        <v>715</v>
      </c>
      <c r="D370" s="196">
        <v>44802</v>
      </c>
      <c r="E370" s="194" t="s">
        <v>3799</v>
      </c>
      <c r="F370" s="194" t="s">
        <v>3729</v>
      </c>
      <c r="G370" s="195">
        <v>308721853</v>
      </c>
      <c r="H370" s="194" t="s">
        <v>5485</v>
      </c>
      <c r="I370" s="197"/>
      <c r="J370" s="194"/>
      <c r="K370" s="197"/>
      <c r="L370" s="194"/>
      <c r="M370" s="197"/>
    </row>
    <row r="371" spans="1:13" hidden="1">
      <c r="A371" s="194">
        <v>317</v>
      </c>
      <c r="B371" s="194" t="s">
        <v>3800</v>
      </c>
      <c r="C371" s="195" t="s">
        <v>715</v>
      </c>
      <c r="D371" s="196">
        <v>44802</v>
      </c>
      <c r="E371" s="194" t="s">
        <v>3801</v>
      </c>
      <c r="F371" s="194" t="s">
        <v>3729</v>
      </c>
      <c r="G371" s="195">
        <v>308721853</v>
      </c>
      <c r="H371" s="194" t="s">
        <v>3516</v>
      </c>
      <c r="I371" s="197"/>
      <c r="J371" s="194"/>
      <c r="K371" s="197"/>
      <c r="L371" s="194"/>
      <c r="M371" s="197"/>
    </row>
    <row r="372" spans="1:13" hidden="1">
      <c r="A372" s="194">
        <v>318</v>
      </c>
      <c r="B372" s="194" t="s">
        <v>3802</v>
      </c>
      <c r="C372" s="195" t="s">
        <v>715</v>
      </c>
      <c r="D372" s="196">
        <v>44803</v>
      </c>
      <c r="E372" s="194" t="s">
        <v>3612</v>
      </c>
      <c r="F372" s="194" t="s">
        <v>850</v>
      </c>
      <c r="G372" s="195">
        <v>308366495</v>
      </c>
      <c r="H372" s="194" t="s">
        <v>5486</v>
      </c>
      <c r="I372" s="197"/>
      <c r="J372" s="194"/>
      <c r="K372" s="197"/>
      <c r="L372" s="194"/>
      <c r="M372" s="197"/>
    </row>
    <row r="373" spans="1:13" hidden="1">
      <c r="A373" s="194">
        <v>319</v>
      </c>
      <c r="B373" s="194" t="s">
        <v>3803</v>
      </c>
      <c r="C373" s="195" t="s">
        <v>715</v>
      </c>
      <c r="D373" s="196">
        <v>44805</v>
      </c>
      <c r="E373" s="194" t="s">
        <v>3522</v>
      </c>
      <c r="F373" s="194" t="s">
        <v>3804</v>
      </c>
      <c r="G373" s="195">
        <v>307158984</v>
      </c>
      <c r="H373" s="194" t="s">
        <v>5487</v>
      </c>
      <c r="I373" s="197"/>
      <c r="J373" s="194"/>
      <c r="K373" s="197"/>
      <c r="L373" s="194"/>
      <c r="M373" s="197"/>
    </row>
    <row r="374" spans="1:13" hidden="1">
      <c r="A374" s="194">
        <v>320</v>
      </c>
      <c r="B374" s="194" t="s">
        <v>3805</v>
      </c>
      <c r="C374" s="195" t="s">
        <v>715</v>
      </c>
      <c r="D374" s="196">
        <v>44809</v>
      </c>
      <c r="E374" s="194" t="s">
        <v>3806</v>
      </c>
      <c r="F374" s="194" t="s">
        <v>850</v>
      </c>
      <c r="G374" s="195">
        <v>308366495</v>
      </c>
      <c r="H374" s="194" t="s">
        <v>5488</v>
      </c>
      <c r="I374" s="197"/>
      <c r="J374" s="194"/>
      <c r="K374" s="197"/>
      <c r="L374" s="194"/>
      <c r="M374" s="197"/>
    </row>
    <row r="375" spans="1:13" hidden="1">
      <c r="A375" s="194">
        <v>321</v>
      </c>
      <c r="B375" s="194" t="s">
        <v>3807</v>
      </c>
      <c r="C375" s="195" t="s">
        <v>715</v>
      </c>
      <c r="D375" s="196">
        <v>44809</v>
      </c>
      <c r="E375" s="194" t="s">
        <v>3515</v>
      </c>
      <c r="F375" s="194" t="s">
        <v>850</v>
      </c>
      <c r="G375" s="195">
        <v>308366495</v>
      </c>
      <c r="H375" s="194" t="s">
        <v>3619</v>
      </c>
      <c r="I375" s="197"/>
      <c r="J375" s="194"/>
      <c r="K375" s="197"/>
      <c r="L375" s="194"/>
      <c r="M375" s="197"/>
    </row>
    <row r="376" spans="1:13" ht="22.5" hidden="1">
      <c r="A376" s="194">
        <v>322</v>
      </c>
      <c r="B376" s="194" t="s">
        <v>3808</v>
      </c>
      <c r="C376" s="195" t="s">
        <v>715</v>
      </c>
      <c r="D376" s="196">
        <v>44811</v>
      </c>
      <c r="E376" s="194" t="s">
        <v>3522</v>
      </c>
      <c r="F376" s="194" t="s">
        <v>3702</v>
      </c>
      <c r="G376" s="195">
        <v>303694685</v>
      </c>
      <c r="H376" s="194" t="s">
        <v>3628</v>
      </c>
      <c r="I376" s="197"/>
      <c r="J376" s="194"/>
      <c r="K376" s="197"/>
      <c r="L376" s="194"/>
      <c r="M376" s="197"/>
    </row>
    <row r="377" spans="1:13" hidden="1">
      <c r="A377" s="194">
        <v>323</v>
      </c>
      <c r="B377" s="194" t="s">
        <v>3809</v>
      </c>
      <c r="C377" s="195" t="s">
        <v>715</v>
      </c>
      <c r="D377" s="196">
        <v>44811</v>
      </c>
      <c r="E377" s="194" t="s">
        <v>3810</v>
      </c>
      <c r="F377" s="194" t="s">
        <v>3739</v>
      </c>
      <c r="G377" s="195">
        <v>205408218</v>
      </c>
      <c r="H377" s="194" t="s">
        <v>5489</v>
      </c>
      <c r="I377" s="197"/>
      <c r="J377" s="194"/>
      <c r="K377" s="197"/>
      <c r="L377" s="194"/>
      <c r="M377" s="197"/>
    </row>
    <row r="378" spans="1:13" hidden="1">
      <c r="A378" s="194">
        <v>324</v>
      </c>
      <c r="B378" s="194" t="s">
        <v>3811</v>
      </c>
      <c r="C378" s="195" t="s">
        <v>715</v>
      </c>
      <c r="D378" s="196">
        <v>44812</v>
      </c>
      <c r="E378" s="194" t="s">
        <v>3812</v>
      </c>
      <c r="F378" s="194" t="s">
        <v>3753</v>
      </c>
      <c r="G378" s="195">
        <v>207111967</v>
      </c>
      <c r="H378" s="194" t="s">
        <v>5490</v>
      </c>
      <c r="I378" s="197"/>
      <c r="J378" s="194"/>
      <c r="K378" s="197"/>
      <c r="L378" s="194"/>
      <c r="M378" s="197"/>
    </row>
    <row r="379" spans="1:13" hidden="1">
      <c r="A379" s="194">
        <v>325</v>
      </c>
      <c r="B379" s="194" t="s">
        <v>3813</v>
      </c>
      <c r="C379" s="195" t="s">
        <v>715</v>
      </c>
      <c r="D379" s="196">
        <v>44812</v>
      </c>
      <c r="E379" s="194" t="s">
        <v>3814</v>
      </c>
      <c r="F379" s="194" t="s">
        <v>759</v>
      </c>
      <c r="G379" s="195">
        <v>302945032</v>
      </c>
      <c r="H379" s="194" t="s">
        <v>5491</v>
      </c>
      <c r="I379" s="197"/>
      <c r="J379" s="194"/>
      <c r="K379" s="197"/>
      <c r="L379" s="194"/>
      <c r="M379" s="197"/>
    </row>
    <row r="380" spans="1:13" ht="22.5" hidden="1">
      <c r="A380" s="194">
        <v>326</v>
      </c>
      <c r="B380" s="194" t="s">
        <v>3815</v>
      </c>
      <c r="C380" s="195" t="s">
        <v>715</v>
      </c>
      <c r="D380" s="196">
        <v>44814</v>
      </c>
      <c r="E380" s="194" t="s">
        <v>3683</v>
      </c>
      <c r="F380" s="194" t="s">
        <v>3702</v>
      </c>
      <c r="G380" s="195">
        <v>303694685</v>
      </c>
      <c r="H380" s="194" t="s">
        <v>3614</v>
      </c>
      <c r="I380" s="197"/>
      <c r="J380" s="194"/>
      <c r="K380" s="197"/>
      <c r="L380" s="194"/>
      <c r="M380" s="197"/>
    </row>
    <row r="381" spans="1:13" ht="22.5" hidden="1">
      <c r="A381" s="194">
        <v>327</v>
      </c>
      <c r="B381" s="194" t="s">
        <v>3816</v>
      </c>
      <c r="C381" s="195" t="s">
        <v>715</v>
      </c>
      <c r="D381" s="196">
        <v>44815</v>
      </c>
      <c r="E381" s="194" t="s">
        <v>3814</v>
      </c>
      <c r="F381" s="194" t="s">
        <v>3817</v>
      </c>
      <c r="G381" s="195">
        <v>571196774</v>
      </c>
      <c r="H381" s="194" t="s">
        <v>5492</v>
      </c>
      <c r="I381" s="197"/>
      <c r="J381" s="194"/>
      <c r="K381" s="197"/>
      <c r="L381" s="194"/>
      <c r="M381" s="197"/>
    </row>
    <row r="382" spans="1:13" hidden="1">
      <c r="A382" s="194">
        <v>328</v>
      </c>
      <c r="B382" s="194" t="s">
        <v>3818</v>
      </c>
      <c r="C382" s="195" t="s">
        <v>715</v>
      </c>
      <c r="D382" s="196">
        <v>44818</v>
      </c>
      <c r="E382" s="194" t="s">
        <v>3819</v>
      </c>
      <c r="F382" s="194" t="s">
        <v>3729</v>
      </c>
      <c r="G382" s="195">
        <v>308721853</v>
      </c>
      <c r="H382" s="194" t="s">
        <v>3624</v>
      </c>
      <c r="I382" s="197"/>
      <c r="J382" s="194"/>
      <c r="K382" s="197"/>
      <c r="L382" s="194"/>
      <c r="M382" s="197"/>
    </row>
    <row r="383" spans="1:13" hidden="1">
      <c r="A383" s="194">
        <v>329</v>
      </c>
      <c r="B383" s="194" t="s">
        <v>3820</v>
      </c>
      <c r="C383" s="195" t="s">
        <v>715</v>
      </c>
      <c r="D383" s="196">
        <v>44818</v>
      </c>
      <c r="E383" s="194" t="s">
        <v>3821</v>
      </c>
      <c r="F383" s="194" t="s">
        <v>3729</v>
      </c>
      <c r="G383" s="195">
        <v>308721853</v>
      </c>
      <c r="H383" s="194" t="s">
        <v>5493</v>
      </c>
      <c r="I383" s="197"/>
      <c r="J383" s="194"/>
      <c r="K383" s="197"/>
      <c r="L383" s="194"/>
      <c r="M383" s="197"/>
    </row>
    <row r="384" spans="1:13" hidden="1">
      <c r="A384" s="194">
        <v>330</v>
      </c>
      <c r="B384" s="194" t="s">
        <v>3822</v>
      </c>
      <c r="C384" s="195" t="s">
        <v>715</v>
      </c>
      <c r="D384" s="196">
        <v>44818</v>
      </c>
      <c r="E384" s="194" t="s">
        <v>3823</v>
      </c>
      <c r="F384" s="194" t="s">
        <v>3729</v>
      </c>
      <c r="G384" s="195">
        <v>308721853</v>
      </c>
      <c r="H384" s="194" t="s">
        <v>3452</v>
      </c>
      <c r="I384" s="197"/>
      <c r="J384" s="194"/>
      <c r="K384" s="197"/>
      <c r="L384" s="194"/>
      <c r="M384" s="197"/>
    </row>
    <row r="385" spans="1:13" hidden="1">
      <c r="A385" s="194">
        <v>331</v>
      </c>
      <c r="B385" s="194" t="s">
        <v>3824</v>
      </c>
      <c r="C385" s="195" t="s">
        <v>715</v>
      </c>
      <c r="D385" s="196">
        <v>44818</v>
      </c>
      <c r="E385" s="194" t="s">
        <v>3825</v>
      </c>
      <c r="F385" s="194" t="s">
        <v>3729</v>
      </c>
      <c r="G385" s="195">
        <v>308721853</v>
      </c>
      <c r="H385" s="194" t="s">
        <v>5493</v>
      </c>
      <c r="I385" s="197"/>
      <c r="J385" s="194"/>
      <c r="K385" s="197"/>
      <c r="L385" s="194"/>
      <c r="M385" s="197"/>
    </row>
    <row r="386" spans="1:13" hidden="1">
      <c r="A386" s="194">
        <v>332</v>
      </c>
      <c r="B386" s="194" t="s">
        <v>3826</v>
      </c>
      <c r="C386" s="195" t="s">
        <v>715</v>
      </c>
      <c r="D386" s="196">
        <v>44818</v>
      </c>
      <c r="E386" s="194" t="s">
        <v>3827</v>
      </c>
      <c r="F386" s="194" t="s">
        <v>3729</v>
      </c>
      <c r="G386" s="195">
        <v>308721853</v>
      </c>
      <c r="H386" s="194" t="s">
        <v>5493</v>
      </c>
      <c r="I386" s="197"/>
      <c r="J386" s="194"/>
      <c r="K386" s="197"/>
      <c r="L386" s="194"/>
      <c r="M386" s="197"/>
    </row>
    <row r="387" spans="1:13" hidden="1">
      <c r="A387" s="194">
        <v>333</v>
      </c>
      <c r="B387" s="194" t="s">
        <v>3828</v>
      </c>
      <c r="C387" s="195" t="s">
        <v>715</v>
      </c>
      <c r="D387" s="196">
        <v>44818</v>
      </c>
      <c r="E387" s="194" t="s">
        <v>3829</v>
      </c>
      <c r="F387" s="194" t="s">
        <v>3729</v>
      </c>
      <c r="G387" s="195">
        <v>308721853</v>
      </c>
      <c r="H387" s="194" t="s">
        <v>3626</v>
      </c>
      <c r="I387" s="197"/>
      <c r="J387" s="194"/>
      <c r="K387" s="197"/>
      <c r="L387" s="194"/>
      <c r="M387" s="197"/>
    </row>
    <row r="388" spans="1:13" hidden="1">
      <c r="A388" s="194">
        <v>334</v>
      </c>
      <c r="B388" s="194" t="s">
        <v>3830</v>
      </c>
      <c r="C388" s="195" t="s">
        <v>715</v>
      </c>
      <c r="D388" s="196">
        <v>44818</v>
      </c>
      <c r="E388" s="194" t="s">
        <v>3831</v>
      </c>
      <c r="F388" s="194" t="s">
        <v>3729</v>
      </c>
      <c r="G388" s="195">
        <v>308721853</v>
      </c>
      <c r="H388" s="194" t="s">
        <v>5494</v>
      </c>
      <c r="I388" s="197"/>
      <c r="J388" s="194"/>
      <c r="K388" s="197"/>
      <c r="L388" s="194"/>
      <c r="M388" s="197"/>
    </row>
    <row r="389" spans="1:13" hidden="1">
      <c r="A389" s="194">
        <v>335</v>
      </c>
      <c r="B389" s="194" t="s">
        <v>3832</v>
      </c>
      <c r="C389" s="195" t="s">
        <v>715</v>
      </c>
      <c r="D389" s="196">
        <v>44818</v>
      </c>
      <c r="E389" s="194" t="s">
        <v>3833</v>
      </c>
      <c r="F389" s="194" t="s">
        <v>3729</v>
      </c>
      <c r="G389" s="195">
        <v>308721853</v>
      </c>
      <c r="H389" s="194" t="s">
        <v>5495</v>
      </c>
      <c r="I389" s="197"/>
      <c r="J389" s="194"/>
      <c r="K389" s="197"/>
      <c r="L389" s="194"/>
      <c r="M389" s="197"/>
    </row>
    <row r="390" spans="1:13" hidden="1">
      <c r="A390" s="194">
        <v>336</v>
      </c>
      <c r="B390" s="194" t="s">
        <v>3834</v>
      </c>
      <c r="C390" s="195" t="s">
        <v>715</v>
      </c>
      <c r="D390" s="196">
        <v>44818</v>
      </c>
      <c r="E390" s="194" t="s">
        <v>3833</v>
      </c>
      <c r="F390" s="194" t="s">
        <v>3729</v>
      </c>
      <c r="G390" s="195">
        <v>308721853</v>
      </c>
      <c r="H390" s="194" t="s">
        <v>5495</v>
      </c>
      <c r="I390" s="197"/>
      <c r="J390" s="194"/>
      <c r="K390" s="197"/>
      <c r="L390" s="194"/>
      <c r="M390" s="197"/>
    </row>
    <row r="391" spans="1:13" hidden="1">
      <c r="A391" s="194">
        <v>337</v>
      </c>
      <c r="B391" s="194" t="s">
        <v>3835</v>
      </c>
      <c r="C391" s="195" t="s">
        <v>715</v>
      </c>
      <c r="D391" s="196">
        <v>44818</v>
      </c>
      <c r="E391" s="194" t="s">
        <v>3833</v>
      </c>
      <c r="F391" s="194" t="s">
        <v>3729</v>
      </c>
      <c r="G391" s="195">
        <v>308721853</v>
      </c>
      <c r="H391" s="194" t="s">
        <v>5495</v>
      </c>
      <c r="I391" s="197"/>
      <c r="J391" s="194"/>
      <c r="K391" s="197"/>
      <c r="L391" s="194"/>
      <c r="M391" s="197"/>
    </row>
    <row r="392" spans="1:13" hidden="1">
      <c r="A392" s="194">
        <v>338</v>
      </c>
      <c r="B392" s="194" t="s">
        <v>3836</v>
      </c>
      <c r="C392" s="195" t="s">
        <v>715</v>
      </c>
      <c r="D392" s="196">
        <v>44818</v>
      </c>
      <c r="E392" s="194" t="s">
        <v>3833</v>
      </c>
      <c r="F392" s="194" t="s">
        <v>3729</v>
      </c>
      <c r="G392" s="195">
        <v>308721853</v>
      </c>
      <c r="H392" s="194" t="s">
        <v>5495</v>
      </c>
      <c r="I392" s="197"/>
      <c r="J392" s="194"/>
      <c r="K392" s="197"/>
      <c r="L392" s="194"/>
      <c r="M392" s="197"/>
    </row>
    <row r="393" spans="1:13" hidden="1">
      <c r="A393" s="194">
        <v>339</v>
      </c>
      <c r="B393" s="194" t="s">
        <v>3837</v>
      </c>
      <c r="C393" s="195" t="s">
        <v>715</v>
      </c>
      <c r="D393" s="196">
        <v>44818</v>
      </c>
      <c r="E393" s="194" t="s">
        <v>3838</v>
      </c>
      <c r="F393" s="194" t="s">
        <v>3729</v>
      </c>
      <c r="G393" s="195">
        <v>308721853</v>
      </c>
      <c r="H393" s="194" t="s">
        <v>5319</v>
      </c>
      <c r="I393" s="197"/>
      <c r="J393" s="194"/>
      <c r="K393" s="197"/>
      <c r="L393" s="194"/>
      <c r="M393" s="197"/>
    </row>
    <row r="394" spans="1:13" hidden="1">
      <c r="A394" s="194">
        <v>340</v>
      </c>
      <c r="B394" s="194" t="s">
        <v>3839</v>
      </c>
      <c r="C394" s="195" t="s">
        <v>715</v>
      </c>
      <c r="D394" s="196">
        <v>44818</v>
      </c>
      <c r="E394" s="194" t="s">
        <v>3840</v>
      </c>
      <c r="F394" s="194" t="s">
        <v>3729</v>
      </c>
      <c r="G394" s="195">
        <v>308721853</v>
      </c>
      <c r="H394" s="194" t="s">
        <v>3504</v>
      </c>
      <c r="I394" s="197"/>
      <c r="J394" s="194"/>
      <c r="K394" s="197"/>
      <c r="L394" s="194"/>
      <c r="M394" s="197"/>
    </row>
    <row r="395" spans="1:13" hidden="1">
      <c r="A395" s="194">
        <v>341</v>
      </c>
      <c r="B395" s="194" t="s">
        <v>3841</v>
      </c>
      <c r="C395" s="195" t="s">
        <v>715</v>
      </c>
      <c r="D395" s="196">
        <v>44818</v>
      </c>
      <c r="E395" s="194" t="s">
        <v>3842</v>
      </c>
      <c r="F395" s="194" t="s">
        <v>3729</v>
      </c>
      <c r="G395" s="195">
        <v>308721853</v>
      </c>
      <c r="H395" s="194" t="s">
        <v>3550</v>
      </c>
      <c r="I395" s="197"/>
      <c r="J395" s="194"/>
      <c r="K395" s="197"/>
      <c r="L395" s="194"/>
      <c r="M395" s="197"/>
    </row>
    <row r="396" spans="1:13" hidden="1">
      <c r="A396" s="194">
        <v>342</v>
      </c>
      <c r="B396" s="194" t="s">
        <v>3843</v>
      </c>
      <c r="C396" s="195" t="s">
        <v>715</v>
      </c>
      <c r="D396" s="196">
        <v>44818</v>
      </c>
      <c r="E396" s="194" t="s">
        <v>3842</v>
      </c>
      <c r="F396" s="194" t="s">
        <v>3729</v>
      </c>
      <c r="G396" s="195">
        <v>308721853</v>
      </c>
      <c r="H396" s="194" t="s">
        <v>3550</v>
      </c>
      <c r="I396" s="197"/>
      <c r="J396" s="194"/>
      <c r="K396" s="197"/>
      <c r="L396" s="194"/>
      <c r="M396" s="197"/>
    </row>
    <row r="397" spans="1:13" hidden="1">
      <c r="A397" s="194">
        <v>343</v>
      </c>
      <c r="B397" s="194" t="s">
        <v>3844</v>
      </c>
      <c r="C397" s="195" t="s">
        <v>715</v>
      </c>
      <c r="D397" s="196">
        <v>44818</v>
      </c>
      <c r="E397" s="194" t="s">
        <v>3842</v>
      </c>
      <c r="F397" s="194" t="s">
        <v>3729</v>
      </c>
      <c r="G397" s="195">
        <v>308721853</v>
      </c>
      <c r="H397" s="194" t="s">
        <v>3550</v>
      </c>
      <c r="I397" s="197"/>
      <c r="J397" s="194"/>
      <c r="K397" s="197"/>
      <c r="L397" s="194"/>
      <c r="M397" s="197"/>
    </row>
    <row r="398" spans="1:13" hidden="1">
      <c r="A398" s="194">
        <v>344</v>
      </c>
      <c r="B398" s="194" t="s">
        <v>3845</v>
      </c>
      <c r="C398" s="195" t="s">
        <v>715</v>
      </c>
      <c r="D398" s="196">
        <v>44818</v>
      </c>
      <c r="E398" s="194" t="s">
        <v>3842</v>
      </c>
      <c r="F398" s="194" t="s">
        <v>3729</v>
      </c>
      <c r="G398" s="195">
        <v>308721853</v>
      </c>
      <c r="H398" s="194" t="s">
        <v>3550</v>
      </c>
      <c r="I398" s="197"/>
      <c r="J398" s="194"/>
      <c r="K398" s="197"/>
      <c r="L398" s="194"/>
      <c r="M398" s="197"/>
    </row>
    <row r="399" spans="1:13" hidden="1">
      <c r="A399" s="194">
        <v>345</v>
      </c>
      <c r="B399" s="194" t="s">
        <v>3846</v>
      </c>
      <c r="C399" s="195" t="s">
        <v>715</v>
      </c>
      <c r="D399" s="196">
        <v>44818</v>
      </c>
      <c r="E399" s="194" t="s">
        <v>3842</v>
      </c>
      <c r="F399" s="194" t="s">
        <v>3729</v>
      </c>
      <c r="G399" s="195">
        <v>308721853</v>
      </c>
      <c r="H399" s="194" t="s">
        <v>3550</v>
      </c>
      <c r="I399" s="197"/>
      <c r="J399" s="194"/>
      <c r="K399" s="197"/>
      <c r="L399" s="194"/>
      <c r="M399" s="197"/>
    </row>
    <row r="400" spans="1:13" hidden="1">
      <c r="A400" s="194">
        <v>346</v>
      </c>
      <c r="B400" s="194" t="s">
        <v>3847</v>
      </c>
      <c r="C400" s="195" t="s">
        <v>715</v>
      </c>
      <c r="D400" s="196">
        <v>44818</v>
      </c>
      <c r="E400" s="194" t="s">
        <v>3842</v>
      </c>
      <c r="F400" s="194" t="s">
        <v>3729</v>
      </c>
      <c r="G400" s="195">
        <v>308721853</v>
      </c>
      <c r="H400" s="194" t="s">
        <v>3550</v>
      </c>
      <c r="I400" s="197"/>
      <c r="J400" s="194"/>
      <c r="K400" s="197"/>
      <c r="L400" s="194"/>
      <c r="M400" s="197"/>
    </row>
    <row r="401" spans="1:13" hidden="1">
      <c r="A401" s="194">
        <v>347</v>
      </c>
      <c r="B401" s="194" t="s">
        <v>3848</v>
      </c>
      <c r="C401" s="195" t="s">
        <v>715</v>
      </c>
      <c r="D401" s="196">
        <v>44818</v>
      </c>
      <c r="E401" s="194" t="s">
        <v>3849</v>
      </c>
      <c r="F401" s="194" t="s">
        <v>3729</v>
      </c>
      <c r="G401" s="195">
        <v>308721853</v>
      </c>
      <c r="H401" s="194" t="s">
        <v>3550</v>
      </c>
      <c r="I401" s="197"/>
      <c r="J401" s="194"/>
      <c r="K401" s="197"/>
      <c r="L401" s="194"/>
      <c r="M401" s="197"/>
    </row>
    <row r="402" spans="1:13" hidden="1">
      <c r="A402" s="194">
        <v>348</v>
      </c>
      <c r="B402" s="194" t="s">
        <v>3850</v>
      </c>
      <c r="C402" s="195" t="s">
        <v>715</v>
      </c>
      <c r="D402" s="196">
        <v>44820</v>
      </c>
      <c r="E402" s="194" t="s">
        <v>3851</v>
      </c>
      <c r="F402" s="194" t="s">
        <v>3729</v>
      </c>
      <c r="G402" s="195">
        <v>308721853</v>
      </c>
      <c r="H402" s="194" t="s">
        <v>3755</v>
      </c>
      <c r="I402" s="197"/>
      <c r="J402" s="194"/>
      <c r="K402" s="197"/>
      <c r="L402" s="194"/>
      <c r="M402" s="197"/>
    </row>
    <row r="403" spans="1:13" hidden="1">
      <c r="A403" s="194">
        <v>349</v>
      </c>
      <c r="B403" s="194" t="s">
        <v>3852</v>
      </c>
      <c r="C403" s="195" t="s">
        <v>715</v>
      </c>
      <c r="D403" s="196">
        <v>44820</v>
      </c>
      <c r="E403" s="194" t="s">
        <v>3853</v>
      </c>
      <c r="F403" s="194" t="s">
        <v>3729</v>
      </c>
      <c r="G403" s="195">
        <v>308721853</v>
      </c>
      <c r="H403" s="194" t="s">
        <v>3683</v>
      </c>
      <c r="I403" s="197"/>
      <c r="J403" s="194"/>
      <c r="K403" s="197"/>
      <c r="L403" s="194"/>
      <c r="M403" s="197"/>
    </row>
    <row r="404" spans="1:13" hidden="1">
      <c r="A404" s="194">
        <v>350</v>
      </c>
      <c r="B404" s="194" t="s">
        <v>3854</v>
      </c>
      <c r="C404" s="195" t="s">
        <v>715</v>
      </c>
      <c r="D404" s="196">
        <v>44820</v>
      </c>
      <c r="E404" s="194" t="s">
        <v>3855</v>
      </c>
      <c r="F404" s="194" t="s">
        <v>3729</v>
      </c>
      <c r="G404" s="195">
        <v>308721853</v>
      </c>
      <c r="H404" s="194" t="s">
        <v>5342</v>
      </c>
      <c r="I404" s="197"/>
      <c r="J404" s="194"/>
      <c r="K404" s="197"/>
      <c r="L404" s="194"/>
      <c r="M404" s="197"/>
    </row>
    <row r="405" spans="1:13" hidden="1">
      <c r="A405" s="194">
        <v>351</v>
      </c>
      <c r="B405" s="194" t="s">
        <v>3856</v>
      </c>
      <c r="C405" s="195" t="s">
        <v>715</v>
      </c>
      <c r="D405" s="196">
        <v>44820</v>
      </c>
      <c r="E405" s="194" t="s">
        <v>3857</v>
      </c>
      <c r="F405" s="194" t="s">
        <v>3729</v>
      </c>
      <c r="G405" s="195">
        <v>308721853</v>
      </c>
      <c r="H405" s="194" t="s">
        <v>3598</v>
      </c>
      <c r="I405" s="197"/>
      <c r="J405" s="194"/>
      <c r="K405" s="197"/>
      <c r="L405" s="194"/>
      <c r="M405" s="197"/>
    </row>
    <row r="406" spans="1:13" hidden="1">
      <c r="A406" s="194">
        <v>352</v>
      </c>
      <c r="B406" s="194" t="s">
        <v>3858</v>
      </c>
      <c r="C406" s="195" t="s">
        <v>715</v>
      </c>
      <c r="D406" s="196">
        <v>44820</v>
      </c>
      <c r="E406" s="194" t="s">
        <v>3859</v>
      </c>
      <c r="F406" s="194" t="s">
        <v>3729</v>
      </c>
      <c r="G406" s="195">
        <v>308721853</v>
      </c>
      <c r="H406" s="194" t="s">
        <v>3549</v>
      </c>
      <c r="I406" s="197"/>
      <c r="J406" s="194"/>
      <c r="K406" s="197"/>
      <c r="L406" s="194"/>
      <c r="M406" s="197"/>
    </row>
    <row r="407" spans="1:13" hidden="1">
      <c r="A407" s="194">
        <v>353</v>
      </c>
      <c r="B407" s="194" t="s">
        <v>3860</v>
      </c>
      <c r="C407" s="195" t="s">
        <v>715</v>
      </c>
      <c r="D407" s="196">
        <v>44820</v>
      </c>
      <c r="E407" s="194" t="s">
        <v>3861</v>
      </c>
      <c r="F407" s="194" t="s">
        <v>3729</v>
      </c>
      <c r="G407" s="195">
        <v>308721853</v>
      </c>
      <c r="H407" s="194" t="s">
        <v>3615</v>
      </c>
      <c r="I407" s="197"/>
      <c r="J407" s="194"/>
      <c r="K407" s="197"/>
      <c r="L407" s="194"/>
      <c r="M407" s="197"/>
    </row>
    <row r="408" spans="1:13" hidden="1">
      <c r="A408" s="194">
        <v>354</v>
      </c>
      <c r="B408" s="194" t="s">
        <v>3862</v>
      </c>
      <c r="C408" s="195" t="s">
        <v>715</v>
      </c>
      <c r="D408" s="196">
        <v>44820</v>
      </c>
      <c r="E408" s="194" t="s">
        <v>3863</v>
      </c>
      <c r="F408" s="194" t="s">
        <v>3729</v>
      </c>
      <c r="G408" s="195">
        <v>308721853</v>
      </c>
      <c r="H408" s="194" t="s">
        <v>3581</v>
      </c>
      <c r="I408" s="197"/>
      <c r="J408" s="194"/>
      <c r="K408" s="197"/>
      <c r="L408" s="194"/>
      <c r="M408" s="197"/>
    </row>
    <row r="409" spans="1:13" hidden="1">
      <c r="A409" s="194">
        <v>355</v>
      </c>
      <c r="B409" s="194" t="s">
        <v>3864</v>
      </c>
      <c r="C409" s="195" t="s">
        <v>715</v>
      </c>
      <c r="D409" s="196">
        <v>44820</v>
      </c>
      <c r="E409" s="194" t="s">
        <v>3865</v>
      </c>
      <c r="F409" s="194" t="s">
        <v>3729</v>
      </c>
      <c r="G409" s="195">
        <v>308721853</v>
      </c>
      <c r="H409" s="194" t="s">
        <v>3580</v>
      </c>
      <c r="I409" s="197"/>
      <c r="J409" s="194"/>
      <c r="K409" s="197"/>
      <c r="L409" s="194"/>
      <c r="M409" s="197"/>
    </row>
    <row r="410" spans="1:13" hidden="1">
      <c r="A410" s="194">
        <v>356</v>
      </c>
      <c r="B410" s="194" t="s">
        <v>3866</v>
      </c>
      <c r="C410" s="195" t="s">
        <v>715</v>
      </c>
      <c r="D410" s="196">
        <v>44820</v>
      </c>
      <c r="E410" s="194" t="s">
        <v>3867</v>
      </c>
      <c r="F410" s="194" t="s">
        <v>3729</v>
      </c>
      <c r="G410" s="195">
        <v>308721853</v>
      </c>
      <c r="H410" s="194" t="s">
        <v>3452</v>
      </c>
      <c r="I410" s="197"/>
      <c r="J410" s="194"/>
      <c r="K410" s="197"/>
      <c r="L410" s="194"/>
      <c r="M410" s="197"/>
    </row>
    <row r="411" spans="1:13" hidden="1">
      <c r="A411" s="194">
        <v>357</v>
      </c>
      <c r="B411" s="194" t="s">
        <v>3868</v>
      </c>
      <c r="C411" s="195" t="s">
        <v>715</v>
      </c>
      <c r="D411" s="196">
        <v>44820</v>
      </c>
      <c r="E411" s="194" t="s">
        <v>3869</v>
      </c>
      <c r="F411" s="194" t="s">
        <v>3729</v>
      </c>
      <c r="G411" s="195">
        <v>308721853</v>
      </c>
      <c r="H411" s="194" t="s">
        <v>3599</v>
      </c>
      <c r="I411" s="197"/>
      <c r="J411" s="194"/>
      <c r="K411" s="197"/>
      <c r="L411" s="194"/>
      <c r="M411" s="197"/>
    </row>
    <row r="412" spans="1:13" hidden="1">
      <c r="A412" s="194">
        <v>358</v>
      </c>
      <c r="B412" s="194" t="s">
        <v>3870</v>
      </c>
      <c r="C412" s="195" t="s">
        <v>715</v>
      </c>
      <c r="D412" s="196">
        <v>44820</v>
      </c>
      <c r="E412" s="194" t="s">
        <v>3871</v>
      </c>
      <c r="F412" s="194" t="s">
        <v>3729</v>
      </c>
      <c r="G412" s="195">
        <v>308721853</v>
      </c>
      <c r="H412" s="194" t="s">
        <v>3583</v>
      </c>
      <c r="I412" s="197"/>
      <c r="J412" s="194"/>
      <c r="K412" s="197"/>
      <c r="L412" s="194"/>
      <c r="M412" s="197"/>
    </row>
    <row r="413" spans="1:13" hidden="1">
      <c r="A413" s="194">
        <v>359</v>
      </c>
      <c r="B413" s="194" t="s">
        <v>3872</v>
      </c>
      <c r="C413" s="195" t="s">
        <v>715</v>
      </c>
      <c r="D413" s="196">
        <v>44820</v>
      </c>
      <c r="E413" s="194" t="s">
        <v>3849</v>
      </c>
      <c r="F413" s="194" t="s">
        <v>3729</v>
      </c>
      <c r="G413" s="195">
        <v>308721853</v>
      </c>
      <c r="H413" s="194" t="s">
        <v>3550</v>
      </c>
      <c r="I413" s="197"/>
      <c r="J413" s="194"/>
      <c r="K413" s="197"/>
      <c r="L413" s="194"/>
      <c r="M413" s="197"/>
    </row>
    <row r="414" spans="1:13" hidden="1">
      <c r="A414" s="194">
        <v>360</v>
      </c>
      <c r="B414" s="194" t="s">
        <v>3873</v>
      </c>
      <c r="C414" s="195" t="s">
        <v>715</v>
      </c>
      <c r="D414" s="196">
        <v>44820</v>
      </c>
      <c r="E414" s="194" t="s">
        <v>3842</v>
      </c>
      <c r="F414" s="194" t="s">
        <v>3729</v>
      </c>
      <c r="G414" s="195">
        <v>308721853</v>
      </c>
      <c r="H414" s="194" t="s">
        <v>3550</v>
      </c>
      <c r="I414" s="197"/>
      <c r="J414" s="194"/>
      <c r="K414" s="197"/>
      <c r="L414" s="194"/>
      <c r="M414" s="197"/>
    </row>
    <row r="415" spans="1:13" hidden="1">
      <c r="A415" s="194">
        <v>361</v>
      </c>
      <c r="B415" s="194" t="s">
        <v>3874</v>
      </c>
      <c r="C415" s="195" t="s">
        <v>715</v>
      </c>
      <c r="D415" s="196">
        <v>44820</v>
      </c>
      <c r="E415" s="194" t="s">
        <v>3842</v>
      </c>
      <c r="F415" s="194" t="s">
        <v>3729</v>
      </c>
      <c r="G415" s="195">
        <v>308721853</v>
      </c>
      <c r="H415" s="194" t="s">
        <v>3550</v>
      </c>
      <c r="I415" s="197"/>
      <c r="J415" s="194"/>
      <c r="K415" s="197"/>
      <c r="L415" s="194"/>
      <c r="M415" s="197"/>
    </row>
    <row r="416" spans="1:13" hidden="1">
      <c r="A416" s="194">
        <v>362</v>
      </c>
      <c r="B416" s="194" t="s">
        <v>3875</v>
      </c>
      <c r="C416" s="195" t="s">
        <v>715</v>
      </c>
      <c r="D416" s="196">
        <v>44820</v>
      </c>
      <c r="E416" s="194" t="s">
        <v>3766</v>
      </c>
      <c r="F416" s="194" t="s">
        <v>3729</v>
      </c>
      <c r="G416" s="195">
        <v>308721853</v>
      </c>
      <c r="H416" s="194" t="s">
        <v>3613</v>
      </c>
      <c r="I416" s="197"/>
      <c r="J416" s="194"/>
      <c r="K416" s="197"/>
      <c r="L416" s="194"/>
      <c r="M416" s="197"/>
    </row>
    <row r="417" spans="1:13" hidden="1">
      <c r="A417" s="194">
        <v>363</v>
      </c>
      <c r="B417" s="194" t="s">
        <v>3876</v>
      </c>
      <c r="C417" s="195" t="s">
        <v>715</v>
      </c>
      <c r="D417" s="196">
        <v>44820</v>
      </c>
      <c r="E417" s="194" t="s">
        <v>3766</v>
      </c>
      <c r="F417" s="194" t="s">
        <v>3729</v>
      </c>
      <c r="G417" s="195">
        <v>308721853</v>
      </c>
      <c r="H417" s="194" t="s">
        <v>3613</v>
      </c>
      <c r="I417" s="197"/>
      <c r="J417" s="194"/>
      <c r="K417" s="197"/>
      <c r="L417" s="194"/>
      <c r="M417" s="197"/>
    </row>
    <row r="418" spans="1:13" hidden="1">
      <c r="A418" s="194">
        <v>364</v>
      </c>
      <c r="B418" s="194" t="s">
        <v>3877</v>
      </c>
      <c r="C418" s="195" t="s">
        <v>715</v>
      </c>
      <c r="D418" s="196">
        <v>44820</v>
      </c>
      <c r="E418" s="194" t="s">
        <v>3766</v>
      </c>
      <c r="F418" s="194" t="s">
        <v>3729</v>
      </c>
      <c r="G418" s="195">
        <v>308721853</v>
      </c>
      <c r="H418" s="194" t="s">
        <v>3613</v>
      </c>
      <c r="I418" s="197"/>
      <c r="J418" s="194"/>
      <c r="K418" s="197"/>
      <c r="L418" s="194"/>
      <c r="M418" s="197"/>
    </row>
    <row r="419" spans="1:13" hidden="1">
      <c r="A419" s="194">
        <v>365</v>
      </c>
      <c r="B419" s="194" t="s">
        <v>3878</v>
      </c>
      <c r="C419" s="195" t="s">
        <v>715</v>
      </c>
      <c r="D419" s="196">
        <v>44820</v>
      </c>
      <c r="E419" s="194" t="s">
        <v>3879</v>
      </c>
      <c r="F419" s="194" t="s">
        <v>3729</v>
      </c>
      <c r="G419" s="195">
        <v>308721853</v>
      </c>
      <c r="H419" s="194" t="s">
        <v>5496</v>
      </c>
      <c r="I419" s="197"/>
      <c r="J419" s="194"/>
      <c r="K419" s="197"/>
      <c r="L419" s="194"/>
      <c r="M419" s="197"/>
    </row>
    <row r="420" spans="1:13" hidden="1">
      <c r="A420" s="194">
        <v>366</v>
      </c>
      <c r="B420" s="194" t="s">
        <v>3880</v>
      </c>
      <c r="C420" s="195" t="s">
        <v>715</v>
      </c>
      <c r="D420" s="196">
        <v>44820</v>
      </c>
      <c r="E420" s="194" t="s">
        <v>3881</v>
      </c>
      <c r="F420" s="194" t="s">
        <v>3729</v>
      </c>
      <c r="G420" s="195">
        <v>308721853</v>
      </c>
      <c r="H420" s="194" t="s">
        <v>3743</v>
      </c>
      <c r="I420" s="197"/>
      <c r="J420" s="194"/>
      <c r="K420" s="197"/>
      <c r="L420" s="194"/>
      <c r="M420" s="197"/>
    </row>
    <row r="421" spans="1:13" hidden="1">
      <c r="A421" s="194">
        <v>367</v>
      </c>
      <c r="B421" s="194" t="s">
        <v>3882</v>
      </c>
      <c r="C421" s="195" t="s">
        <v>715</v>
      </c>
      <c r="D421" s="196">
        <v>44820</v>
      </c>
      <c r="E421" s="194" t="s">
        <v>3883</v>
      </c>
      <c r="F421" s="194" t="s">
        <v>3729</v>
      </c>
      <c r="G421" s="195">
        <v>308721853</v>
      </c>
      <c r="H421" s="194" t="s">
        <v>5497</v>
      </c>
      <c r="I421" s="197"/>
      <c r="J421" s="194"/>
      <c r="K421" s="197"/>
      <c r="L421" s="194"/>
      <c r="M421" s="197"/>
    </row>
    <row r="422" spans="1:13" hidden="1">
      <c r="A422" s="194">
        <v>368</v>
      </c>
      <c r="B422" s="194" t="s">
        <v>3884</v>
      </c>
      <c r="C422" s="195" t="s">
        <v>715</v>
      </c>
      <c r="D422" s="196">
        <v>44826</v>
      </c>
      <c r="E422" s="194" t="s">
        <v>3885</v>
      </c>
      <c r="F422" s="194" t="s">
        <v>804</v>
      </c>
      <c r="G422" s="195">
        <v>303919141</v>
      </c>
      <c r="H422" s="194" t="s">
        <v>5498</v>
      </c>
      <c r="I422" s="197"/>
      <c r="J422" s="194"/>
      <c r="K422" s="197"/>
      <c r="L422" s="194"/>
      <c r="M422" s="197"/>
    </row>
    <row r="423" spans="1:13" hidden="1">
      <c r="A423" s="194">
        <v>369</v>
      </c>
      <c r="B423" s="194" t="s">
        <v>3886</v>
      </c>
      <c r="C423" s="195" t="s">
        <v>715</v>
      </c>
      <c r="D423" s="196">
        <v>44826</v>
      </c>
      <c r="E423" s="194" t="s">
        <v>3887</v>
      </c>
      <c r="F423" s="194" t="s">
        <v>804</v>
      </c>
      <c r="G423" s="195">
        <v>303919141</v>
      </c>
      <c r="H423" s="194" t="s">
        <v>5499</v>
      </c>
      <c r="I423" s="197"/>
      <c r="J423" s="194"/>
      <c r="K423" s="197"/>
      <c r="L423" s="194"/>
      <c r="M423" s="197"/>
    </row>
    <row r="424" spans="1:13" hidden="1">
      <c r="A424" s="194">
        <v>370</v>
      </c>
      <c r="B424" s="194" t="s">
        <v>3888</v>
      </c>
      <c r="C424" s="195" t="s">
        <v>715</v>
      </c>
      <c r="D424" s="196">
        <v>44826</v>
      </c>
      <c r="E424" s="194" t="s">
        <v>3601</v>
      </c>
      <c r="F424" s="194" t="s">
        <v>804</v>
      </c>
      <c r="G424" s="195">
        <v>303919141</v>
      </c>
      <c r="H424" s="194" t="s">
        <v>5500</v>
      </c>
      <c r="I424" s="197"/>
      <c r="J424" s="194"/>
      <c r="K424" s="197"/>
      <c r="L424" s="194"/>
      <c r="M424" s="197"/>
    </row>
    <row r="425" spans="1:13" hidden="1">
      <c r="A425" s="194">
        <v>371</v>
      </c>
      <c r="B425" s="194" t="s">
        <v>3889</v>
      </c>
      <c r="C425" s="195" t="s">
        <v>715</v>
      </c>
      <c r="D425" s="196">
        <v>44826</v>
      </c>
      <c r="E425" s="194" t="s">
        <v>3890</v>
      </c>
      <c r="F425" s="194" t="s">
        <v>804</v>
      </c>
      <c r="G425" s="195">
        <v>303919141</v>
      </c>
      <c r="H425" s="194" t="s">
        <v>5501</v>
      </c>
      <c r="I425" s="197"/>
      <c r="J425" s="194"/>
      <c r="K425" s="197"/>
      <c r="L425" s="194"/>
      <c r="M425" s="197"/>
    </row>
    <row r="426" spans="1:13" hidden="1">
      <c r="A426" s="194">
        <v>372</v>
      </c>
      <c r="B426" s="194" t="s">
        <v>3891</v>
      </c>
      <c r="C426" s="195" t="s">
        <v>715</v>
      </c>
      <c r="D426" s="196">
        <v>44826</v>
      </c>
      <c r="E426" s="194" t="s">
        <v>3892</v>
      </c>
      <c r="F426" s="194" t="s">
        <v>804</v>
      </c>
      <c r="G426" s="195">
        <v>303919141</v>
      </c>
      <c r="H426" s="194" t="s">
        <v>5502</v>
      </c>
      <c r="I426" s="197"/>
      <c r="J426" s="194"/>
      <c r="K426" s="197"/>
      <c r="L426" s="194"/>
      <c r="M426" s="197"/>
    </row>
    <row r="427" spans="1:13" hidden="1">
      <c r="A427" s="194">
        <v>373</v>
      </c>
      <c r="B427" s="194" t="s">
        <v>3893</v>
      </c>
      <c r="C427" s="195" t="s">
        <v>715</v>
      </c>
      <c r="D427" s="196">
        <v>44826</v>
      </c>
      <c r="E427" s="194" t="s">
        <v>3894</v>
      </c>
      <c r="F427" s="194" t="s">
        <v>3895</v>
      </c>
      <c r="G427" s="195">
        <v>309778322</v>
      </c>
      <c r="H427" s="194" t="s">
        <v>5503</v>
      </c>
      <c r="I427" s="197"/>
      <c r="J427" s="194"/>
      <c r="K427" s="197"/>
      <c r="L427" s="194"/>
      <c r="M427" s="197"/>
    </row>
    <row r="428" spans="1:13" hidden="1">
      <c r="A428" s="194">
        <v>374</v>
      </c>
      <c r="B428" s="194" t="s">
        <v>3896</v>
      </c>
      <c r="C428" s="195" t="s">
        <v>715</v>
      </c>
      <c r="D428" s="196">
        <v>44826</v>
      </c>
      <c r="E428" s="194" t="s">
        <v>3897</v>
      </c>
      <c r="F428" s="194" t="s">
        <v>3898</v>
      </c>
      <c r="G428" s="195">
        <v>303879984</v>
      </c>
      <c r="H428" s="194" t="s">
        <v>5504</v>
      </c>
      <c r="I428" s="197"/>
      <c r="J428" s="194"/>
      <c r="K428" s="197"/>
      <c r="L428" s="194"/>
      <c r="M428" s="197"/>
    </row>
    <row r="429" spans="1:13" hidden="1">
      <c r="A429" s="194">
        <v>375</v>
      </c>
      <c r="B429" s="194" t="s">
        <v>3899</v>
      </c>
      <c r="C429" s="195" t="s">
        <v>715</v>
      </c>
      <c r="D429" s="196">
        <v>44826</v>
      </c>
      <c r="E429" s="194" t="s">
        <v>3900</v>
      </c>
      <c r="F429" s="194" t="s">
        <v>3901</v>
      </c>
      <c r="G429" s="195">
        <v>309520937</v>
      </c>
      <c r="H429" s="194" t="s">
        <v>3533</v>
      </c>
      <c r="I429" s="197"/>
      <c r="J429" s="194"/>
      <c r="K429" s="197"/>
      <c r="L429" s="194"/>
      <c r="M429" s="197"/>
    </row>
    <row r="430" spans="1:13" hidden="1">
      <c r="A430" s="194">
        <v>376</v>
      </c>
      <c r="B430" s="194" t="s">
        <v>3902</v>
      </c>
      <c r="C430" s="195" t="s">
        <v>715</v>
      </c>
      <c r="D430" s="196">
        <v>44826</v>
      </c>
      <c r="E430" s="194" t="s">
        <v>3903</v>
      </c>
      <c r="F430" s="194" t="s">
        <v>3901</v>
      </c>
      <c r="G430" s="195">
        <v>309520937</v>
      </c>
      <c r="H430" s="194" t="s">
        <v>5505</v>
      </c>
      <c r="I430" s="197"/>
      <c r="J430" s="194"/>
      <c r="K430" s="197"/>
      <c r="L430" s="194"/>
      <c r="M430" s="197"/>
    </row>
    <row r="431" spans="1:13" ht="22.5" hidden="1">
      <c r="A431" s="194">
        <v>377</v>
      </c>
      <c r="B431" s="194" t="s">
        <v>3904</v>
      </c>
      <c r="C431" s="195" t="s">
        <v>715</v>
      </c>
      <c r="D431" s="196">
        <v>44829</v>
      </c>
      <c r="E431" s="194" t="s">
        <v>3905</v>
      </c>
      <c r="F431" s="194" t="s">
        <v>3906</v>
      </c>
      <c r="G431" s="195">
        <v>503158554</v>
      </c>
      <c r="H431" s="194" t="s">
        <v>3569</v>
      </c>
      <c r="I431" s="197"/>
      <c r="J431" s="194"/>
      <c r="K431" s="197"/>
      <c r="L431" s="194"/>
      <c r="M431" s="197"/>
    </row>
    <row r="432" spans="1:13" ht="22.5" hidden="1">
      <c r="A432" s="194">
        <v>378</v>
      </c>
      <c r="B432" s="194" t="s">
        <v>3907</v>
      </c>
      <c r="C432" s="195" t="s">
        <v>715</v>
      </c>
      <c r="D432" s="196">
        <v>44829</v>
      </c>
      <c r="E432" s="194" t="s">
        <v>3908</v>
      </c>
      <c r="F432" s="194" t="s">
        <v>3909</v>
      </c>
      <c r="G432" s="195">
        <v>303207996</v>
      </c>
      <c r="H432" s="194" t="s">
        <v>3660</v>
      </c>
      <c r="I432" s="197"/>
      <c r="J432" s="194"/>
      <c r="K432" s="197"/>
      <c r="L432" s="194"/>
      <c r="M432" s="197"/>
    </row>
    <row r="433" spans="1:13" ht="22.5" hidden="1">
      <c r="A433" s="194">
        <v>379</v>
      </c>
      <c r="B433" s="194" t="s">
        <v>3910</v>
      </c>
      <c r="C433" s="195" t="s">
        <v>715</v>
      </c>
      <c r="D433" s="196">
        <v>44829</v>
      </c>
      <c r="E433" s="194" t="s">
        <v>3911</v>
      </c>
      <c r="F433" s="194" t="s">
        <v>3906</v>
      </c>
      <c r="G433" s="195">
        <v>503158554</v>
      </c>
      <c r="H433" s="194" t="s">
        <v>5371</v>
      </c>
      <c r="I433" s="197"/>
      <c r="J433" s="194"/>
      <c r="K433" s="197"/>
      <c r="L433" s="194"/>
      <c r="M433" s="197"/>
    </row>
    <row r="434" spans="1:13" hidden="1">
      <c r="A434" s="194">
        <v>380</v>
      </c>
      <c r="B434" s="194" t="s">
        <v>3912</v>
      </c>
      <c r="C434" s="195" t="s">
        <v>715</v>
      </c>
      <c r="D434" s="196">
        <v>44833</v>
      </c>
      <c r="E434" s="194" t="s">
        <v>3666</v>
      </c>
      <c r="F434" s="194" t="s">
        <v>850</v>
      </c>
      <c r="G434" s="195">
        <v>308366495</v>
      </c>
      <c r="H434" s="194" t="s">
        <v>3451</v>
      </c>
      <c r="I434" s="197"/>
      <c r="J434" s="194"/>
      <c r="K434" s="197"/>
      <c r="L434" s="194"/>
      <c r="M434" s="197"/>
    </row>
    <row r="435" spans="1:13" hidden="1">
      <c r="A435" s="194">
        <v>381</v>
      </c>
      <c r="B435" s="194" t="s">
        <v>3913</v>
      </c>
      <c r="C435" s="195" t="s">
        <v>715</v>
      </c>
      <c r="D435" s="196">
        <v>44833</v>
      </c>
      <c r="E435" s="194" t="s">
        <v>3585</v>
      </c>
      <c r="F435" s="194" t="s">
        <v>850</v>
      </c>
      <c r="G435" s="195">
        <v>308366495</v>
      </c>
      <c r="H435" s="194" t="s">
        <v>3520</v>
      </c>
      <c r="I435" s="197"/>
      <c r="J435" s="194"/>
      <c r="K435" s="197"/>
      <c r="L435" s="194"/>
      <c r="M435" s="197"/>
    </row>
    <row r="436" spans="1:13" hidden="1">
      <c r="A436" s="194">
        <v>382</v>
      </c>
      <c r="B436" s="194" t="s">
        <v>3914</v>
      </c>
      <c r="C436" s="195" t="s">
        <v>715</v>
      </c>
      <c r="D436" s="196">
        <v>44833</v>
      </c>
      <c r="E436" s="194" t="s">
        <v>3693</v>
      </c>
      <c r="F436" s="194" t="s">
        <v>850</v>
      </c>
      <c r="G436" s="195">
        <v>308366495</v>
      </c>
      <c r="H436" s="194" t="s">
        <v>3556</v>
      </c>
      <c r="I436" s="197"/>
      <c r="J436" s="194"/>
      <c r="K436" s="197"/>
      <c r="L436" s="194"/>
      <c r="M436" s="197"/>
    </row>
    <row r="437" spans="1:13">
      <c r="A437" s="197">
        <v>1</v>
      </c>
      <c r="B437" s="191" t="s">
        <v>5506</v>
      </c>
      <c r="C437" s="191" t="s">
        <v>69</v>
      </c>
      <c r="D437" s="191" t="s">
        <v>5507</v>
      </c>
      <c r="E437" s="192">
        <v>161018613.40000001</v>
      </c>
      <c r="F437" s="191" t="s">
        <v>894</v>
      </c>
      <c r="G437" s="191" t="s">
        <v>895</v>
      </c>
      <c r="H437" s="192">
        <v>157798241.19999999</v>
      </c>
      <c r="I437" s="188" t="s">
        <v>896</v>
      </c>
      <c r="J437" s="188" t="s">
        <v>717</v>
      </c>
      <c r="K437" s="188" t="s">
        <v>723</v>
      </c>
      <c r="L437" s="198">
        <v>364583.34</v>
      </c>
      <c r="M437" s="198">
        <v>357291.67</v>
      </c>
    </row>
    <row r="438" spans="1:13" ht="22.5">
      <c r="A438" s="197"/>
      <c r="B438" s="191"/>
      <c r="C438" s="191"/>
      <c r="D438" s="191"/>
      <c r="E438" s="192"/>
      <c r="F438" s="191"/>
      <c r="G438" s="191"/>
      <c r="H438" s="192"/>
      <c r="I438" s="188" t="s">
        <v>5153</v>
      </c>
      <c r="J438" s="188" t="s">
        <v>5154</v>
      </c>
      <c r="K438" s="188" t="s">
        <v>723</v>
      </c>
      <c r="L438" s="198" t="s">
        <v>5155</v>
      </c>
      <c r="M438" s="198">
        <v>249922.54</v>
      </c>
    </row>
    <row r="439" spans="1:13">
      <c r="A439" s="197"/>
      <c r="B439" s="191"/>
      <c r="C439" s="191"/>
      <c r="D439" s="191"/>
      <c r="E439" s="192"/>
      <c r="F439" s="191"/>
      <c r="G439" s="191"/>
      <c r="H439" s="192"/>
      <c r="I439" s="188" t="s">
        <v>897</v>
      </c>
      <c r="J439" s="188" t="s">
        <v>5157</v>
      </c>
      <c r="K439" s="188" t="s">
        <v>723</v>
      </c>
      <c r="L439" s="198">
        <v>1872340.6</v>
      </c>
      <c r="M439" s="198">
        <v>1834893.79</v>
      </c>
    </row>
    <row r="440" spans="1:13">
      <c r="A440" s="197">
        <v>2</v>
      </c>
      <c r="B440" s="191" t="s">
        <v>5508</v>
      </c>
      <c r="C440" s="191" t="s">
        <v>69</v>
      </c>
      <c r="D440" s="191" t="s">
        <v>5509</v>
      </c>
      <c r="E440" s="192">
        <v>16713500</v>
      </c>
      <c r="F440" s="191" t="s">
        <v>3915</v>
      </c>
      <c r="G440" s="191" t="s">
        <v>5510</v>
      </c>
      <c r="H440" s="192">
        <v>16379230</v>
      </c>
      <c r="I440" s="188" t="s">
        <v>5213</v>
      </c>
      <c r="J440" s="188" t="s">
        <v>5511</v>
      </c>
      <c r="K440" s="188" t="s">
        <v>5512</v>
      </c>
      <c r="L440" s="199" t="s">
        <v>5513</v>
      </c>
      <c r="M440" s="199">
        <v>3499.58</v>
      </c>
    </row>
    <row r="441" spans="1:13">
      <c r="A441" s="197"/>
      <c r="B441" s="191"/>
      <c r="C441" s="191"/>
      <c r="D441" s="191"/>
      <c r="E441" s="192"/>
      <c r="F441" s="191"/>
      <c r="G441" s="191"/>
      <c r="H441" s="192"/>
      <c r="I441" s="188" t="s">
        <v>5160</v>
      </c>
      <c r="J441" s="188" t="s">
        <v>5161</v>
      </c>
      <c r="K441" s="188" t="s">
        <v>5512</v>
      </c>
      <c r="L441" s="199" t="s">
        <v>5162</v>
      </c>
      <c r="M441" s="199" t="s">
        <v>5163</v>
      </c>
    </row>
    <row r="442" spans="1:13">
      <c r="A442" s="197"/>
      <c r="B442" s="191"/>
      <c r="C442" s="191"/>
      <c r="D442" s="191"/>
      <c r="E442" s="192"/>
      <c r="F442" s="191"/>
      <c r="G442" s="191"/>
      <c r="H442" s="192"/>
      <c r="I442" s="188" t="s">
        <v>5164</v>
      </c>
      <c r="J442" s="188" t="s">
        <v>5165</v>
      </c>
      <c r="K442" s="188" t="s">
        <v>5512</v>
      </c>
      <c r="L442" s="199" t="s">
        <v>5166</v>
      </c>
      <c r="M442" s="199">
        <v>6007.4</v>
      </c>
    </row>
    <row r="443" spans="1:13">
      <c r="A443" s="197"/>
      <c r="B443" s="191"/>
      <c r="C443" s="191"/>
      <c r="D443" s="191"/>
      <c r="E443" s="192"/>
      <c r="F443" s="191"/>
      <c r="G443" s="191"/>
      <c r="H443" s="192"/>
      <c r="I443" s="188" t="s">
        <v>5168</v>
      </c>
      <c r="J443" s="188" t="s">
        <v>5169</v>
      </c>
      <c r="K443" s="188" t="s">
        <v>5512</v>
      </c>
      <c r="L443" s="199" t="s">
        <v>5170</v>
      </c>
      <c r="M443" s="199">
        <v>1999.2</v>
      </c>
    </row>
    <row r="444" spans="1:13">
      <c r="A444" s="197"/>
      <c r="B444" s="191"/>
      <c r="C444" s="191"/>
      <c r="D444" s="191"/>
      <c r="E444" s="192"/>
      <c r="F444" s="191"/>
      <c r="G444" s="191"/>
      <c r="H444" s="192"/>
      <c r="I444" s="188" t="s">
        <v>5172</v>
      </c>
      <c r="J444" s="188" t="s">
        <v>5173</v>
      </c>
      <c r="K444" s="188" t="s">
        <v>5512</v>
      </c>
      <c r="L444" s="199" t="s">
        <v>5174</v>
      </c>
      <c r="M444" s="199" t="s">
        <v>5175</v>
      </c>
    </row>
    <row r="445" spans="1:13">
      <c r="A445" s="197"/>
      <c r="B445" s="191"/>
      <c r="C445" s="191"/>
      <c r="D445" s="191"/>
      <c r="E445" s="192"/>
      <c r="F445" s="191"/>
      <c r="G445" s="191"/>
      <c r="H445" s="192"/>
      <c r="I445" s="188" t="s">
        <v>5176</v>
      </c>
      <c r="J445" s="188" t="s">
        <v>5177</v>
      </c>
      <c r="K445" s="188" t="s">
        <v>5512</v>
      </c>
      <c r="L445" s="199" t="s">
        <v>5178</v>
      </c>
      <c r="M445" s="199" t="s">
        <v>5179</v>
      </c>
    </row>
    <row r="446" spans="1:13">
      <c r="A446" s="197"/>
      <c r="B446" s="191"/>
      <c r="C446" s="191"/>
      <c r="D446" s="191"/>
      <c r="E446" s="192"/>
      <c r="F446" s="191"/>
      <c r="G446" s="191"/>
      <c r="H446" s="192"/>
      <c r="I446" s="188" t="s">
        <v>5180</v>
      </c>
      <c r="J446" s="188" t="s">
        <v>5181</v>
      </c>
      <c r="K446" s="188" t="s">
        <v>5512</v>
      </c>
      <c r="L446" s="199" t="s">
        <v>5182</v>
      </c>
      <c r="M446" s="199">
        <v>1607.2</v>
      </c>
    </row>
    <row r="447" spans="1:13">
      <c r="A447" s="197"/>
      <c r="B447" s="191"/>
      <c r="C447" s="191"/>
      <c r="D447" s="191"/>
      <c r="E447" s="192"/>
      <c r="F447" s="191"/>
      <c r="G447" s="191"/>
      <c r="H447" s="192"/>
      <c r="I447" s="188" t="s">
        <v>5168</v>
      </c>
      <c r="J447" s="188" t="s">
        <v>717</v>
      </c>
      <c r="K447" s="188" t="s">
        <v>5512</v>
      </c>
      <c r="L447" s="199" t="s">
        <v>5184</v>
      </c>
      <c r="M447" s="199" t="s">
        <v>5185</v>
      </c>
    </row>
    <row r="448" spans="1:13">
      <c r="A448" s="197"/>
      <c r="B448" s="191"/>
      <c r="C448" s="191"/>
      <c r="D448" s="191"/>
      <c r="E448" s="192"/>
      <c r="F448" s="191"/>
      <c r="G448" s="191"/>
      <c r="H448" s="192"/>
      <c r="I448" s="188" t="s">
        <v>5186</v>
      </c>
      <c r="J448" s="188" t="s">
        <v>5187</v>
      </c>
      <c r="K448" s="188" t="s">
        <v>5512</v>
      </c>
      <c r="L448" s="199" t="s">
        <v>5188</v>
      </c>
      <c r="M448" s="199" t="s">
        <v>5189</v>
      </c>
    </row>
    <row r="449" spans="1:13">
      <c r="A449" s="197"/>
      <c r="B449" s="191"/>
      <c r="C449" s="191"/>
      <c r="D449" s="191"/>
      <c r="E449" s="192"/>
      <c r="F449" s="191"/>
      <c r="G449" s="191"/>
      <c r="H449" s="192"/>
      <c r="I449" s="188" t="s">
        <v>5190</v>
      </c>
      <c r="J449" s="188" t="s">
        <v>5191</v>
      </c>
      <c r="K449" s="188" t="s">
        <v>5512</v>
      </c>
      <c r="L449" s="199" t="s">
        <v>5192</v>
      </c>
      <c r="M449" s="199">
        <v>1509.2</v>
      </c>
    </row>
    <row r="450" spans="1:13">
      <c r="A450" s="197"/>
      <c r="B450" s="191"/>
      <c r="C450" s="191"/>
      <c r="D450" s="191"/>
      <c r="E450" s="192"/>
      <c r="F450" s="191"/>
      <c r="G450" s="191"/>
      <c r="H450" s="192"/>
      <c r="I450" s="188" t="s">
        <v>5194</v>
      </c>
      <c r="J450" s="188" t="s">
        <v>5195</v>
      </c>
      <c r="K450" s="188" t="s">
        <v>5512</v>
      </c>
      <c r="L450" s="199" t="s">
        <v>5196</v>
      </c>
      <c r="M450" s="199" t="s">
        <v>5197</v>
      </c>
    </row>
    <row r="451" spans="1:13">
      <c r="A451" s="197"/>
      <c r="B451" s="191"/>
      <c r="C451" s="191"/>
      <c r="D451" s="191"/>
      <c r="E451" s="192"/>
      <c r="F451" s="191"/>
      <c r="G451" s="191"/>
      <c r="H451" s="192"/>
      <c r="I451" s="188" t="s">
        <v>5198</v>
      </c>
      <c r="J451" s="188" t="s">
        <v>5181</v>
      </c>
      <c r="K451" s="188" t="s">
        <v>5512</v>
      </c>
      <c r="L451" s="199" t="s">
        <v>5178</v>
      </c>
      <c r="M451" s="199" t="s">
        <v>5179</v>
      </c>
    </row>
    <row r="452" spans="1:13">
      <c r="A452" s="197"/>
      <c r="B452" s="191"/>
      <c r="C452" s="191"/>
      <c r="D452" s="191"/>
      <c r="E452" s="192"/>
      <c r="F452" s="191"/>
      <c r="G452" s="191"/>
      <c r="H452" s="192"/>
      <c r="I452" s="188" t="s">
        <v>5199</v>
      </c>
      <c r="J452" s="188" t="s">
        <v>5200</v>
      </c>
      <c r="K452" s="188" t="s">
        <v>5514</v>
      </c>
      <c r="L452" s="199" t="s">
        <v>5202</v>
      </c>
      <c r="M452" s="199">
        <v>2503.9</v>
      </c>
    </row>
    <row r="453" spans="1:13">
      <c r="A453" s="197"/>
      <c r="B453" s="191"/>
      <c r="C453" s="191"/>
      <c r="D453" s="191"/>
      <c r="E453" s="192"/>
      <c r="F453" s="191"/>
      <c r="G453" s="191"/>
      <c r="H453" s="192"/>
      <c r="I453" s="188" t="s">
        <v>5160</v>
      </c>
      <c r="J453" s="188" t="s">
        <v>5204</v>
      </c>
      <c r="K453" s="188" t="s">
        <v>5512</v>
      </c>
      <c r="L453" s="199" t="s">
        <v>5162</v>
      </c>
      <c r="M453" s="199" t="s">
        <v>5163</v>
      </c>
    </row>
    <row r="454" spans="1:13">
      <c r="A454" s="197"/>
      <c r="B454" s="191"/>
      <c r="C454" s="191"/>
      <c r="D454" s="191"/>
      <c r="E454" s="192"/>
      <c r="F454" s="191"/>
      <c r="G454" s="191"/>
      <c r="H454" s="192"/>
      <c r="I454" s="188" t="s">
        <v>5205</v>
      </c>
      <c r="J454" s="188" t="s">
        <v>5206</v>
      </c>
      <c r="K454" s="188" t="s">
        <v>5512</v>
      </c>
      <c r="L454" s="199" t="s">
        <v>5207</v>
      </c>
      <c r="M454" s="199" t="s">
        <v>5208</v>
      </c>
    </row>
    <row r="455" spans="1:13">
      <c r="A455" s="197"/>
      <c r="B455" s="191"/>
      <c r="C455" s="191"/>
      <c r="D455" s="191"/>
      <c r="E455" s="192"/>
      <c r="F455" s="191"/>
      <c r="G455" s="191"/>
      <c r="H455" s="192"/>
      <c r="I455" s="188" t="s">
        <v>5209</v>
      </c>
      <c r="J455" s="188" t="s">
        <v>5210</v>
      </c>
      <c r="K455" s="188" t="s">
        <v>5514</v>
      </c>
      <c r="L455" s="199" t="s">
        <v>5211</v>
      </c>
      <c r="M455" s="199">
        <v>1499.4</v>
      </c>
    </row>
    <row r="456" spans="1:13">
      <c r="A456" s="197"/>
      <c r="B456" s="191"/>
      <c r="C456" s="191"/>
      <c r="D456" s="191"/>
      <c r="E456" s="192"/>
      <c r="F456" s="191"/>
      <c r="G456" s="191"/>
      <c r="H456" s="192"/>
      <c r="I456" s="188" t="s">
        <v>5213</v>
      </c>
      <c r="J456" s="188" t="s">
        <v>5204</v>
      </c>
      <c r="K456" s="188" t="s">
        <v>5512</v>
      </c>
      <c r="L456" s="199" t="s">
        <v>5214</v>
      </c>
      <c r="M456" s="199" t="s">
        <v>5215</v>
      </c>
    </row>
    <row r="457" spans="1:13">
      <c r="A457" s="197"/>
      <c r="B457" s="191"/>
      <c r="C457" s="191"/>
      <c r="D457" s="191"/>
      <c r="E457" s="192"/>
      <c r="F457" s="191"/>
      <c r="G457" s="191"/>
      <c r="H457" s="192"/>
      <c r="I457" s="188" t="s">
        <v>5213</v>
      </c>
      <c r="J457" s="188" t="s">
        <v>5216</v>
      </c>
      <c r="K457" s="188" t="s">
        <v>5512</v>
      </c>
      <c r="L457" s="199" t="s">
        <v>5217</v>
      </c>
      <c r="M457" s="199">
        <v>7000.14</v>
      </c>
    </row>
    <row r="458" spans="1:13">
      <c r="A458" s="197"/>
      <c r="B458" s="191"/>
      <c r="C458" s="191"/>
      <c r="D458" s="191"/>
      <c r="E458" s="192"/>
      <c r="F458" s="191"/>
      <c r="G458" s="191"/>
      <c r="H458" s="192"/>
      <c r="I458" s="188" t="s">
        <v>5219</v>
      </c>
      <c r="J458" s="188" t="s">
        <v>5220</v>
      </c>
      <c r="K458" s="188" t="s">
        <v>5512</v>
      </c>
      <c r="L458" s="199" t="s">
        <v>5221</v>
      </c>
      <c r="M458" s="199">
        <v>872.2</v>
      </c>
    </row>
    <row r="459" spans="1:13">
      <c r="A459" s="197"/>
      <c r="B459" s="191"/>
      <c r="C459" s="191"/>
      <c r="D459" s="191"/>
      <c r="E459" s="192"/>
      <c r="F459" s="191"/>
      <c r="G459" s="191"/>
      <c r="H459" s="192"/>
      <c r="I459" s="188" t="s">
        <v>5223</v>
      </c>
      <c r="J459" s="188" t="s">
        <v>5224</v>
      </c>
      <c r="K459" s="188" t="s">
        <v>5514</v>
      </c>
      <c r="L459" s="199" t="s">
        <v>5225</v>
      </c>
      <c r="M459" s="199" t="s">
        <v>5226</v>
      </c>
    </row>
    <row r="460" spans="1:13">
      <c r="A460" s="197"/>
      <c r="B460" s="191"/>
      <c r="C460" s="191"/>
      <c r="D460" s="191"/>
      <c r="E460" s="192"/>
      <c r="F460" s="191"/>
      <c r="G460" s="191"/>
      <c r="H460" s="192"/>
      <c r="I460" s="188" t="s">
        <v>5227</v>
      </c>
      <c r="J460" s="188" t="s">
        <v>5224</v>
      </c>
      <c r="K460" s="188" t="s">
        <v>5514</v>
      </c>
      <c r="L460" s="199" t="s">
        <v>5228</v>
      </c>
      <c r="M460" s="199" t="s">
        <v>5229</v>
      </c>
    </row>
    <row r="461" spans="1:13" ht="22.5">
      <c r="A461" s="197"/>
      <c r="B461" s="191"/>
      <c r="C461" s="191"/>
      <c r="D461" s="191"/>
      <c r="E461" s="192"/>
      <c r="F461" s="191"/>
      <c r="G461" s="191"/>
      <c r="H461" s="192"/>
      <c r="I461" s="188" t="s">
        <v>5230</v>
      </c>
      <c r="J461" s="188" t="s">
        <v>5224</v>
      </c>
      <c r="K461" s="188" t="s">
        <v>5514</v>
      </c>
      <c r="L461" s="199" t="s">
        <v>5225</v>
      </c>
      <c r="M461" s="199" t="s">
        <v>5226</v>
      </c>
    </row>
    <row r="462" spans="1:13">
      <c r="A462" s="197"/>
      <c r="B462" s="191"/>
      <c r="C462" s="191"/>
      <c r="D462" s="191"/>
      <c r="E462" s="192"/>
      <c r="F462" s="191"/>
      <c r="G462" s="191"/>
      <c r="H462" s="192"/>
      <c r="I462" s="188" t="s">
        <v>5231</v>
      </c>
      <c r="J462" s="188" t="s">
        <v>5232</v>
      </c>
      <c r="K462" s="188" t="s">
        <v>5512</v>
      </c>
      <c r="L462" s="199" t="s">
        <v>5233</v>
      </c>
      <c r="M462" s="199">
        <v>8996.4</v>
      </c>
    </row>
    <row r="463" spans="1:13">
      <c r="A463" s="197"/>
      <c r="B463" s="191"/>
      <c r="C463" s="191"/>
      <c r="D463" s="191"/>
      <c r="E463" s="192"/>
      <c r="F463" s="191"/>
      <c r="G463" s="191"/>
      <c r="H463" s="192"/>
      <c r="I463" s="188" t="s">
        <v>5235</v>
      </c>
      <c r="J463" s="188" t="s">
        <v>5236</v>
      </c>
      <c r="K463" s="188" t="s">
        <v>5514</v>
      </c>
      <c r="L463" s="199" t="s">
        <v>5237</v>
      </c>
      <c r="M463" s="199" t="s">
        <v>5238</v>
      </c>
    </row>
    <row r="464" spans="1:13">
      <c r="A464" s="197"/>
      <c r="B464" s="191"/>
      <c r="C464" s="191"/>
      <c r="D464" s="191"/>
      <c r="E464" s="192"/>
      <c r="F464" s="191"/>
      <c r="G464" s="191"/>
      <c r="H464" s="192"/>
      <c r="I464" s="188" t="s">
        <v>5239</v>
      </c>
      <c r="J464" s="188" t="s">
        <v>5240</v>
      </c>
      <c r="K464" s="188" t="s">
        <v>5512</v>
      </c>
      <c r="L464" s="199" t="s">
        <v>5211</v>
      </c>
      <c r="M464" s="199">
        <v>1499.4</v>
      </c>
    </row>
    <row r="465" spans="1:13">
      <c r="A465" s="197"/>
      <c r="B465" s="191"/>
      <c r="C465" s="191"/>
      <c r="D465" s="191"/>
      <c r="E465" s="192"/>
      <c r="F465" s="191"/>
      <c r="G465" s="191"/>
      <c r="H465" s="192"/>
      <c r="I465" s="188" t="s">
        <v>5219</v>
      </c>
      <c r="J465" s="188" t="s">
        <v>5220</v>
      </c>
      <c r="K465" s="188" t="s">
        <v>5512</v>
      </c>
      <c r="L465" s="199" t="s">
        <v>5241</v>
      </c>
      <c r="M465" s="199" t="s">
        <v>5242</v>
      </c>
    </row>
    <row r="466" spans="1:13">
      <c r="A466" s="197"/>
      <c r="B466" s="191"/>
      <c r="C466" s="191"/>
      <c r="D466" s="191"/>
      <c r="E466" s="192"/>
      <c r="F466" s="191"/>
      <c r="G466" s="191"/>
      <c r="H466" s="192"/>
      <c r="I466" s="188" t="s">
        <v>5243</v>
      </c>
      <c r="J466" s="188" t="s">
        <v>5244</v>
      </c>
      <c r="K466" s="188" t="s">
        <v>5512</v>
      </c>
      <c r="L466" s="199" t="s">
        <v>5245</v>
      </c>
      <c r="M466" s="199">
        <v>323.39999999999998</v>
      </c>
    </row>
    <row r="467" spans="1:13">
      <c r="A467" s="197"/>
      <c r="B467" s="191"/>
      <c r="C467" s="191"/>
      <c r="D467" s="191"/>
      <c r="E467" s="192"/>
      <c r="F467" s="191"/>
      <c r="G467" s="191"/>
      <c r="H467" s="192"/>
      <c r="I467" s="188" t="s">
        <v>5247</v>
      </c>
      <c r="J467" s="188" t="s">
        <v>5248</v>
      </c>
      <c r="K467" s="188" t="s">
        <v>5514</v>
      </c>
      <c r="L467" s="199" t="s">
        <v>5249</v>
      </c>
      <c r="M467" s="199" t="s">
        <v>5250</v>
      </c>
    </row>
    <row r="468" spans="1:13">
      <c r="A468" s="197"/>
      <c r="B468" s="191"/>
      <c r="C468" s="191"/>
      <c r="D468" s="191"/>
      <c r="E468" s="192"/>
      <c r="F468" s="191"/>
      <c r="G468" s="191"/>
      <c r="H468" s="192"/>
      <c r="I468" s="188" t="s">
        <v>5251</v>
      </c>
      <c r="J468" s="188" t="s">
        <v>5252</v>
      </c>
      <c r="K468" s="188" t="s">
        <v>5512</v>
      </c>
      <c r="L468" s="199" t="s">
        <v>5253</v>
      </c>
      <c r="M468" s="199">
        <v>3003.7</v>
      </c>
    </row>
    <row r="469" spans="1:13">
      <c r="A469" s="197"/>
      <c r="B469" s="191"/>
      <c r="C469" s="191"/>
      <c r="D469" s="191"/>
      <c r="E469" s="192"/>
      <c r="F469" s="191"/>
      <c r="G469" s="191"/>
      <c r="H469" s="192"/>
      <c r="I469" s="188" t="s">
        <v>5255</v>
      </c>
      <c r="J469" s="188" t="s">
        <v>5256</v>
      </c>
      <c r="K469" s="188" t="s">
        <v>5514</v>
      </c>
      <c r="L469" s="199" t="s">
        <v>5211</v>
      </c>
      <c r="M469" s="199">
        <v>1499.4</v>
      </c>
    </row>
    <row r="470" spans="1:13">
      <c r="A470" s="197"/>
      <c r="B470" s="191"/>
      <c r="C470" s="191"/>
      <c r="D470" s="191"/>
      <c r="E470" s="192"/>
      <c r="F470" s="191"/>
      <c r="G470" s="191"/>
      <c r="H470" s="192"/>
      <c r="I470" s="188" t="s">
        <v>5257</v>
      </c>
      <c r="J470" s="188" t="s">
        <v>5258</v>
      </c>
      <c r="K470" s="188" t="s">
        <v>5512</v>
      </c>
      <c r="L470" s="199" t="s">
        <v>5259</v>
      </c>
      <c r="M470" s="199" t="s">
        <v>5260</v>
      </c>
    </row>
    <row r="471" spans="1:13" ht="22.5">
      <c r="A471" s="197"/>
      <c r="B471" s="191"/>
      <c r="C471" s="191"/>
      <c r="D471" s="191"/>
      <c r="E471" s="192"/>
      <c r="F471" s="191"/>
      <c r="G471" s="191"/>
      <c r="H471" s="192"/>
      <c r="I471" s="188" t="s">
        <v>5261</v>
      </c>
      <c r="J471" s="188" t="s">
        <v>5262</v>
      </c>
      <c r="K471" s="188" t="s">
        <v>5512</v>
      </c>
      <c r="L471" s="199" t="s">
        <v>5263</v>
      </c>
      <c r="M471" s="199">
        <v>1602.3</v>
      </c>
    </row>
    <row r="472" spans="1:13">
      <c r="A472" s="197"/>
      <c r="B472" s="191"/>
      <c r="C472" s="191"/>
      <c r="D472" s="191"/>
      <c r="E472" s="192"/>
      <c r="F472" s="191"/>
      <c r="G472" s="191"/>
      <c r="H472" s="192"/>
      <c r="I472" s="188" t="s">
        <v>5180</v>
      </c>
      <c r="J472" s="188" t="s">
        <v>5265</v>
      </c>
      <c r="K472" s="188" t="s">
        <v>5512</v>
      </c>
      <c r="L472" s="199" t="s">
        <v>5266</v>
      </c>
      <c r="M472" s="199" t="s">
        <v>5267</v>
      </c>
    </row>
    <row r="473" spans="1:13">
      <c r="A473" s="197"/>
      <c r="B473" s="191"/>
      <c r="C473" s="191"/>
      <c r="D473" s="191"/>
      <c r="E473" s="192"/>
      <c r="F473" s="191"/>
      <c r="G473" s="191"/>
      <c r="H473" s="192"/>
      <c r="I473" s="188" t="s">
        <v>5205</v>
      </c>
      <c r="J473" s="188" t="s">
        <v>5173</v>
      </c>
      <c r="K473" s="188" t="s">
        <v>5512</v>
      </c>
      <c r="L473" s="199" t="s">
        <v>5268</v>
      </c>
      <c r="M473" s="199">
        <v>6997.2</v>
      </c>
    </row>
    <row r="474" spans="1:13">
      <c r="A474" s="197"/>
      <c r="B474" s="191"/>
      <c r="C474" s="191"/>
      <c r="D474" s="191"/>
      <c r="E474" s="192"/>
      <c r="F474" s="191"/>
      <c r="G474" s="191"/>
      <c r="H474" s="192"/>
      <c r="I474" s="188" t="s">
        <v>5270</v>
      </c>
      <c r="J474" s="188" t="s">
        <v>5236</v>
      </c>
      <c r="K474" s="188" t="s">
        <v>5512</v>
      </c>
      <c r="L474" s="199" t="s">
        <v>5178</v>
      </c>
      <c r="M474" s="199" t="s">
        <v>5179</v>
      </c>
    </row>
    <row r="475" spans="1:13">
      <c r="A475" s="197"/>
      <c r="B475" s="191"/>
      <c r="C475" s="191"/>
      <c r="D475" s="191"/>
      <c r="E475" s="192"/>
      <c r="F475" s="191"/>
      <c r="G475" s="191"/>
      <c r="H475" s="192"/>
      <c r="I475" s="188" t="s">
        <v>5231</v>
      </c>
      <c r="J475" s="188" t="s">
        <v>5271</v>
      </c>
      <c r="K475" s="188" t="s">
        <v>5512</v>
      </c>
      <c r="L475" s="199" t="s">
        <v>5272</v>
      </c>
      <c r="M475" s="199" t="s">
        <v>5273</v>
      </c>
    </row>
    <row r="476" spans="1:13">
      <c r="A476" s="197"/>
      <c r="B476" s="191"/>
      <c r="C476" s="191"/>
      <c r="D476" s="191"/>
      <c r="E476" s="192"/>
      <c r="F476" s="191"/>
      <c r="G476" s="191"/>
      <c r="H476" s="192"/>
      <c r="I476" s="188" t="s">
        <v>5213</v>
      </c>
      <c r="J476" s="188" t="s">
        <v>5169</v>
      </c>
      <c r="K476" s="188" t="s">
        <v>5512</v>
      </c>
      <c r="L476" s="199" t="s">
        <v>5274</v>
      </c>
      <c r="M476" s="199">
        <v>5999.56</v>
      </c>
    </row>
    <row r="477" spans="1:13" ht="22.5">
      <c r="A477" s="197">
        <v>3</v>
      </c>
      <c r="B477" s="191" t="s">
        <v>5515</v>
      </c>
      <c r="C477" s="191" t="s">
        <v>69</v>
      </c>
      <c r="D477" s="191" t="s">
        <v>5516</v>
      </c>
      <c r="E477" s="192">
        <v>480446812.94999999</v>
      </c>
      <c r="F477" s="191" t="s">
        <v>894</v>
      </c>
      <c r="G477" s="191" t="s">
        <v>895</v>
      </c>
      <c r="H477" s="192">
        <v>470837876.19999999</v>
      </c>
      <c r="I477" s="188" t="s">
        <v>898</v>
      </c>
      <c r="J477" s="188" t="s">
        <v>767</v>
      </c>
      <c r="K477" s="188" t="s">
        <v>723</v>
      </c>
      <c r="L477" s="198">
        <v>549359.18000000005</v>
      </c>
      <c r="M477" s="198" t="s">
        <v>5517</v>
      </c>
    </row>
    <row r="478" spans="1:13">
      <c r="A478" s="197"/>
      <c r="B478" s="191"/>
      <c r="C478" s="191"/>
      <c r="D478" s="191"/>
      <c r="E478" s="192"/>
      <c r="F478" s="191"/>
      <c r="G478" s="191"/>
      <c r="H478" s="192"/>
      <c r="I478" s="188" t="s">
        <v>897</v>
      </c>
      <c r="J478" s="188" t="s">
        <v>767</v>
      </c>
      <c r="K478" s="188" t="s">
        <v>723</v>
      </c>
      <c r="L478" s="198">
        <v>1872340.81</v>
      </c>
      <c r="M478" s="198">
        <v>1834893.99</v>
      </c>
    </row>
    <row r="479" spans="1:13" ht="22.5">
      <c r="A479" s="197"/>
      <c r="B479" s="191"/>
      <c r="C479" s="191"/>
      <c r="D479" s="191"/>
      <c r="E479" s="192"/>
      <c r="F479" s="191"/>
      <c r="G479" s="191"/>
      <c r="H479" s="192"/>
      <c r="I479" s="188" t="s">
        <v>5278</v>
      </c>
      <c r="J479" s="188" t="s">
        <v>5279</v>
      </c>
      <c r="K479" s="188" t="s">
        <v>723</v>
      </c>
      <c r="L479" s="198">
        <v>229376.53</v>
      </c>
      <c r="M479" s="198" t="s">
        <v>5281</v>
      </c>
    </row>
    <row r="480" spans="1:13" ht="22.5">
      <c r="A480" s="197"/>
      <c r="B480" s="191"/>
      <c r="C480" s="191"/>
      <c r="D480" s="191"/>
      <c r="E480" s="192"/>
      <c r="F480" s="191"/>
      <c r="G480" s="191"/>
      <c r="H480" s="192"/>
      <c r="I480" s="188" t="s">
        <v>5282</v>
      </c>
      <c r="J480" s="188" t="s">
        <v>5283</v>
      </c>
      <c r="K480" s="188" t="s">
        <v>723</v>
      </c>
      <c r="L480" s="198">
        <v>100674.49</v>
      </c>
      <c r="M480" s="198" t="s">
        <v>5285</v>
      </c>
    </row>
    <row r="481" spans="1:13" ht="22.5">
      <c r="A481" s="197"/>
      <c r="B481" s="191"/>
      <c r="C481" s="191"/>
      <c r="D481" s="191"/>
      <c r="E481" s="192"/>
      <c r="F481" s="191"/>
      <c r="G481" s="191"/>
      <c r="H481" s="200"/>
      <c r="I481" s="193" t="s">
        <v>5153</v>
      </c>
      <c r="J481" s="193" t="s">
        <v>5286</v>
      </c>
      <c r="K481" s="193" t="s">
        <v>723</v>
      </c>
      <c r="L481" s="201" t="s">
        <v>5155</v>
      </c>
      <c r="M481" s="201">
        <v>249922.54</v>
      </c>
    </row>
    <row r="482" spans="1:13" ht="33.75">
      <c r="A482" s="197">
        <v>4</v>
      </c>
      <c r="B482" s="191" t="s">
        <v>5518</v>
      </c>
      <c r="C482" s="191" t="s">
        <v>69</v>
      </c>
      <c r="D482" s="191" t="s">
        <v>5519</v>
      </c>
      <c r="E482" s="192">
        <v>735551760.74000001</v>
      </c>
      <c r="F482" s="191" t="s">
        <v>894</v>
      </c>
      <c r="G482" s="191" t="s">
        <v>895</v>
      </c>
      <c r="H482" s="192">
        <v>720840725.46000004</v>
      </c>
      <c r="I482" s="188" t="s">
        <v>622</v>
      </c>
      <c r="J482" s="188" t="s">
        <v>5520</v>
      </c>
      <c r="K482" s="188" t="s">
        <v>723</v>
      </c>
      <c r="L482" s="198">
        <v>1872340.81</v>
      </c>
      <c r="M482" s="198">
        <v>1834893.99</v>
      </c>
    </row>
    <row r="483" spans="1:13">
      <c r="A483" s="197"/>
      <c r="B483" s="191"/>
      <c r="C483" s="191"/>
      <c r="D483" s="191"/>
      <c r="E483" s="192"/>
      <c r="F483" s="191"/>
      <c r="G483" s="191"/>
      <c r="H483" s="192"/>
      <c r="I483" s="188" t="s">
        <v>2008</v>
      </c>
      <c r="J483" s="188" t="s">
        <v>5154</v>
      </c>
      <c r="K483" s="188" t="s">
        <v>723</v>
      </c>
      <c r="L483" s="198">
        <v>229376.53</v>
      </c>
      <c r="M483" s="198" t="s">
        <v>5281</v>
      </c>
    </row>
    <row r="484" spans="1:13">
      <c r="A484" s="197"/>
      <c r="B484" s="191"/>
      <c r="C484" s="191"/>
      <c r="D484" s="191"/>
      <c r="E484" s="192"/>
      <c r="F484" s="191"/>
      <c r="G484" s="191"/>
      <c r="H484" s="192"/>
      <c r="I484" s="188" t="s">
        <v>2008</v>
      </c>
      <c r="J484" s="188" t="s">
        <v>5287</v>
      </c>
      <c r="K484" s="188" t="s">
        <v>723</v>
      </c>
      <c r="L484" s="198">
        <v>100674.49</v>
      </c>
      <c r="M484" s="198" t="s">
        <v>5285</v>
      </c>
    </row>
    <row r="485" spans="1:13">
      <c r="A485" s="197"/>
      <c r="B485" s="191"/>
      <c r="C485" s="191"/>
      <c r="D485" s="191"/>
      <c r="E485" s="192"/>
      <c r="F485" s="191"/>
      <c r="G485" s="191"/>
      <c r="H485" s="192"/>
      <c r="I485" s="188" t="s">
        <v>2008</v>
      </c>
      <c r="J485" s="188" t="s">
        <v>5154</v>
      </c>
      <c r="K485" s="188" t="s">
        <v>723</v>
      </c>
      <c r="L485" s="198" t="s">
        <v>5155</v>
      </c>
      <c r="M485" s="198">
        <v>249922.54</v>
      </c>
    </row>
    <row r="486" spans="1:13">
      <c r="A486" s="197"/>
      <c r="B486" s="191"/>
      <c r="C486" s="191"/>
      <c r="D486" s="191"/>
      <c r="E486" s="192"/>
      <c r="F486" s="191"/>
      <c r="G486" s="191"/>
      <c r="H486" s="192"/>
      <c r="I486" s="188" t="s">
        <v>2008</v>
      </c>
      <c r="J486" s="188" t="s">
        <v>5288</v>
      </c>
      <c r="K486" s="188" t="s">
        <v>723</v>
      </c>
      <c r="L486" s="198">
        <v>137525.51999999999</v>
      </c>
      <c r="M486" s="198">
        <v>134775.01</v>
      </c>
    </row>
    <row r="487" spans="1:13" ht="22.5">
      <c r="A487" s="197">
        <v>5</v>
      </c>
      <c r="B487" s="191" t="s">
        <v>5521</v>
      </c>
      <c r="C487" s="191" t="s">
        <v>69</v>
      </c>
      <c r="D487" s="191" t="s">
        <v>5522</v>
      </c>
      <c r="E487" s="192">
        <v>580000</v>
      </c>
      <c r="F487" s="191" t="s">
        <v>2171</v>
      </c>
      <c r="G487" s="191" t="s">
        <v>2172</v>
      </c>
      <c r="H487" s="192">
        <v>568400</v>
      </c>
      <c r="I487" s="188" t="s">
        <v>5523</v>
      </c>
      <c r="J487" s="188" t="s">
        <v>5291</v>
      </c>
      <c r="K487" s="188" t="s">
        <v>723</v>
      </c>
      <c r="L487" s="199" t="s">
        <v>5524</v>
      </c>
      <c r="M487" s="199" t="s">
        <v>5525</v>
      </c>
    </row>
    <row r="488" spans="1:13">
      <c r="A488" s="197"/>
      <c r="B488" s="191"/>
      <c r="C488" s="191"/>
      <c r="D488" s="191"/>
      <c r="E488" s="192"/>
      <c r="F488" s="191"/>
      <c r="G488" s="191"/>
      <c r="H488" s="192"/>
      <c r="I488" s="188" t="s">
        <v>2046</v>
      </c>
      <c r="J488" s="188" t="s">
        <v>5291</v>
      </c>
      <c r="K488" s="188" t="s">
        <v>723</v>
      </c>
      <c r="L488" s="199" t="s">
        <v>5292</v>
      </c>
      <c r="M488" s="199" t="s">
        <v>5293</v>
      </c>
    </row>
    <row r="489" spans="1:13">
      <c r="A489" s="197"/>
      <c r="B489" s="191"/>
      <c r="C489" s="191"/>
      <c r="D489" s="191"/>
      <c r="E489" s="192"/>
      <c r="F489" s="191"/>
      <c r="G489" s="191"/>
      <c r="H489" s="192"/>
      <c r="I489" s="188" t="s">
        <v>5294</v>
      </c>
      <c r="J489" s="188" t="s">
        <v>767</v>
      </c>
      <c r="K489" s="188" t="s">
        <v>5295</v>
      </c>
      <c r="L489" s="199" t="s">
        <v>5296</v>
      </c>
      <c r="M489" s="199" t="s">
        <v>5297</v>
      </c>
    </row>
    <row r="490" spans="1:13" ht="22.5">
      <c r="A490" s="197"/>
      <c r="B490" s="191"/>
      <c r="C490" s="191"/>
      <c r="D490" s="191"/>
      <c r="E490" s="192"/>
      <c r="F490" s="191"/>
      <c r="G490" s="191"/>
      <c r="H490" s="192"/>
      <c r="I490" s="188" t="s">
        <v>5298</v>
      </c>
      <c r="J490" s="188" t="s">
        <v>5204</v>
      </c>
      <c r="K490" s="188" t="s">
        <v>5295</v>
      </c>
      <c r="L490" s="199" t="s">
        <v>5292</v>
      </c>
      <c r="M490" s="199" t="s">
        <v>5293</v>
      </c>
    </row>
    <row r="491" spans="1:13" ht="33.75">
      <c r="A491" s="197">
        <v>6</v>
      </c>
      <c r="B491" s="191" t="s">
        <v>5526</v>
      </c>
      <c r="C491" s="191" t="s">
        <v>69</v>
      </c>
      <c r="D491" s="191" t="s">
        <v>5527</v>
      </c>
      <c r="E491" s="192">
        <v>443133746.89999998</v>
      </c>
      <c r="F491" s="191" t="s">
        <v>894</v>
      </c>
      <c r="G491" s="191" t="s">
        <v>895</v>
      </c>
      <c r="H491" s="192">
        <v>434271072.10000002</v>
      </c>
      <c r="I491" s="188" t="s">
        <v>622</v>
      </c>
      <c r="J491" s="188" t="s">
        <v>5220</v>
      </c>
      <c r="K491" s="188" t="s">
        <v>723</v>
      </c>
      <c r="L491" s="198">
        <v>1872340.81</v>
      </c>
      <c r="M491" s="198">
        <v>1834893.99</v>
      </c>
    </row>
    <row r="492" spans="1:13">
      <c r="A492" s="197"/>
      <c r="B492" s="191"/>
      <c r="C492" s="191"/>
      <c r="D492" s="191"/>
      <c r="E492" s="192"/>
      <c r="F492" s="191"/>
      <c r="G492" s="191"/>
      <c r="H492" s="192"/>
      <c r="I492" s="188" t="s">
        <v>2008</v>
      </c>
      <c r="J492" s="188" t="s">
        <v>5299</v>
      </c>
      <c r="K492" s="188" t="s">
        <v>723</v>
      </c>
      <c r="L492" s="198">
        <v>229376.53</v>
      </c>
      <c r="M492" s="198" t="s">
        <v>5281</v>
      </c>
    </row>
    <row r="493" spans="1:13">
      <c r="A493" s="197"/>
      <c r="B493" s="191"/>
      <c r="C493" s="191"/>
      <c r="D493" s="191"/>
      <c r="E493" s="192"/>
      <c r="F493" s="191"/>
      <c r="G493" s="191"/>
      <c r="H493" s="192"/>
      <c r="I493" s="188" t="s">
        <v>2008</v>
      </c>
      <c r="J493" s="188" t="s">
        <v>5207</v>
      </c>
      <c r="K493" s="188" t="s">
        <v>723</v>
      </c>
      <c r="L493" s="198">
        <v>100674.49</v>
      </c>
      <c r="M493" s="198" t="s">
        <v>5285</v>
      </c>
    </row>
    <row r="494" spans="1:13">
      <c r="A494" s="197"/>
      <c r="B494" s="191"/>
      <c r="C494" s="191"/>
      <c r="D494" s="191"/>
      <c r="E494" s="192"/>
      <c r="F494" s="191"/>
      <c r="G494" s="191"/>
      <c r="H494" s="192"/>
      <c r="I494" s="188" t="s">
        <v>2008</v>
      </c>
      <c r="J494" s="188" t="s">
        <v>5300</v>
      </c>
      <c r="K494" s="188" t="s">
        <v>723</v>
      </c>
      <c r="L494" s="198" t="s">
        <v>5155</v>
      </c>
      <c r="M494" s="198">
        <v>249922.54</v>
      </c>
    </row>
    <row r="495" spans="1:13">
      <c r="A495" s="197"/>
      <c r="B495" s="191"/>
      <c r="C495" s="191"/>
      <c r="D495" s="191"/>
      <c r="E495" s="192"/>
      <c r="F495" s="191"/>
      <c r="G495" s="191"/>
      <c r="H495" s="192"/>
      <c r="I495" s="188" t="s">
        <v>2008</v>
      </c>
      <c r="J495" s="188" t="s">
        <v>5207</v>
      </c>
      <c r="K495" s="188" t="s">
        <v>723</v>
      </c>
      <c r="L495" s="198">
        <v>137525.51999999999</v>
      </c>
      <c r="M495" s="198">
        <v>134775.01</v>
      </c>
    </row>
    <row r="496" spans="1:13">
      <c r="A496" s="197">
        <v>7</v>
      </c>
      <c r="B496" s="191" t="s">
        <v>5528</v>
      </c>
      <c r="C496" s="191" t="s">
        <v>69</v>
      </c>
      <c r="D496" s="191" t="s">
        <v>5529</v>
      </c>
      <c r="E496" s="192">
        <v>761273473.36000001</v>
      </c>
      <c r="F496" s="191" t="s">
        <v>894</v>
      </c>
      <c r="G496" s="191" t="s">
        <v>895</v>
      </c>
      <c r="H496" s="192">
        <v>746047995.44000006</v>
      </c>
      <c r="I496" s="188" t="s">
        <v>2008</v>
      </c>
      <c r="J496" s="202">
        <v>1550</v>
      </c>
      <c r="K496" s="188" t="s">
        <v>723</v>
      </c>
      <c r="L496" s="203">
        <v>137525.25</v>
      </c>
      <c r="M496" s="203">
        <v>134774.74</v>
      </c>
    </row>
    <row r="497" spans="1:13">
      <c r="A497" s="197"/>
      <c r="B497" s="191"/>
      <c r="C497" s="191"/>
      <c r="D497" s="191"/>
      <c r="E497" s="192"/>
      <c r="F497" s="191"/>
      <c r="G497" s="191"/>
      <c r="H497" s="204"/>
      <c r="I497" s="188" t="s">
        <v>2008</v>
      </c>
      <c r="J497" s="202">
        <v>250</v>
      </c>
      <c r="K497" s="188" t="s">
        <v>723</v>
      </c>
      <c r="L497" s="203">
        <v>255023</v>
      </c>
      <c r="M497" s="203">
        <v>249922.54</v>
      </c>
    </row>
    <row r="498" spans="1:13">
      <c r="A498" s="197"/>
      <c r="B498" s="191"/>
      <c r="C498" s="191"/>
      <c r="D498" s="191"/>
      <c r="E498" s="192"/>
      <c r="F498" s="191"/>
      <c r="G498" s="191"/>
      <c r="H498" s="192"/>
      <c r="I498" s="188" t="s">
        <v>2008</v>
      </c>
      <c r="J498" s="202">
        <v>3200</v>
      </c>
      <c r="K498" s="188" t="s">
        <v>723</v>
      </c>
      <c r="L498" s="203">
        <v>100674.49</v>
      </c>
      <c r="M498" s="203">
        <v>98661</v>
      </c>
    </row>
    <row r="499" spans="1:13">
      <c r="A499" s="197"/>
      <c r="B499" s="191"/>
      <c r="C499" s="191"/>
      <c r="D499" s="191"/>
      <c r="E499" s="192"/>
      <c r="F499" s="191"/>
      <c r="G499" s="191"/>
      <c r="H499" s="192"/>
      <c r="I499" s="188" t="s">
        <v>2008</v>
      </c>
      <c r="J499" s="202">
        <v>250</v>
      </c>
      <c r="K499" s="188" t="s">
        <v>723</v>
      </c>
      <c r="L499" s="203">
        <v>229376.53</v>
      </c>
      <c r="M499" s="203">
        <v>224789</v>
      </c>
    </row>
    <row r="500" spans="1:13" ht="33.75">
      <c r="A500" s="197"/>
      <c r="B500" s="191"/>
      <c r="C500" s="191"/>
      <c r="D500" s="191"/>
      <c r="E500" s="192"/>
      <c r="F500" s="191"/>
      <c r="G500" s="191"/>
      <c r="H500" s="192"/>
      <c r="I500" s="188" t="s">
        <v>622</v>
      </c>
      <c r="J500" s="202">
        <v>56</v>
      </c>
      <c r="K500" s="188" t="s">
        <v>723</v>
      </c>
      <c r="L500" s="203">
        <v>1872340.81</v>
      </c>
      <c r="M500" s="203">
        <v>1834893.99</v>
      </c>
    </row>
    <row r="501" spans="1:13">
      <c r="A501" s="197">
        <v>8</v>
      </c>
      <c r="B501" s="191" t="s">
        <v>5530</v>
      </c>
      <c r="C501" s="191" t="s">
        <v>69</v>
      </c>
      <c r="D501" s="191" t="s">
        <v>5531</v>
      </c>
      <c r="E501" s="192">
        <v>777754667.25999999</v>
      </c>
      <c r="F501" s="191" t="s">
        <v>894</v>
      </c>
      <c r="G501" s="191" t="s">
        <v>895</v>
      </c>
      <c r="H501" s="192">
        <v>762199573.94000006</v>
      </c>
      <c r="I501" s="205" t="s">
        <v>2008</v>
      </c>
      <c r="J501" s="202">
        <v>250</v>
      </c>
      <c r="K501" s="188" t="s">
        <v>723</v>
      </c>
      <c r="L501" s="203">
        <v>229376.53</v>
      </c>
      <c r="M501" s="203">
        <v>224789</v>
      </c>
    </row>
    <row r="502" spans="1:13" ht="25.5">
      <c r="A502" s="197"/>
      <c r="B502" s="191"/>
      <c r="C502" s="191"/>
      <c r="D502" s="191"/>
      <c r="E502" s="192"/>
      <c r="F502" s="191"/>
      <c r="G502" s="191"/>
      <c r="H502" s="192"/>
      <c r="I502" s="206" t="s">
        <v>5532</v>
      </c>
      <c r="J502" s="202">
        <v>30</v>
      </c>
      <c r="K502" s="188" t="s">
        <v>723</v>
      </c>
      <c r="L502" s="203">
        <v>549359.18000000005</v>
      </c>
      <c r="M502" s="203">
        <v>538372</v>
      </c>
    </row>
    <row r="503" spans="1:13" ht="33.75">
      <c r="A503" s="197"/>
      <c r="B503" s="191"/>
      <c r="C503" s="191"/>
      <c r="D503" s="191"/>
      <c r="E503" s="192"/>
      <c r="F503" s="191"/>
      <c r="G503" s="191"/>
      <c r="H503" s="192"/>
      <c r="I503" s="205" t="s">
        <v>622</v>
      </c>
      <c r="J503" s="202">
        <v>56</v>
      </c>
      <c r="K503" s="188" t="s">
        <v>723</v>
      </c>
      <c r="L503" s="203">
        <v>1872340.81</v>
      </c>
      <c r="M503" s="203">
        <v>1834893.99</v>
      </c>
    </row>
    <row r="504" spans="1:13">
      <c r="A504" s="197"/>
      <c r="B504" s="191"/>
      <c r="C504" s="191"/>
      <c r="D504" s="191"/>
      <c r="E504" s="192"/>
      <c r="F504" s="191"/>
      <c r="G504" s="191"/>
      <c r="H504" s="192"/>
      <c r="I504" s="205" t="s">
        <v>2008</v>
      </c>
      <c r="J504" s="202">
        <v>3200</v>
      </c>
      <c r="K504" s="188" t="s">
        <v>723</v>
      </c>
      <c r="L504" s="203">
        <v>100674.49</v>
      </c>
      <c r="M504" s="203">
        <v>98661</v>
      </c>
    </row>
    <row r="505" spans="1:13">
      <c r="A505" s="197"/>
      <c r="B505" s="191"/>
      <c r="C505" s="191"/>
      <c r="D505" s="191"/>
      <c r="E505" s="192"/>
      <c r="F505" s="191"/>
      <c r="G505" s="191"/>
      <c r="H505" s="192"/>
      <c r="I505" s="205" t="s">
        <v>2008</v>
      </c>
      <c r="J505" s="202">
        <v>250</v>
      </c>
      <c r="K505" s="188" t="s">
        <v>723</v>
      </c>
      <c r="L505" s="203">
        <v>255023</v>
      </c>
      <c r="M505" s="203">
        <v>249922.54</v>
      </c>
    </row>
    <row r="506" spans="1:13">
      <c r="A506" s="197"/>
      <c r="B506" s="191"/>
      <c r="C506" s="191"/>
      <c r="D506" s="191"/>
      <c r="E506" s="192"/>
      <c r="F506" s="191"/>
      <c r="G506" s="191"/>
      <c r="H506" s="192"/>
      <c r="I506" s="205" t="s">
        <v>2008</v>
      </c>
      <c r="J506" s="197">
        <v>1550</v>
      </c>
      <c r="K506" s="188" t="s">
        <v>723</v>
      </c>
      <c r="L506" s="203">
        <v>137525.51999999999</v>
      </c>
      <c r="M506" s="203">
        <v>134775.01</v>
      </c>
    </row>
    <row r="507" spans="1:13" ht="25.5">
      <c r="A507" s="197">
        <v>9</v>
      </c>
      <c r="B507" s="191" t="s">
        <v>5533</v>
      </c>
      <c r="C507" s="191" t="s">
        <v>69</v>
      </c>
      <c r="D507" s="191" t="s">
        <v>5534</v>
      </c>
      <c r="E507" s="192">
        <v>14700000</v>
      </c>
      <c r="F507" s="191" t="s">
        <v>5535</v>
      </c>
      <c r="G507" s="191" t="s">
        <v>5536</v>
      </c>
      <c r="H507" s="192">
        <v>14406000</v>
      </c>
      <c r="I507" s="207" t="s">
        <v>5537</v>
      </c>
      <c r="J507" s="202">
        <v>1</v>
      </c>
      <c r="K507" s="202" t="s">
        <v>5295</v>
      </c>
      <c r="L507" s="208">
        <v>11200000</v>
      </c>
      <c r="M507" s="208">
        <v>10976000</v>
      </c>
    </row>
    <row r="508" spans="1:13" ht="38.25">
      <c r="A508" s="197"/>
      <c r="B508" s="191"/>
      <c r="C508" s="191"/>
      <c r="D508" s="191"/>
      <c r="E508" s="192"/>
      <c r="F508" s="191"/>
      <c r="G508" s="191"/>
      <c r="H508" s="192"/>
      <c r="I508" s="207" t="s">
        <v>5538</v>
      </c>
      <c r="J508" s="202">
        <v>250</v>
      </c>
      <c r="K508" s="202" t="s">
        <v>5539</v>
      </c>
      <c r="L508" s="209">
        <v>5500</v>
      </c>
      <c r="M508" s="209">
        <v>5390</v>
      </c>
    </row>
    <row r="509" spans="1:13" ht="38.25">
      <c r="A509" s="197"/>
      <c r="B509" s="191"/>
      <c r="C509" s="191"/>
      <c r="D509" s="191"/>
      <c r="E509" s="192"/>
      <c r="F509" s="191"/>
      <c r="G509" s="191"/>
      <c r="H509" s="192"/>
      <c r="I509" s="207" t="s">
        <v>5538</v>
      </c>
      <c r="J509" s="202">
        <v>250</v>
      </c>
      <c r="K509" s="202" t="s">
        <v>5539</v>
      </c>
      <c r="L509" s="209">
        <v>8500</v>
      </c>
      <c r="M509" s="209">
        <v>8330</v>
      </c>
    </row>
    <row r="510" spans="1:13">
      <c r="A510" s="197">
        <v>10</v>
      </c>
      <c r="B510" s="191" t="s">
        <v>5540</v>
      </c>
      <c r="C510" s="191" t="s">
        <v>69</v>
      </c>
      <c r="D510" s="191" t="s">
        <v>5541</v>
      </c>
      <c r="E510" s="192">
        <v>697200524.46000004</v>
      </c>
      <c r="F510" s="191" t="s">
        <v>894</v>
      </c>
      <c r="G510" s="191" t="s">
        <v>895</v>
      </c>
      <c r="H510" s="192">
        <v>683256513.99000001</v>
      </c>
      <c r="I510" s="205" t="s">
        <v>2008</v>
      </c>
      <c r="J510" s="204">
        <v>200</v>
      </c>
      <c r="K510" s="202" t="s">
        <v>723</v>
      </c>
      <c r="L510" s="203">
        <v>229376.53</v>
      </c>
      <c r="M510" s="203">
        <v>224789</v>
      </c>
    </row>
    <row r="511" spans="1:13" ht="25.5">
      <c r="A511" s="197"/>
      <c r="B511" s="191"/>
      <c r="C511" s="191"/>
      <c r="D511" s="191"/>
      <c r="E511" s="192"/>
      <c r="F511" s="191"/>
      <c r="G511" s="191"/>
      <c r="H511" s="192"/>
      <c r="I511" s="206" t="s">
        <v>5532</v>
      </c>
      <c r="J511" s="197">
        <v>30</v>
      </c>
      <c r="K511" s="202" t="s">
        <v>723</v>
      </c>
      <c r="L511" s="203">
        <v>549359.18000000005</v>
      </c>
      <c r="M511" s="203">
        <v>538372</v>
      </c>
    </row>
    <row r="512" spans="1:13" ht="33.75">
      <c r="A512" s="197"/>
      <c r="B512" s="191"/>
      <c r="C512" s="191"/>
      <c r="D512" s="191"/>
      <c r="E512" s="192"/>
      <c r="F512" s="191"/>
      <c r="G512" s="191"/>
      <c r="H512" s="192"/>
      <c r="I512" s="205" t="s">
        <v>622</v>
      </c>
      <c r="J512" s="204">
        <v>51</v>
      </c>
      <c r="K512" s="202" t="s">
        <v>723</v>
      </c>
      <c r="L512" s="203">
        <v>1872340.81</v>
      </c>
      <c r="M512" s="203">
        <v>1834893.99</v>
      </c>
    </row>
    <row r="513" spans="1:13">
      <c r="A513" s="197"/>
      <c r="B513" s="191"/>
      <c r="C513" s="191"/>
      <c r="D513" s="191"/>
      <c r="E513" s="192"/>
      <c r="F513" s="191"/>
      <c r="G513" s="191"/>
      <c r="H513" s="192"/>
      <c r="I513" s="205" t="s">
        <v>2008</v>
      </c>
      <c r="J513" s="197">
        <v>2875</v>
      </c>
      <c r="K513" s="202" t="s">
        <v>723</v>
      </c>
      <c r="L513" s="203">
        <v>100674.49</v>
      </c>
      <c r="M513" s="203">
        <v>98661</v>
      </c>
    </row>
    <row r="514" spans="1:13">
      <c r="A514" s="197"/>
      <c r="B514" s="191"/>
      <c r="C514" s="191"/>
      <c r="D514" s="191"/>
      <c r="E514" s="192"/>
      <c r="F514" s="191"/>
      <c r="G514" s="191"/>
      <c r="H514" s="192"/>
      <c r="I514" s="205" t="s">
        <v>2008</v>
      </c>
      <c r="J514" s="204">
        <v>225</v>
      </c>
      <c r="K514" s="202" t="s">
        <v>723</v>
      </c>
      <c r="L514" s="203">
        <v>255023</v>
      </c>
      <c r="M514" s="203">
        <v>249922.54</v>
      </c>
    </row>
    <row r="515" spans="1:13">
      <c r="A515" s="197"/>
      <c r="B515" s="191"/>
      <c r="C515" s="191"/>
      <c r="D515" s="191"/>
      <c r="E515" s="192"/>
      <c r="F515" s="191"/>
      <c r="G515" s="191"/>
      <c r="H515" s="192"/>
      <c r="I515" s="205" t="s">
        <v>2008</v>
      </c>
      <c r="J515" s="197">
        <v>1400</v>
      </c>
      <c r="K515" s="202" t="s">
        <v>723</v>
      </c>
      <c r="L515" s="203">
        <v>137525.51999999999</v>
      </c>
      <c r="M515" s="203">
        <v>134775.01</v>
      </c>
    </row>
    <row r="516" spans="1:13">
      <c r="A516" s="210"/>
      <c r="B516" s="210"/>
      <c r="C516" s="210"/>
      <c r="D516" s="210"/>
      <c r="E516" s="210"/>
      <c r="F516" s="210"/>
      <c r="G516" s="210"/>
      <c r="H516" s="211"/>
      <c r="I516" s="210"/>
      <c r="J516" s="210"/>
      <c r="K516" s="210"/>
      <c r="L516" s="210"/>
      <c r="M516" s="210"/>
    </row>
    <row r="517" spans="1:13">
      <c r="A517" s="210"/>
      <c r="B517" s="210"/>
      <c r="C517" s="210"/>
      <c r="D517" s="210"/>
      <c r="E517" s="210"/>
      <c r="F517" s="210"/>
      <c r="G517" s="210"/>
      <c r="H517" s="212">
        <f>H437+H440+H477+H482+H487+H491+H496+H501+H507+H510</f>
        <v>4006605628.3299999</v>
      </c>
      <c r="I517" s="210"/>
      <c r="J517" s="210"/>
      <c r="K517" s="210"/>
      <c r="L517" s="210"/>
      <c r="M517" s="210"/>
    </row>
  </sheetData>
  <autoFilter ref="A6:M436">
    <filterColumn colId="2">
      <filters>
        <filter val="Аукцион"/>
      </filters>
    </filterColumn>
  </autoFilter>
  <mergeCells count="58"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A45:A48"/>
    <mergeCell ref="B45:B48"/>
    <mergeCell ref="C45:C48"/>
    <mergeCell ref="D45:D48"/>
    <mergeCell ref="E45:E48"/>
    <mergeCell ref="F45:F48"/>
    <mergeCell ref="G45:G48"/>
    <mergeCell ref="H45:H48"/>
    <mergeCell ref="I49:M49"/>
    <mergeCell ref="I50:M50"/>
    <mergeCell ref="F51:F54"/>
    <mergeCell ref="G51:G54"/>
    <mergeCell ref="H51:H54"/>
    <mergeCell ref="A55:A57"/>
    <mergeCell ref="B55:B57"/>
    <mergeCell ref="C55:C57"/>
    <mergeCell ref="D55:D57"/>
    <mergeCell ref="E55:E57"/>
    <mergeCell ref="F55:F57"/>
    <mergeCell ref="G55:G57"/>
    <mergeCell ref="H55:H57"/>
    <mergeCell ref="A51:A54"/>
    <mergeCell ref="B51:B54"/>
    <mergeCell ref="C51:C54"/>
    <mergeCell ref="D51:D54"/>
    <mergeCell ref="E51:E54"/>
    <mergeCell ref="G58:G61"/>
    <mergeCell ref="H58:H61"/>
    <mergeCell ref="A58:A61"/>
    <mergeCell ref="B58:B61"/>
    <mergeCell ref="C58:C61"/>
    <mergeCell ref="D58:D61"/>
    <mergeCell ref="E58:E61"/>
    <mergeCell ref="F58:F61"/>
  </mergeCells>
  <pageMargins left="0.39" right="0.39" top="0.39" bottom="0.39" header="0" footer="0"/>
  <pageSetup paperSize="3" scale="7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K96"/>
  <sheetViews>
    <sheetView view="pageBreakPreview" zoomScaleNormal="100" zoomScaleSheetLayoutView="100" workbookViewId="0">
      <pane xSplit="3" ySplit="4" topLeftCell="D68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F93" sqref="F93"/>
    </sheetView>
  </sheetViews>
  <sheetFormatPr defaultRowHeight="15"/>
  <cols>
    <col min="1" max="1" width="10.5703125" style="62" customWidth="1"/>
    <col min="2" max="2" width="12.7109375" style="62" customWidth="1"/>
    <col min="3" max="3" width="41.28515625" style="65" customWidth="1"/>
    <col min="4" max="4" width="15.140625" style="62" customWidth="1"/>
    <col min="5" max="5" width="13.28515625" style="62" customWidth="1"/>
    <col min="6" max="6" width="40" style="65" customWidth="1"/>
    <col min="7" max="7" width="12" style="63" customWidth="1"/>
    <col min="8" max="8" width="13.85546875" style="63" customWidth="1"/>
    <col min="9" max="9" width="20.140625" style="63" customWidth="1"/>
    <col min="10" max="10" width="9.140625" style="62"/>
    <col min="11" max="11" width="16.28515625" style="62" customWidth="1"/>
    <col min="12" max="12" width="19.42578125" style="62" customWidth="1"/>
    <col min="13" max="16384" width="9.140625" style="62"/>
  </cols>
  <sheetData>
    <row r="1" spans="1:11">
      <c r="I1" s="75" t="s">
        <v>182</v>
      </c>
    </row>
    <row r="2" spans="1:11" s="52" customFormat="1">
      <c r="A2" s="245" t="s">
        <v>159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1" s="52" customFormat="1">
      <c r="A3" s="245" t="s">
        <v>4776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1">
      <c r="A4" s="69" t="s">
        <v>78</v>
      </c>
      <c r="B4" s="69" t="s">
        <v>112</v>
      </c>
      <c r="C4" s="68" t="s">
        <v>113</v>
      </c>
      <c r="D4" s="69" t="s">
        <v>114</v>
      </c>
      <c r="E4" s="69" t="s">
        <v>115</v>
      </c>
      <c r="F4" s="68" t="s">
        <v>116</v>
      </c>
      <c r="G4" s="70" t="s">
        <v>117</v>
      </c>
      <c r="H4" s="70" t="s">
        <v>118</v>
      </c>
      <c r="I4" s="70" t="s">
        <v>119</v>
      </c>
    </row>
    <row r="5" spans="1:11">
      <c r="A5">
        <v>5336401</v>
      </c>
      <c r="B5" t="s">
        <v>912</v>
      </c>
      <c r="C5" t="s">
        <v>913</v>
      </c>
      <c r="D5" t="s">
        <v>914</v>
      </c>
      <c r="E5">
        <v>49900</v>
      </c>
      <c r="F5" t="s">
        <v>915</v>
      </c>
      <c r="G5" s="39">
        <v>4000</v>
      </c>
      <c r="H5" s="39">
        <v>1100000</v>
      </c>
      <c r="I5" s="39">
        <v>44000000</v>
      </c>
      <c r="K5" s="62" t="str">
        <f>LEFT(F5,4)</f>
        <v>Дизе</v>
      </c>
    </row>
    <row r="6" spans="1:11">
      <c r="A6">
        <v>5345530</v>
      </c>
      <c r="B6" t="s">
        <v>910</v>
      </c>
      <c r="C6" t="s">
        <v>383</v>
      </c>
      <c r="D6" t="s">
        <v>384</v>
      </c>
      <c r="E6">
        <v>52622</v>
      </c>
      <c r="F6" t="s">
        <v>911</v>
      </c>
      <c r="G6" s="39">
        <v>20</v>
      </c>
      <c r="H6" s="39">
        <v>5082788</v>
      </c>
      <c r="I6" s="39">
        <v>10165576</v>
      </c>
      <c r="K6" s="62" t="str">
        <f t="shared" ref="K6:K56" si="0">LEFT(F6,4)</f>
        <v>Порт</v>
      </c>
    </row>
    <row r="7" spans="1:11">
      <c r="A7">
        <v>5346556</v>
      </c>
      <c r="B7" t="s">
        <v>774</v>
      </c>
      <c r="C7" t="s">
        <v>163</v>
      </c>
      <c r="D7" t="s">
        <v>164</v>
      </c>
      <c r="E7">
        <v>40487</v>
      </c>
      <c r="F7" t="s">
        <v>272</v>
      </c>
      <c r="G7" s="39">
        <v>110</v>
      </c>
      <c r="H7" s="39">
        <v>3852788</v>
      </c>
      <c r="I7" s="39">
        <v>423806680</v>
      </c>
      <c r="K7" s="62" t="str">
        <f t="shared" si="0"/>
        <v>Пшен</v>
      </c>
    </row>
    <row r="8" spans="1:11">
      <c r="A8">
        <v>5346901</v>
      </c>
      <c r="B8" t="s">
        <v>774</v>
      </c>
      <c r="C8" t="s">
        <v>907</v>
      </c>
      <c r="D8" t="s">
        <v>908</v>
      </c>
      <c r="E8">
        <v>4681</v>
      </c>
      <c r="F8" t="s">
        <v>909</v>
      </c>
      <c r="G8" s="39">
        <v>3580</v>
      </c>
      <c r="H8" s="39">
        <v>29406</v>
      </c>
      <c r="I8" s="39">
        <v>105273480</v>
      </c>
      <c r="K8" s="62" t="str">
        <f t="shared" si="0"/>
        <v>Труб</v>
      </c>
    </row>
    <row r="9" spans="1:11">
      <c r="A9">
        <v>5368900</v>
      </c>
      <c r="B9" t="s">
        <v>902</v>
      </c>
      <c r="C9" t="s">
        <v>903</v>
      </c>
      <c r="D9" t="s">
        <v>904</v>
      </c>
      <c r="E9">
        <v>45695</v>
      </c>
      <c r="F9" t="s">
        <v>906</v>
      </c>
      <c r="G9" s="39">
        <v>100</v>
      </c>
      <c r="H9" s="39">
        <v>57001</v>
      </c>
      <c r="I9" s="39">
        <v>5700100</v>
      </c>
      <c r="K9" s="62" t="str">
        <f t="shared" si="0"/>
        <v>Щебе</v>
      </c>
    </row>
    <row r="10" spans="1:11">
      <c r="A10">
        <v>5368908</v>
      </c>
      <c r="B10" t="s">
        <v>902</v>
      </c>
      <c r="C10" t="s">
        <v>903</v>
      </c>
      <c r="D10" t="s">
        <v>904</v>
      </c>
      <c r="E10">
        <v>45756</v>
      </c>
      <c r="F10" t="s">
        <v>905</v>
      </c>
      <c r="G10" s="39">
        <v>40</v>
      </c>
      <c r="H10" s="39">
        <v>110001</v>
      </c>
      <c r="I10" s="39">
        <v>4400040</v>
      </c>
      <c r="K10" s="62" t="str">
        <f t="shared" si="0"/>
        <v>Песо</v>
      </c>
    </row>
    <row r="11" spans="1:11">
      <c r="A11">
        <v>5374724</v>
      </c>
      <c r="B11" t="s">
        <v>825</v>
      </c>
      <c r="C11" t="s">
        <v>120</v>
      </c>
      <c r="D11" t="s">
        <v>121</v>
      </c>
      <c r="E11">
        <v>12591</v>
      </c>
      <c r="F11" t="s">
        <v>97</v>
      </c>
      <c r="G11" s="39">
        <v>10</v>
      </c>
      <c r="H11" s="39">
        <v>53889999</v>
      </c>
      <c r="I11" s="39">
        <v>53889999</v>
      </c>
      <c r="K11" s="62" t="str">
        <f t="shared" si="0"/>
        <v>Карб</v>
      </c>
    </row>
    <row r="12" spans="1:11">
      <c r="A12">
        <v>5380312</v>
      </c>
      <c r="B12" t="s">
        <v>901</v>
      </c>
      <c r="C12" t="s">
        <v>120</v>
      </c>
      <c r="D12" t="s">
        <v>121</v>
      </c>
      <c r="E12">
        <v>12591</v>
      </c>
      <c r="F12" t="s">
        <v>97</v>
      </c>
      <c r="G12" s="39">
        <v>10</v>
      </c>
      <c r="H12" s="39">
        <v>29788999</v>
      </c>
      <c r="I12" s="39">
        <v>29788999</v>
      </c>
      <c r="K12" s="62" t="str">
        <f t="shared" si="0"/>
        <v>Карб</v>
      </c>
    </row>
    <row r="13" spans="1:11">
      <c r="A13">
        <v>5388813</v>
      </c>
      <c r="B13" t="s">
        <v>900</v>
      </c>
      <c r="C13" t="s">
        <v>270</v>
      </c>
      <c r="D13" t="s">
        <v>271</v>
      </c>
      <c r="E13">
        <v>49882</v>
      </c>
      <c r="F13" t="s">
        <v>385</v>
      </c>
      <c r="G13" s="39">
        <v>600</v>
      </c>
      <c r="H13" s="39">
        <v>236007</v>
      </c>
      <c r="I13" s="39">
        <v>141604200</v>
      </c>
      <c r="K13" s="62" t="str">
        <f t="shared" si="0"/>
        <v>Соль</v>
      </c>
    </row>
    <row r="14" spans="1:11">
      <c r="A14">
        <v>5396902</v>
      </c>
      <c r="B14" t="s">
        <v>899</v>
      </c>
      <c r="C14" t="s">
        <v>120</v>
      </c>
      <c r="D14" t="s">
        <v>121</v>
      </c>
      <c r="E14">
        <v>12591</v>
      </c>
      <c r="F14" t="s">
        <v>97</v>
      </c>
      <c r="G14" s="39">
        <v>20</v>
      </c>
      <c r="H14" s="39">
        <v>32289999</v>
      </c>
      <c r="I14" s="39">
        <v>64579998</v>
      </c>
      <c r="K14" s="62" t="str">
        <f t="shared" si="0"/>
        <v>Карб</v>
      </c>
    </row>
    <row r="15" spans="1:11">
      <c r="A15">
        <v>5441382</v>
      </c>
      <c r="B15" t="s">
        <v>2183</v>
      </c>
      <c r="C15" t="s">
        <v>2184</v>
      </c>
      <c r="D15" t="s">
        <v>2185</v>
      </c>
      <c r="E15">
        <v>33374</v>
      </c>
      <c r="F15" t="s">
        <v>2186</v>
      </c>
      <c r="G15" s="39">
        <v>4500</v>
      </c>
      <c r="H15" s="39">
        <v>1280001</v>
      </c>
      <c r="I15" s="39">
        <v>57600045</v>
      </c>
      <c r="K15" s="62" t="str">
        <f t="shared" si="0"/>
        <v>Дизе</v>
      </c>
    </row>
    <row r="16" spans="1:11">
      <c r="A16">
        <v>5469056</v>
      </c>
      <c r="B16" t="s">
        <v>2174</v>
      </c>
      <c r="C16" t="s">
        <v>2176</v>
      </c>
      <c r="D16" t="s">
        <v>2177</v>
      </c>
      <c r="E16">
        <v>24225</v>
      </c>
      <c r="F16" t="s">
        <v>2178</v>
      </c>
      <c r="G16" s="39">
        <v>200</v>
      </c>
      <c r="H16" s="39">
        <v>29509</v>
      </c>
      <c r="I16" s="39">
        <v>5901800</v>
      </c>
      <c r="K16" s="62" t="str">
        <f t="shared" si="0"/>
        <v>Эмал</v>
      </c>
    </row>
    <row r="17" spans="1:11">
      <c r="A17">
        <v>5469843</v>
      </c>
      <c r="B17" t="s">
        <v>2174</v>
      </c>
      <c r="C17" t="s">
        <v>306</v>
      </c>
      <c r="D17" t="s">
        <v>307</v>
      </c>
      <c r="E17">
        <v>5865</v>
      </c>
      <c r="F17" t="s">
        <v>2175</v>
      </c>
      <c r="G17" s="39">
        <v>20</v>
      </c>
      <c r="H17" s="39">
        <v>6000177</v>
      </c>
      <c r="I17" s="39">
        <v>12000354</v>
      </c>
      <c r="K17" s="62" t="str">
        <f t="shared" si="0"/>
        <v>Порт</v>
      </c>
    </row>
    <row r="18" spans="1:11">
      <c r="A18">
        <v>5479217</v>
      </c>
      <c r="B18" t="s">
        <v>2179</v>
      </c>
      <c r="C18" t="s">
        <v>903</v>
      </c>
      <c r="D18" t="s">
        <v>904</v>
      </c>
      <c r="E18">
        <v>45756</v>
      </c>
      <c r="F18" t="s">
        <v>905</v>
      </c>
      <c r="G18" s="39">
        <v>40</v>
      </c>
      <c r="H18" s="39">
        <v>110001</v>
      </c>
      <c r="I18" s="39">
        <v>4400040</v>
      </c>
      <c r="K18" s="62" t="str">
        <f t="shared" si="0"/>
        <v>Песо</v>
      </c>
    </row>
    <row r="19" spans="1:11">
      <c r="A19">
        <v>5479790</v>
      </c>
      <c r="B19" t="s">
        <v>2179</v>
      </c>
      <c r="C19" t="s">
        <v>2180</v>
      </c>
      <c r="D19" t="s">
        <v>2181</v>
      </c>
      <c r="E19">
        <v>16528</v>
      </c>
      <c r="F19" t="s">
        <v>2182</v>
      </c>
      <c r="G19" s="39">
        <v>1</v>
      </c>
      <c r="H19" s="39">
        <v>12500001</v>
      </c>
      <c r="I19" s="39">
        <v>12500001</v>
      </c>
      <c r="K19" s="62" t="str">
        <f t="shared" si="0"/>
        <v>Каус</v>
      </c>
    </row>
    <row r="20" spans="1:11">
      <c r="A20">
        <v>5482202</v>
      </c>
      <c r="B20" t="s">
        <v>2039</v>
      </c>
      <c r="C20" t="s">
        <v>903</v>
      </c>
      <c r="D20" t="s">
        <v>904</v>
      </c>
      <c r="E20">
        <v>45756</v>
      </c>
      <c r="F20" t="s">
        <v>905</v>
      </c>
      <c r="G20" s="39">
        <v>40</v>
      </c>
      <c r="H20" s="39">
        <v>120001</v>
      </c>
      <c r="I20" s="39">
        <v>4800040</v>
      </c>
      <c r="K20" s="62" t="str">
        <f t="shared" si="0"/>
        <v>Песо</v>
      </c>
    </row>
    <row r="21" spans="1:11">
      <c r="A21">
        <v>5616949</v>
      </c>
      <c r="B21" t="s">
        <v>3298</v>
      </c>
      <c r="C21" t="s">
        <v>3403</v>
      </c>
      <c r="D21" t="s">
        <v>3404</v>
      </c>
      <c r="E21">
        <v>55008</v>
      </c>
      <c r="F21" t="s">
        <v>3405</v>
      </c>
      <c r="G21" s="39">
        <v>4100</v>
      </c>
      <c r="H21" s="39">
        <v>1775001</v>
      </c>
      <c r="I21" s="39">
        <v>72775041</v>
      </c>
      <c r="K21" s="62" t="str">
        <f t="shared" si="0"/>
        <v>Дизе</v>
      </c>
    </row>
    <row r="22" spans="1:11">
      <c r="A22">
        <v>5717921</v>
      </c>
      <c r="B22" t="s">
        <v>3351</v>
      </c>
      <c r="C22" t="s">
        <v>2176</v>
      </c>
      <c r="D22" t="s">
        <v>2177</v>
      </c>
      <c r="E22">
        <v>45989</v>
      </c>
      <c r="F22" t="s">
        <v>3406</v>
      </c>
      <c r="G22" s="39">
        <v>30</v>
      </c>
      <c r="H22" s="39">
        <v>15502</v>
      </c>
      <c r="I22" s="39">
        <v>465060</v>
      </c>
      <c r="K22" s="62" t="str">
        <f t="shared" si="0"/>
        <v>Разб</v>
      </c>
    </row>
    <row r="23" spans="1:11">
      <c r="A23">
        <v>5717936</v>
      </c>
      <c r="B23" t="s">
        <v>3351</v>
      </c>
      <c r="C23" t="s">
        <v>2176</v>
      </c>
      <c r="D23" t="s">
        <v>2177</v>
      </c>
      <c r="E23">
        <v>24225</v>
      </c>
      <c r="F23" t="s">
        <v>2178</v>
      </c>
      <c r="G23" s="39">
        <v>25</v>
      </c>
      <c r="H23" s="39">
        <v>44022</v>
      </c>
      <c r="I23" s="39">
        <v>1100550</v>
      </c>
      <c r="K23" s="62" t="str">
        <f t="shared" si="0"/>
        <v>Эмал</v>
      </c>
    </row>
    <row r="24" spans="1:11">
      <c r="A24">
        <v>5717937</v>
      </c>
      <c r="B24" t="s">
        <v>3351</v>
      </c>
      <c r="C24" t="s">
        <v>2176</v>
      </c>
      <c r="D24" t="s">
        <v>2177</v>
      </c>
      <c r="E24">
        <v>24225</v>
      </c>
      <c r="F24" t="s">
        <v>2178</v>
      </c>
      <c r="G24" s="39">
        <v>100</v>
      </c>
      <c r="H24" s="39">
        <v>36018</v>
      </c>
      <c r="I24" s="39">
        <v>3601800</v>
      </c>
      <c r="K24" s="62" t="str">
        <f t="shared" si="0"/>
        <v>Эмал</v>
      </c>
    </row>
    <row r="25" spans="1:11">
      <c r="A25">
        <v>5717938</v>
      </c>
      <c r="B25" t="s">
        <v>3351</v>
      </c>
      <c r="C25" t="s">
        <v>2176</v>
      </c>
      <c r="D25" t="s">
        <v>2177</v>
      </c>
      <c r="E25">
        <v>24225</v>
      </c>
      <c r="F25" t="s">
        <v>2178</v>
      </c>
      <c r="G25" s="39">
        <v>50</v>
      </c>
      <c r="H25" s="39">
        <v>34017</v>
      </c>
      <c r="I25" s="39">
        <v>1700850</v>
      </c>
      <c r="K25" s="62" t="str">
        <f t="shared" si="0"/>
        <v>Эмал</v>
      </c>
    </row>
    <row r="26" spans="1:11">
      <c r="A26">
        <v>5717943</v>
      </c>
      <c r="B26" t="s">
        <v>3351</v>
      </c>
      <c r="C26" t="s">
        <v>2176</v>
      </c>
      <c r="D26" t="s">
        <v>2177</v>
      </c>
      <c r="E26">
        <v>44627</v>
      </c>
      <c r="F26" t="s">
        <v>3407</v>
      </c>
      <c r="G26" s="39">
        <v>50</v>
      </c>
      <c r="H26" s="39">
        <v>39008</v>
      </c>
      <c r="I26" s="39">
        <v>1950400</v>
      </c>
      <c r="K26" s="62" t="str">
        <f t="shared" si="0"/>
        <v>Эмал</v>
      </c>
    </row>
    <row r="27" spans="1:11">
      <c r="A27">
        <v>5721413</v>
      </c>
      <c r="B27" t="s">
        <v>3352</v>
      </c>
      <c r="C27" t="s">
        <v>3408</v>
      </c>
      <c r="D27" t="s">
        <v>3409</v>
      </c>
      <c r="E27">
        <v>69664</v>
      </c>
      <c r="F27" t="s">
        <v>3410</v>
      </c>
      <c r="G27" s="39">
        <v>15</v>
      </c>
      <c r="H27" s="39">
        <v>195600</v>
      </c>
      <c r="I27" s="39">
        <v>2934000</v>
      </c>
      <c r="K27" s="62" t="str">
        <f t="shared" si="0"/>
        <v>Тепл</v>
      </c>
    </row>
    <row r="28" spans="1:11">
      <c r="A28">
        <v>5764122</v>
      </c>
      <c r="B28" t="s">
        <v>3371</v>
      </c>
      <c r="C28" t="s">
        <v>3411</v>
      </c>
      <c r="D28" t="s">
        <v>3412</v>
      </c>
      <c r="E28">
        <v>70790</v>
      </c>
      <c r="F28" t="s">
        <v>3413</v>
      </c>
      <c r="G28" s="39">
        <v>600</v>
      </c>
      <c r="H28" s="39">
        <v>236001</v>
      </c>
      <c r="I28" s="39">
        <v>141600600</v>
      </c>
      <c r="K28" s="62" t="str">
        <f t="shared" si="0"/>
        <v>Соль</v>
      </c>
    </row>
    <row r="29" spans="1:11">
      <c r="A29">
        <v>5818169</v>
      </c>
      <c r="B29" t="s">
        <v>3394</v>
      </c>
      <c r="C29" t="s">
        <v>2176</v>
      </c>
      <c r="D29" t="s">
        <v>2177</v>
      </c>
      <c r="E29">
        <v>23920</v>
      </c>
      <c r="F29" t="s">
        <v>3414</v>
      </c>
      <c r="G29" s="39">
        <v>200</v>
      </c>
      <c r="H29" s="39">
        <v>11018</v>
      </c>
      <c r="I29" s="39">
        <v>2203600</v>
      </c>
      <c r="K29" s="62" t="str">
        <f t="shared" si="0"/>
        <v>Водо</v>
      </c>
    </row>
    <row r="30" spans="1:11">
      <c r="A30">
        <v>5818195</v>
      </c>
      <c r="B30" t="s">
        <v>3394</v>
      </c>
      <c r="C30" t="s">
        <v>2176</v>
      </c>
      <c r="D30" t="s">
        <v>2177</v>
      </c>
      <c r="E30">
        <v>43279</v>
      </c>
      <c r="F30" t="s">
        <v>3415</v>
      </c>
      <c r="G30" s="39">
        <v>35</v>
      </c>
      <c r="H30" s="39">
        <v>30015</v>
      </c>
      <c r="I30" s="39">
        <v>1050525</v>
      </c>
      <c r="K30" s="62" t="str">
        <f t="shared" si="0"/>
        <v>Суха</v>
      </c>
    </row>
    <row r="31" spans="1:11">
      <c r="A31">
        <v>5818198</v>
      </c>
      <c r="B31" t="s">
        <v>3394</v>
      </c>
      <c r="C31" t="s">
        <v>2176</v>
      </c>
      <c r="D31" t="s">
        <v>2177</v>
      </c>
      <c r="E31">
        <v>24225</v>
      </c>
      <c r="F31" t="s">
        <v>2178</v>
      </c>
      <c r="G31" s="39">
        <v>100</v>
      </c>
      <c r="H31" s="39">
        <v>36019</v>
      </c>
      <c r="I31" s="39">
        <v>3601900</v>
      </c>
      <c r="K31" s="62" t="str">
        <f t="shared" si="0"/>
        <v>Эмал</v>
      </c>
    </row>
    <row r="32" spans="1:11">
      <c r="A32">
        <v>5818225</v>
      </c>
      <c r="B32" t="s">
        <v>3394</v>
      </c>
      <c r="C32" t="s">
        <v>2176</v>
      </c>
      <c r="D32" t="s">
        <v>2177</v>
      </c>
      <c r="E32">
        <v>30152</v>
      </c>
      <c r="F32" t="s">
        <v>3417</v>
      </c>
      <c r="G32" s="39">
        <v>30</v>
      </c>
      <c r="H32" s="39">
        <v>150075</v>
      </c>
      <c r="I32" s="39">
        <v>300150</v>
      </c>
      <c r="K32" s="62" t="str">
        <f t="shared" si="0"/>
        <v>Грун</v>
      </c>
    </row>
    <row r="33" spans="1:11">
      <c r="A33">
        <v>5846165</v>
      </c>
      <c r="B33" t="s">
        <v>4777</v>
      </c>
      <c r="C33" t="s">
        <v>2180</v>
      </c>
      <c r="D33" t="s">
        <v>2181</v>
      </c>
      <c r="E33">
        <v>38400</v>
      </c>
      <c r="F33" t="s">
        <v>4778</v>
      </c>
      <c r="G33" s="39">
        <v>1</v>
      </c>
      <c r="H33" s="39">
        <v>15000001</v>
      </c>
      <c r="I33" s="39">
        <v>15000001</v>
      </c>
      <c r="K33" s="62" t="str">
        <f t="shared" si="0"/>
        <v>Каус</v>
      </c>
    </row>
    <row r="34" spans="1:11">
      <c r="A34">
        <v>5861017</v>
      </c>
      <c r="B34" t="s">
        <v>4779</v>
      </c>
      <c r="C34" t="s">
        <v>306</v>
      </c>
      <c r="D34" t="s">
        <v>307</v>
      </c>
      <c r="E34">
        <v>67344</v>
      </c>
      <c r="F34" t="s">
        <v>4780</v>
      </c>
      <c r="G34" s="39">
        <v>10</v>
      </c>
      <c r="H34" s="39">
        <v>7300007</v>
      </c>
      <c r="I34" s="39">
        <v>7300007</v>
      </c>
      <c r="K34" s="62" t="str">
        <f t="shared" si="0"/>
        <v>Порт</v>
      </c>
    </row>
    <row r="35" spans="1:11">
      <c r="A35">
        <v>5863383</v>
      </c>
      <c r="B35" t="s">
        <v>4781</v>
      </c>
      <c r="C35" t="s">
        <v>2176</v>
      </c>
      <c r="D35" t="s">
        <v>2177</v>
      </c>
      <c r="E35">
        <v>43279</v>
      </c>
      <c r="F35" t="s">
        <v>3415</v>
      </c>
      <c r="G35" s="39">
        <v>45</v>
      </c>
      <c r="H35" s="39">
        <v>30016</v>
      </c>
      <c r="I35" s="39">
        <v>1350720</v>
      </c>
      <c r="K35" s="62" t="str">
        <f t="shared" si="0"/>
        <v>Суха</v>
      </c>
    </row>
    <row r="36" spans="1:11">
      <c r="A36">
        <v>5863386</v>
      </c>
      <c r="B36" t="s">
        <v>4781</v>
      </c>
      <c r="C36" t="s">
        <v>2176</v>
      </c>
      <c r="D36" t="s">
        <v>2177</v>
      </c>
      <c r="E36">
        <v>24225</v>
      </c>
      <c r="F36" t="s">
        <v>2178</v>
      </c>
      <c r="G36" s="39">
        <v>100</v>
      </c>
      <c r="H36" s="39">
        <v>36019</v>
      </c>
      <c r="I36" s="39">
        <v>3601900</v>
      </c>
      <c r="K36" s="62" t="str">
        <f t="shared" si="0"/>
        <v>Эмал</v>
      </c>
    </row>
    <row r="37" spans="1:11">
      <c r="A37">
        <v>5864555</v>
      </c>
      <c r="B37" t="s">
        <v>4782</v>
      </c>
      <c r="C37" t="s">
        <v>2176</v>
      </c>
      <c r="D37" t="s">
        <v>2177</v>
      </c>
      <c r="E37">
        <v>43279</v>
      </c>
      <c r="F37" t="s">
        <v>3415</v>
      </c>
      <c r="G37" s="39">
        <v>25</v>
      </c>
      <c r="H37" s="39">
        <v>42021</v>
      </c>
      <c r="I37" s="39">
        <v>1050525</v>
      </c>
      <c r="K37" s="62" t="str">
        <f t="shared" si="0"/>
        <v>Суха</v>
      </c>
    </row>
    <row r="38" spans="1:11">
      <c r="A38">
        <v>5869376</v>
      </c>
      <c r="B38" t="s">
        <v>4783</v>
      </c>
      <c r="C38" t="s">
        <v>2184</v>
      </c>
      <c r="D38" t="s">
        <v>2185</v>
      </c>
      <c r="E38">
        <v>58076</v>
      </c>
      <c r="F38" t="s">
        <v>4784</v>
      </c>
      <c r="G38" s="39">
        <v>5300</v>
      </c>
      <c r="H38" s="39">
        <v>1320000</v>
      </c>
      <c r="I38" s="39">
        <v>69960000</v>
      </c>
      <c r="K38" s="62" t="str">
        <f t="shared" si="0"/>
        <v>Дизе</v>
      </c>
    </row>
    <row r="39" spans="1:11">
      <c r="A39">
        <v>5881103</v>
      </c>
      <c r="B39" t="s">
        <v>4785</v>
      </c>
      <c r="C39" t="s">
        <v>2176</v>
      </c>
      <c r="D39" t="s">
        <v>2177</v>
      </c>
      <c r="E39">
        <v>23920</v>
      </c>
      <c r="F39" t="s">
        <v>3414</v>
      </c>
      <c r="G39" s="39">
        <v>300</v>
      </c>
      <c r="H39" s="39">
        <v>11017</v>
      </c>
      <c r="I39" s="39">
        <v>3305100</v>
      </c>
      <c r="K39" s="62" t="str">
        <f t="shared" si="0"/>
        <v>Водо</v>
      </c>
    </row>
    <row r="40" spans="1:11">
      <c r="A40">
        <v>5881118</v>
      </c>
      <c r="B40" t="s">
        <v>4785</v>
      </c>
      <c r="C40" t="s">
        <v>2176</v>
      </c>
      <c r="D40" t="s">
        <v>2177</v>
      </c>
      <c r="E40">
        <v>58031</v>
      </c>
      <c r="F40" t="s">
        <v>4786</v>
      </c>
      <c r="G40" s="39">
        <v>25</v>
      </c>
      <c r="H40" s="39">
        <v>30015</v>
      </c>
      <c r="I40" s="39">
        <v>750375</v>
      </c>
      <c r="K40" s="62" t="str">
        <f t="shared" si="0"/>
        <v>Кафе</v>
      </c>
    </row>
    <row r="41" spans="1:11">
      <c r="A41">
        <v>5883300</v>
      </c>
      <c r="B41" t="s">
        <v>4785</v>
      </c>
      <c r="C41" t="s">
        <v>2176</v>
      </c>
      <c r="D41" t="s">
        <v>2177</v>
      </c>
      <c r="E41">
        <v>45989</v>
      </c>
      <c r="F41" t="s">
        <v>3406</v>
      </c>
      <c r="G41" s="39">
        <v>50</v>
      </c>
      <c r="H41" s="39">
        <v>15503</v>
      </c>
      <c r="I41" s="39">
        <v>775150</v>
      </c>
      <c r="K41" s="62" t="str">
        <f t="shared" si="0"/>
        <v>Разб</v>
      </c>
    </row>
    <row r="42" spans="1:11">
      <c r="A42">
        <v>5883309</v>
      </c>
      <c r="B42" t="s">
        <v>4785</v>
      </c>
      <c r="C42" t="s">
        <v>2176</v>
      </c>
      <c r="D42" t="s">
        <v>2177</v>
      </c>
      <c r="E42">
        <v>43279</v>
      </c>
      <c r="F42" t="s">
        <v>3415</v>
      </c>
      <c r="G42" s="39">
        <v>30</v>
      </c>
      <c r="H42" s="39">
        <v>30016</v>
      </c>
      <c r="I42" s="39">
        <v>900480</v>
      </c>
      <c r="K42" s="62" t="str">
        <f t="shared" si="0"/>
        <v>Суха</v>
      </c>
    </row>
    <row r="43" spans="1:11">
      <c r="A43">
        <v>5883346</v>
      </c>
      <c r="B43" t="s">
        <v>4785</v>
      </c>
      <c r="C43" t="s">
        <v>2176</v>
      </c>
      <c r="D43" t="s">
        <v>2177</v>
      </c>
      <c r="E43">
        <v>30152</v>
      </c>
      <c r="F43" t="s">
        <v>3417</v>
      </c>
      <c r="G43" s="39">
        <v>30</v>
      </c>
      <c r="H43" s="39">
        <v>150076</v>
      </c>
      <c r="I43" s="39">
        <v>300152</v>
      </c>
      <c r="K43" s="62" t="str">
        <f t="shared" si="0"/>
        <v>Грун</v>
      </c>
    </row>
    <row r="44" spans="1:11">
      <c r="A44">
        <v>5884680</v>
      </c>
      <c r="B44" t="s">
        <v>4787</v>
      </c>
      <c r="C44" t="s">
        <v>2176</v>
      </c>
      <c r="D44" t="s">
        <v>2177</v>
      </c>
      <c r="E44">
        <v>24225</v>
      </c>
      <c r="F44" t="s">
        <v>2178</v>
      </c>
      <c r="G44" s="39">
        <v>700</v>
      </c>
      <c r="H44" s="39">
        <v>36018</v>
      </c>
      <c r="I44" s="39">
        <v>25212600</v>
      </c>
      <c r="K44" s="62" t="str">
        <f t="shared" si="0"/>
        <v>Эмал</v>
      </c>
    </row>
    <row r="45" spans="1:11">
      <c r="A45">
        <v>5884681</v>
      </c>
      <c r="B45" t="s">
        <v>4787</v>
      </c>
      <c r="C45" t="s">
        <v>2176</v>
      </c>
      <c r="D45" t="s">
        <v>2177</v>
      </c>
      <c r="E45">
        <v>24225</v>
      </c>
      <c r="F45" t="s">
        <v>2178</v>
      </c>
      <c r="G45" s="39">
        <v>75</v>
      </c>
      <c r="H45" s="39">
        <v>36018</v>
      </c>
      <c r="I45" s="39">
        <v>2701350</v>
      </c>
      <c r="K45" s="62" t="str">
        <f t="shared" si="0"/>
        <v>Эмал</v>
      </c>
    </row>
    <row r="46" spans="1:11">
      <c r="A46">
        <v>5887949</v>
      </c>
      <c r="B46" t="s">
        <v>4788</v>
      </c>
      <c r="C46" t="s">
        <v>2176</v>
      </c>
      <c r="D46" t="s">
        <v>2177</v>
      </c>
      <c r="E46">
        <v>24225</v>
      </c>
      <c r="F46" t="s">
        <v>2178</v>
      </c>
      <c r="G46" s="39">
        <v>275</v>
      </c>
      <c r="H46" s="39">
        <v>32016</v>
      </c>
      <c r="I46" s="39">
        <v>8804400</v>
      </c>
      <c r="K46" s="62" t="str">
        <f t="shared" si="0"/>
        <v>Эмал</v>
      </c>
    </row>
    <row r="47" spans="1:11">
      <c r="A47">
        <v>5889850</v>
      </c>
      <c r="B47" t="s">
        <v>4788</v>
      </c>
      <c r="C47" t="s">
        <v>2176</v>
      </c>
      <c r="D47" t="s">
        <v>2177</v>
      </c>
      <c r="E47">
        <v>24225</v>
      </c>
      <c r="F47" t="s">
        <v>2178</v>
      </c>
      <c r="G47" s="39">
        <v>100</v>
      </c>
      <c r="H47" s="39">
        <v>34018</v>
      </c>
      <c r="I47" s="39">
        <v>3401800</v>
      </c>
      <c r="K47" s="62" t="str">
        <f t="shared" si="0"/>
        <v>Эмал</v>
      </c>
    </row>
    <row r="48" spans="1:11">
      <c r="A48">
        <v>5893040</v>
      </c>
      <c r="B48" t="s">
        <v>4789</v>
      </c>
      <c r="C48" t="s">
        <v>4790</v>
      </c>
      <c r="D48" t="s">
        <v>4791</v>
      </c>
      <c r="E48">
        <v>73517</v>
      </c>
      <c r="F48" t="s">
        <v>4792</v>
      </c>
      <c r="G48" s="39">
        <v>180</v>
      </c>
      <c r="H48" s="39">
        <v>55200</v>
      </c>
      <c r="I48" s="39">
        <v>9936000</v>
      </c>
      <c r="K48" s="62" t="str">
        <f t="shared" si="0"/>
        <v>Лист</v>
      </c>
    </row>
    <row r="49" spans="1:11">
      <c r="A49">
        <v>5894111</v>
      </c>
      <c r="B49" t="s">
        <v>4793</v>
      </c>
      <c r="C49" t="s">
        <v>2176</v>
      </c>
      <c r="D49" t="s">
        <v>2177</v>
      </c>
      <c r="E49">
        <v>45989</v>
      </c>
      <c r="F49" t="s">
        <v>3406</v>
      </c>
      <c r="G49" s="39">
        <v>40</v>
      </c>
      <c r="H49" s="39">
        <v>15502</v>
      </c>
      <c r="I49" s="39">
        <v>620080</v>
      </c>
      <c r="K49" s="62" t="str">
        <f t="shared" si="0"/>
        <v>Разб</v>
      </c>
    </row>
    <row r="50" spans="1:11">
      <c r="A50">
        <v>5894120</v>
      </c>
      <c r="B50" t="s">
        <v>4793</v>
      </c>
      <c r="C50" t="s">
        <v>2176</v>
      </c>
      <c r="D50" t="s">
        <v>2177</v>
      </c>
      <c r="E50">
        <v>24225</v>
      </c>
      <c r="F50" t="s">
        <v>2178</v>
      </c>
      <c r="G50" s="39">
        <v>400</v>
      </c>
      <c r="H50" s="39">
        <v>36018</v>
      </c>
      <c r="I50" s="39">
        <v>14407200</v>
      </c>
      <c r="K50" s="62" t="str">
        <f t="shared" si="0"/>
        <v>Эмал</v>
      </c>
    </row>
    <row r="51" spans="1:11">
      <c r="A51">
        <v>5897264</v>
      </c>
      <c r="B51" t="s">
        <v>4794</v>
      </c>
      <c r="C51" t="s">
        <v>2176</v>
      </c>
      <c r="D51" t="s">
        <v>2177</v>
      </c>
      <c r="E51">
        <v>24225</v>
      </c>
      <c r="F51" t="s">
        <v>2178</v>
      </c>
      <c r="G51" s="39">
        <v>50</v>
      </c>
      <c r="H51" s="39">
        <v>34017</v>
      </c>
      <c r="I51" s="39">
        <v>1700850</v>
      </c>
      <c r="K51" s="62" t="str">
        <f t="shared" si="0"/>
        <v>Эмал</v>
      </c>
    </row>
    <row r="52" spans="1:11">
      <c r="A52">
        <v>5897265</v>
      </c>
      <c r="B52" t="s">
        <v>4794</v>
      </c>
      <c r="C52" t="s">
        <v>2176</v>
      </c>
      <c r="D52" t="s">
        <v>2177</v>
      </c>
      <c r="E52">
        <v>24225</v>
      </c>
      <c r="F52" t="s">
        <v>2178</v>
      </c>
      <c r="G52" s="39">
        <v>50</v>
      </c>
      <c r="H52" s="39">
        <v>32016</v>
      </c>
      <c r="I52" s="39">
        <v>1600800</v>
      </c>
      <c r="K52" s="62" t="str">
        <f t="shared" si="0"/>
        <v>Эмал</v>
      </c>
    </row>
    <row r="53" spans="1:11">
      <c r="A53">
        <v>5985736</v>
      </c>
      <c r="B53" t="s">
        <v>4795</v>
      </c>
      <c r="C53" t="s">
        <v>903</v>
      </c>
      <c r="D53" t="s">
        <v>904</v>
      </c>
      <c r="E53">
        <v>45695</v>
      </c>
      <c r="F53" t="s">
        <v>906</v>
      </c>
      <c r="G53" s="39">
        <v>40</v>
      </c>
      <c r="H53" s="39">
        <v>75000</v>
      </c>
      <c r="I53" s="39">
        <v>3000000</v>
      </c>
      <c r="K53" s="62" t="str">
        <f t="shared" si="0"/>
        <v>Щебе</v>
      </c>
    </row>
    <row r="54" spans="1:11">
      <c r="A54">
        <v>5985752</v>
      </c>
      <c r="B54" t="s">
        <v>4795</v>
      </c>
      <c r="C54" t="s">
        <v>903</v>
      </c>
      <c r="D54" t="s">
        <v>904</v>
      </c>
      <c r="E54">
        <v>45756</v>
      </c>
      <c r="F54" t="s">
        <v>905</v>
      </c>
      <c r="G54" s="39">
        <v>40</v>
      </c>
      <c r="H54" s="39">
        <v>130000</v>
      </c>
      <c r="I54" s="39">
        <v>5200000</v>
      </c>
      <c r="K54" s="62" t="str">
        <f t="shared" si="0"/>
        <v>Песо</v>
      </c>
    </row>
    <row r="55" spans="1:11">
      <c r="A55">
        <v>5988847</v>
      </c>
      <c r="B55" t="s">
        <v>4795</v>
      </c>
      <c r="C55" t="s">
        <v>306</v>
      </c>
      <c r="D55" t="s">
        <v>307</v>
      </c>
      <c r="E55">
        <v>5865</v>
      </c>
      <c r="F55" t="s">
        <v>2175</v>
      </c>
      <c r="G55" s="39">
        <v>10</v>
      </c>
      <c r="H55" s="39">
        <v>7252491</v>
      </c>
      <c r="I55" s="39">
        <v>7252491</v>
      </c>
      <c r="K55" s="62" t="str">
        <f t="shared" si="0"/>
        <v>Порт</v>
      </c>
    </row>
    <row r="56" spans="1:11">
      <c r="A56">
        <v>6002747</v>
      </c>
      <c r="B56" t="s">
        <v>4796</v>
      </c>
      <c r="C56" t="s">
        <v>2176</v>
      </c>
      <c r="D56" t="s">
        <v>2177</v>
      </c>
      <c r="E56">
        <v>43279</v>
      </c>
      <c r="F56" t="s">
        <v>3415</v>
      </c>
      <c r="G56" s="39">
        <v>75</v>
      </c>
      <c r="H56" s="39">
        <v>36018</v>
      </c>
      <c r="I56" s="39">
        <v>2701350</v>
      </c>
      <c r="K56" s="62" t="str">
        <f t="shared" si="0"/>
        <v>Суха</v>
      </c>
    </row>
    <row r="57" spans="1:11">
      <c r="A57" s="54"/>
      <c r="B57" s="54"/>
      <c r="C57" s="54"/>
      <c r="D57" s="54"/>
      <c r="E57" s="54"/>
      <c r="F57" s="123"/>
      <c r="G57" s="44"/>
      <c r="H57" s="44"/>
      <c r="I57" s="44"/>
    </row>
    <row r="58" spans="1:11">
      <c r="A58" s="54"/>
      <c r="B58" s="54"/>
      <c r="C58" s="54"/>
      <c r="D58" s="54"/>
      <c r="E58" s="54"/>
      <c r="F58" s="123"/>
      <c r="G58" s="44"/>
      <c r="H58" s="44"/>
      <c r="I58" s="44"/>
    </row>
    <row r="59" spans="1:11">
      <c r="A59" s="54"/>
      <c r="B59" s="54"/>
      <c r="C59" s="54"/>
      <c r="D59" s="54"/>
      <c r="E59" s="54"/>
      <c r="F59" s="123"/>
      <c r="G59" s="44"/>
      <c r="H59" s="44"/>
      <c r="I59" s="44"/>
    </row>
    <row r="60" spans="1:11">
      <c r="A60" s="54"/>
      <c r="B60" s="54"/>
      <c r="C60" s="54"/>
      <c r="D60" s="54"/>
      <c r="E60" s="54"/>
      <c r="F60" s="123"/>
      <c r="G60" s="44"/>
      <c r="H60" s="44"/>
      <c r="I60" s="44"/>
    </row>
    <row r="61" spans="1:11">
      <c r="A61" s="54"/>
      <c r="B61" s="54"/>
      <c r="C61" s="54"/>
      <c r="D61" s="54"/>
      <c r="E61" s="54"/>
      <c r="F61" s="123"/>
      <c r="G61" s="44"/>
      <c r="H61" s="44"/>
      <c r="I61" s="44"/>
    </row>
    <row r="62" spans="1:11">
      <c r="A62" s="54"/>
      <c r="B62" s="54"/>
      <c r="C62" s="54"/>
      <c r="D62" s="54"/>
      <c r="E62" s="54"/>
      <c r="F62" s="123"/>
      <c r="G62" s="44"/>
      <c r="H62" s="44"/>
      <c r="I62" s="44"/>
    </row>
    <row r="63" spans="1:11">
      <c r="A63" s="54"/>
      <c r="B63" s="54"/>
      <c r="C63" s="54"/>
      <c r="D63" s="54"/>
      <c r="E63" s="54"/>
      <c r="F63" s="123"/>
      <c r="G63" s="44"/>
      <c r="H63" s="44"/>
      <c r="I63" s="44"/>
    </row>
    <row r="64" spans="1:11">
      <c r="A64" s="54"/>
      <c r="B64" s="54"/>
      <c r="C64" s="54"/>
      <c r="D64" s="54"/>
      <c r="E64" s="54"/>
      <c r="F64" s="123"/>
      <c r="G64" s="44"/>
      <c r="H64" s="44"/>
      <c r="I64" s="44"/>
    </row>
    <row r="65" spans="1:11">
      <c r="A65" s="54"/>
      <c r="B65" s="54"/>
      <c r="C65" s="54"/>
      <c r="D65" s="54"/>
      <c r="E65" s="54"/>
      <c r="F65" s="123"/>
      <c r="G65" s="44"/>
      <c r="H65" s="44"/>
      <c r="I65" s="44"/>
    </row>
    <row r="66" spans="1:11">
      <c r="A66" s="54"/>
      <c r="B66" s="54"/>
      <c r="C66" s="54"/>
      <c r="D66" s="54"/>
      <c r="E66" s="54"/>
      <c r="F66" s="123"/>
      <c r="G66" s="44"/>
      <c r="H66" s="44"/>
      <c r="I66" s="44"/>
    </row>
    <row r="67" spans="1:11">
      <c r="A67" s="54"/>
      <c r="B67" s="54"/>
      <c r="C67" s="54"/>
      <c r="D67" s="54"/>
      <c r="E67" s="54"/>
      <c r="F67" s="123"/>
      <c r="G67" s="44"/>
      <c r="H67" s="44"/>
      <c r="I67" s="44"/>
    </row>
    <row r="68" spans="1:11">
      <c r="A68" s="54"/>
      <c r="B68" s="54"/>
      <c r="C68" s="54"/>
      <c r="D68" s="54"/>
      <c r="E68" s="54"/>
      <c r="F68" s="123"/>
      <c r="G68" s="44"/>
      <c r="H68" s="44"/>
      <c r="I68" s="44"/>
    </row>
    <row r="69" spans="1:11">
      <c r="A69" s="54"/>
      <c r="B69" s="54"/>
      <c r="C69" s="54"/>
      <c r="D69" s="54"/>
      <c r="E69" s="54"/>
      <c r="F69" s="123"/>
      <c r="G69" s="44"/>
      <c r="H69" s="44"/>
      <c r="I69" s="44"/>
    </row>
    <row r="70" spans="1:11">
      <c r="A70" s="54"/>
      <c r="B70" s="54"/>
      <c r="C70" s="54"/>
      <c r="D70" s="54"/>
      <c r="E70" s="54"/>
      <c r="F70" s="123"/>
      <c r="G70" s="44"/>
      <c r="H70" s="44"/>
      <c r="I70" s="44"/>
    </row>
    <row r="71" spans="1:11">
      <c r="A71" s="54"/>
      <c r="B71" s="54"/>
      <c r="C71" s="54"/>
      <c r="D71" s="54"/>
      <c r="E71" s="54"/>
      <c r="F71" s="123"/>
      <c r="G71" s="44"/>
      <c r="H71" s="44"/>
      <c r="I71" s="44"/>
    </row>
    <row r="72" spans="1:11">
      <c r="A72" s="54"/>
      <c r="B72" s="54"/>
      <c r="C72" s="54"/>
      <c r="D72" s="54"/>
      <c r="E72" s="54"/>
      <c r="F72" s="123"/>
      <c r="G72" s="44"/>
      <c r="H72" s="44"/>
      <c r="I72" s="44"/>
    </row>
    <row r="73" spans="1:11" ht="18.75" customHeight="1">
      <c r="A73" s="76">
        <f>COUNT(A5:A72)</f>
        <v>52</v>
      </c>
      <c r="B73" s="71"/>
      <c r="C73" s="72"/>
      <c r="D73" s="71"/>
      <c r="E73" s="71"/>
      <c r="F73" s="72"/>
      <c r="G73" s="73"/>
      <c r="H73" s="73"/>
      <c r="I73" s="73">
        <f>SUM(I5:I72)</f>
        <v>1404529159</v>
      </c>
    </row>
    <row r="74" spans="1:11">
      <c r="A74" s="63">
        <f>COUNT(A5:A14)</f>
        <v>10</v>
      </c>
      <c r="G74" s="63">
        <f>SUBTOTAL(9,G5:G14)</f>
        <v>8490</v>
      </c>
      <c r="I74" s="63">
        <f>SUBTOTAL(9,I5:I14)</f>
        <v>883209072</v>
      </c>
    </row>
    <row r="76" spans="1:11">
      <c r="C76" s="44" t="s">
        <v>79</v>
      </c>
      <c r="F76" s="97" t="s">
        <v>193</v>
      </c>
      <c r="G76" s="63">
        <f>SUMIF($K$5:$K72,$F76,G$5:G72)</f>
        <v>110</v>
      </c>
      <c r="H76" s="63">
        <f t="shared" ref="H76" si="1">I76/G76</f>
        <v>3852788</v>
      </c>
      <c r="I76" s="63">
        <f>SUMIF($K$5:$K72,$F76,I$5:I72)</f>
        <v>423806680</v>
      </c>
      <c r="K76" s="63">
        <f>COUNTIF(K$5:K$72,F76)</f>
        <v>1</v>
      </c>
    </row>
    <row r="77" spans="1:11">
      <c r="C77" s="54" t="s">
        <v>207</v>
      </c>
      <c r="F77" s="97" t="s">
        <v>216</v>
      </c>
      <c r="G77" s="63">
        <f>SUMIF($K$5:$K73,$F77,G$5:G73)</f>
        <v>3580</v>
      </c>
      <c r="H77" s="63">
        <f t="shared" ref="H77:H87" si="2">I77/G77</f>
        <v>29406</v>
      </c>
      <c r="I77" s="63">
        <f>SUMIF($K$5:$K73,$F77,I$5:I73)</f>
        <v>105273480</v>
      </c>
      <c r="K77" s="63">
        <f t="shared" ref="K77:K90" si="3">COUNTIF(K$5:K$72,F77)</f>
        <v>1</v>
      </c>
    </row>
    <row r="78" spans="1:11">
      <c r="C78" s="44" t="s">
        <v>96</v>
      </c>
      <c r="F78" s="97" t="s">
        <v>194</v>
      </c>
      <c r="G78" s="63">
        <f>SUMIF($K$5:$K74,$F78,G$5:G74)</f>
        <v>17900</v>
      </c>
      <c r="H78" s="63">
        <f t="shared" si="2"/>
        <v>13650.004804469274</v>
      </c>
      <c r="I78" s="63">
        <f>SUMIF($K$5:$K74,$F78,I$5:I74)</f>
        <v>244335086</v>
      </c>
      <c r="K78" s="63">
        <f t="shared" si="3"/>
        <v>4</v>
      </c>
    </row>
    <row r="79" spans="1:11">
      <c r="C79" s="54" t="s">
        <v>906</v>
      </c>
      <c r="F79" s="97" t="s">
        <v>918</v>
      </c>
      <c r="G79" s="63">
        <f>SUMIF($K$5:$K75,$F79,G$5:G75)</f>
        <v>140</v>
      </c>
      <c r="H79" s="63">
        <f t="shared" si="2"/>
        <v>62143.571428571428</v>
      </c>
      <c r="I79" s="63">
        <f>SUMIF($K$5:$K75,$F79,I$5:I75)</f>
        <v>8700100</v>
      </c>
      <c r="K79" s="63">
        <f t="shared" si="3"/>
        <v>2</v>
      </c>
    </row>
    <row r="80" spans="1:11" ht="30">
      <c r="C80" s="123" t="s">
        <v>3416</v>
      </c>
      <c r="F80" s="97" t="s">
        <v>3418</v>
      </c>
      <c r="G80" s="63">
        <f>SUMIF($K$5:$K76,$F80,G$5:G76)</f>
        <v>0</v>
      </c>
      <c r="H80" s="63" t="e">
        <f t="shared" si="2"/>
        <v>#DIV/0!</v>
      </c>
      <c r="I80" s="63">
        <f>SUMIF($K$5:$K76,$F80,I$5:I76)</f>
        <v>0</v>
      </c>
      <c r="K80" s="63">
        <f t="shared" si="3"/>
        <v>0</v>
      </c>
    </row>
    <row r="81" spans="3:11">
      <c r="C81" s="54" t="s">
        <v>911</v>
      </c>
      <c r="F81" s="97" t="s">
        <v>917</v>
      </c>
      <c r="G81" s="63">
        <f>SUMIF($K$5:$K77,$F81,G$5:G77)</f>
        <v>60</v>
      </c>
      <c r="H81" s="63">
        <f t="shared" si="2"/>
        <v>611973.80000000005</v>
      </c>
      <c r="I81" s="63">
        <f>SUMIF($K$5:$K77,$F81,I$5:I77)</f>
        <v>36718428</v>
      </c>
      <c r="K81" s="63">
        <f t="shared" si="3"/>
        <v>4</v>
      </c>
    </row>
    <row r="82" spans="3:11">
      <c r="C82" s="44" t="s">
        <v>97</v>
      </c>
      <c r="F82" s="97" t="s">
        <v>195</v>
      </c>
      <c r="G82" s="63">
        <f>SUMIF($K$5:$K78,$F82,G$5:G78)</f>
        <v>40</v>
      </c>
      <c r="H82" s="63">
        <f t="shared" si="2"/>
        <v>3706474.9</v>
      </c>
      <c r="I82" s="63">
        <f>SUMIF($K$5:$K78,$F82,I$5:I78)</f>
        <v>148258996</v>
      </c>
      <c r="K82" s="63">
        <f t="shared" si="3"/>
        <v>3</v>
      </c>
    </row>
    <row r="83" spans="3:11" ht="30">
      <c r="C83" s="123" t="s">
        <v>3414</v>
      </c>
      <c r="F83" s="97" t="s">
        <v>3421</v>
      </c>
      <c r="G83" s="63">
        <f>SUMIF($K$5:$K79,$F83,G$5:G79)</f>
        <v>500</v>
      </c>
      <c r="H83" s="63">
        <f t="shared" si="2"/>
        <v>11017.4</v>
      </c>
      <c r="I83" s="63">
        <f>SUMIF($K$5:$K79,$F83,I$5:I79)</f>
        <v>5508700</v>
      </c>
      <c r="K83" s="63">
        <f t="shared" si="3"/>
        <v>2</v>
      </c>
    </row>
    <row r="84" spans="3:11" ht="30">
      <c r="C84" s="123" t="s">
        <v>2182</v>
      </c>
      <c r="F84" s="97" t="s">
        <v>2188</v>
      </c>
      <c r="G84" s="63">
        <f>SUMIF($K$5:$K80,$F84,G$5:G80)</f>
        <v>2</v>
      </c>
      <c r="H84" s="63">
        <f t="shared" si="2"/>
        <v>13750001</v>
      </c>
      <c r="I84" s="63">
        <f>SUMIF($K$5:$K80,$F84,I$5:I80)</f>
        <v>27500002</v>
      </c>
      <c r="K84" s="63">
        <f t="shared" si="3"/>
        <v>2</v>
      </c>
    </row>
    <row r="85" spans="3:11">
      <c r="C85" s="65" t="s">
        <v>270</v>
      </c>
      <c r="F85" s="97" t="s">
        <v>273</v>
      </c>
      <c r="G85" s="63">
        <f>SUMIF($K$5:$K81,$F85,G$5:G81)</f>
        <v>1200</v>
      </c>
      <c r="H85" s="63">
        <f t="shared" si="2"/>
        <v>236004</v>
      </c>
      <c r="I85" s="63">
        <f>SUMIF($K$5:$K81,$F85,I$5:I81)</f>
        <v>283204800</v>
      </c>
      <c r="K85" s="63">
        <f t="shared" si="3"/>
        <v>2</v>
      </c>
    </row>
    <row r="86" spans="3:11">
      <c r="C86" s="65" t="s">
        <v>2178</v>
      </c>
      <c r="F86" s="97" t="s">
        <v>2187</v>
      </c>
      <c r="G86" s="63">
        <f>SUMIF($K$5:$K82,$F86,G$5:G82)</f>
        <v>2275</v>
      </c>
      <c r="H86" s="63">
        <f t="shared" si="2"/>
        <v>34851.956043956045</v>
      </c>
      <c r="I86" s="63">
        <f>SUMIF($K$5:$K82,$F86,I$5:I82)</f>
        <v>79288200</v>
      </c>
      <c r="K86" s="63">
        <f t="shared" si="3"/>
        <v>14</v>
      </c>
    </row>
    <row r="87" spans="3:11" ht="30">
      <c r="C87" s="123" t="s">
        <v>3417</v>
      </c>
      <c r="F87" s="65" t="s">
        <v>3419</v>
      </c>
      <c r="G87" s="63">
        <f>SUMIF($K$5:$K83,$F87,G$5:G83)</f>
        <v>60</v>
      </c>
      <c r="H87" s="63">
        <f t="shared" si="2"/>
        <v>10005.033333333333</v>
      </c>
      <c r="I87" s="63">
        <f>SUMIF($K$5:$K83,$F87,I$5:I83)</f>
        <v>600302</v>
      </c>
      <c r="K87" s="63">
        <f t="shared" si="3"/>
        <v>2</v>
      </c>
    </row>
    <row r="88" spans="3:11">
      <c r="C88" s="123" t="s">
        <v>3415</v>
      </c>
      <c r="F88" s="97" t="s">
        <v>3420</v>
      </c>
      <c r="G88" s="63">
        <f>SUMIF($K$5:$K84,$F88,G$5:G84)</f>
        <v>210</v>
      </c>
      <c r="H88" s="63">
        <f t="shared" ref="H88:H90" si="4">I88/G88</f>
        <v>33588.571428571428</v>
      </c>
      <c r="I88" s="63">
        <f>SUMIF($K$5:$K84,$F88,I$5:I84)</f>
        <v>7053600</v>
      </c>
      <c r="K88" s="63">
        <f t="shared" si="3"/>
        <v>5</v>
      </c>
    </row>
    <row r="89" spans="3:11">
      <c r="C89" s="54" t="s">
        <v>905</v>
      </c>
      <c r="F89" s="65" t="s">
        <v>916</v>
      </c>
      <c r="G89" s="63">
        <f>SUMIF($K$5:$K85,$F89,G$5:G85)</f>
        <v>160</v>
      </c>
      <c r="H89" s="63">
        <f t="shared" si="4"/>
        <v>117500.75</v>
      </c>
      <c r="I89" s="63">
        <f>SUMIF($K$5:$K85,$F89,I$5:I85)</f>
        <v>18800120</v>
      </c>
      <c r="K89" s="63">
        <f t="shared" si="3"/>
        <v>4</v>
      </c>
    </row>
    <row r="90" spans="3:11">
      <c r="C90" s="123" t="s">
        <v>3406</v>
      </c>
      <c r="F90" s="65" t="s">
        <v>3423</v>
      </c>
      <c r="G90" s="63">
        <f>SUMIF($K$5:$K85,$F90,G$5:G85)</f>
        <v>120</v>
      </c>
      <c r="H90" s="63">
        <f t="shared" si="4"/>
        <v>15502.416666666666</v>
      </c>
      <c r="I90" s="63">
        <f>SUMIF($K$5:$K85,$F90,I$5:I85)</f>
        <v>1860290</v>
      </c>
      <c r="K90" s="63">
        <f t="shared" si="3"/>
        <v>3</v>
      </c>
    </row>
    <row r="91" spans="3:11" ht="45">
      <c r="C91" s="123" t="s">
        <v>3410</v>
      </c>
      <c r="F91" s="65" t="s">
        <v>3422</v>
      </c>
      <c r="G91" s="63">
        <f>SUMIF($K$5:$K86,$F91,G$5:G86)</f>
        <v>15</v>
      </c>
      <c r="H91" s="63">
        <f t="shared" ref="H91" si="5">I91/G91</f>
        <v>195600</v>
      </c>
      <c r="I91" s="63">
        <f>SUMIF($K$5:$K86,$F91,I$5:I86)</f>
        <v>2934000</v>
      </c>
      <c r="K91" s="63">
        <f t="shared" ref="K91:K93" si="6">COUNTIF(K$5:K$72,F91)</f>
        <v>1</v>
      </c>
    </row>
    <row r="92" spans="3:11" ht="30">
      <c r="C92" s="98" t="s">
        <v>4792</v>
      </c>
      <c r="F92" s="65" t="s">
        <v>4797</v>
      </c>
      <c r="G92" s="63">
        <f>SUMIF($K$5:$K87,$F92,G$5:G87)</f>
        <v>180</v>
      </c>
      <c r="H92" s="63">
        <f t="shared" ref="H92" si="7">I92/G92</f>
        <v>55200</v>
      </c>
      <c r="I92" s="63">
        <f>SUMIF($K$5:$K87,$F92,I$5:I87)</f>
        <v>9936000</v>
      </c>
      <c r="K92" s="63">
        <f t="shared" si="6"/>
        <v>1</v>
      </c>
    </row>
    <row r="93" spans="3:11">
      <c r="C93" t="s">
        <v>4786</v>
      </c>
      <c r="F93" s="65" t="s">
        <v>4798</v>
      </c>
      <c r="G93" s="63">
        <f>SUMIF($K$5:$K88,$F93,G$5:G88)</f>
        <v>25</v>
      </c>
      <c r="H93" s="63">
        <f t="shared" ref="H93" si="8">I93/G93</f>
        <v>30015</v>
      </c>
      <c r="I93" s="63">
        <f>SUMIF($K$5:$K88,$F93,I$5:I88)</f>
        <v>750375</v>
      </c>
      <c r="K93" s="63">
        <f t="shared" si="6"/>
        <v>1</v>
      </c>
    </row>
    <row r="94" spans="3:11">
      <c r="I94" s="89">
        <f>SUM(I76:I93)</f>
        <v>1404529159</v>
      </c>
      <c r="J94" s="89">
        <f t="shared" ref="J94" si="9">SUM(J76:J91)</f>
        <v>0</v>
      </c>
      <c r="K94" s="89">
        <f>SUM(K76:K93)</f>
        <v>52</v>
      </c>
    </row>
    <row r="96" spans="3:11">
      <c r="I96" s="63">
        <f>I73-I94</f>
        <v>0</v>
      </c>
    </row>
  </sheetData>
  <autoFilter ref="A4:L73"/>
  <sortState ref="A4:I263">
    <sortCondition ref="A4:A263"/>
  </sortState>
  <mergeCells count="2">
    <mergeCell ref="A2:J2"/>
    <mergeCell ref="A3:J3"/>
  </mergeCells>
  <pageMargins left="0.24" right="0.16" top="0.36" bottom="0.32" header="0.28000000000000003" footer="0.2"/>
  <pageSetup paperSize="9" scale="5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Q2318"/>
  <sheetViews>
    <sheetView view="pageBreakPreview" topLeftCell="A2286" zoomScaleNormal="100" zoomScaleSheetLayoutView="100" workbookViewId="0">
      <selection activeCell="G2323" sqref="G2323"/>
    </sheetView>
  </sheetViews>
  <sheetFormatPr defaultRowHeight="15"/>
  <cols>
    <col min="1" max="1" width="10.5703125" style="62" customWidth="1"/>
    <col min="2" max="2" width="12.7109375" style="62" customWidth="1"/>
    <col min="3" max="3" width="35.28515625" style="65" customWidth="1"/>
    <col min="4" max="4" width="10.42578125" style="62" customWidth="1"/>
    <col min="5" max="5" width="9.28515625" style="62" customWidth="1"/>
    <col min="6" max="6" width="50.85546875" style="62" customWidth="1"/>
    <col min="7" max="7" width="12" style="63" customWidth="1"/>
    <col min="8" max="8" width="13.85546875" style="63" customWidth="1"/>
    <col min="9" max="9" width="19.7109375" style="63" customWidth="1"/>
    <col min="10" max="16" width="9.140625" style="62"/>
    <col min="17" max="17" width="12" style="62" bestFit="1" customWidth="1"/>
    <col min="18" max="16384" width="9.140625" style="62"/>
  </cols>
  <sheetData>
    <row r="1" spans="1:11">
      <c r="H1" s="75" t="s">
        <v>185</v>
      </c>
    </row>
    <row r="2" spans="1:11" s="52" customFormat="1">
      <c r="A2" s="245" t="s">
        <v>159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1" s="52" customFormat="1">
      <c r="A3" s="245" t="s">
        <v>3402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1">
      <c r="A4" s="80" t="s">
        <v>78</v>
      </c>
      <c r="B4" s="80" t="s">
        <v>112</v>
      </c>
      <c r="C4" s="81" t="s">
        <v>122</v>
      </c>
      <c r="D4" s="80" t="s">
        <v>123</v>
      </c>
      <c r="E4" s="80" t="s">
        <v>115</v>
      </c>
      <c r="F4" s="80" t="s">
        <v>116</v>
      </c>
      <c r="G4" s="82" t="s">
        <v>117</v>
      </c>
      <c r="H4" s="82" t="s">
        <v>118</v>
      </c>
      <c r="I4" s="82" t="s">
        <v>119</v>
      </c>
    </row>
    <row r="5" spans="1:11">
      <c r="A5">
        <v>5302141</v>
      </c>
      <c r="B5" t="s">
        <v>1001</v>
      </c>
      <c r="C5" t="s">
        <v>446</v>
      </c>
      <c r="D5" t="s">
        <v>447</v>
      </c>
      <c r="E5">
        <v>45433</v>
      </c>
      <c r="F5" t="s">
        <v>278</v>
      </c>
      <c r="G5" s="39">
        <v>50</v>
      </c>
      <c r="H5" s="39">
        <v>1710000</v>
      </c>
      <c r="I5" s="39">
        <v>8550000</v>
      </c>
      <c r="K5" s="62" t="str">
        <f t="shared" ref="K5:K68" si="0">LEFT(F5,4)</f>
        <v>Спир</v>
      </c>
    </row>
    <row r="6" spans="1:11">
      <c r="A6">
        <v>5302820</v>
      </c>
      <c r="B6" t="s">
        <v>1001</v>
      </c>
      <c r="C6" t="s">
        <v>407</v>
      </c>
      <c r="D6" t="s">
        <v>408</v>
      </c>
      <c r="E6">
        <v>45285</v>
      </c>
      <c r="F6" t="s">
        <v>277</v>
      </c>
      <c r="G6" s="39">
        <v>3000</v>
      </c>
      <c r="H6" s="39">
        <v>1855999</v>
      </c>
      <c r="I6" s="39">
        <v>556799700</v>
      </c>
      <c r="K6" s="62" t="str">
        <f t="shared" si="0"/>
        <v>Спир</v>
      </c>
    </row>
    <row r="7" spans="1:11">
      <c r="A7">
        <v>5302821</v>
      </c>
      <c r="B7" t="s">
        <v>1001</v>
      </c>
      <c r="C7" t="s">
        <v>565</v>
      </c>
      <c r="D7" t="s">
        <v>566</v>
      </c>
      <c r="E7">
        <v>45285</v>
      </c>
      <c r="F7" t="s">
        <v>277</v>
      </c>
      <c r="G7" s="39">
        <v>10</v>
      </c>
      <c r="H7" s="39">
        <v>1812999</v>
      </c>
      <c r="I7" s="39">
        <v>1812999</v>
      </c>
      <c r="K7" s="62" t="str">
        <f t="shared" si="0"/>
        <v>Спир</v>
      </c>
    </row>
    <row r="8" spans="1:11">
      <c r="A8">
        <v>5302822</v>
      </c>
      <c r="B8" t="s">
        <v>1001</v>
      </c>
      <c r="C8" t="s">
        <v>417</v>
      </c>
      <c r="D8" t="s">
        <v>418</v>
      </c>
      <c r="E8">
        <v>45285</v>
      </c>
      <c r="F8" t="s">
        <v>277</v>
      </c>
      <c r="G8" s="39">
        <v>2850</v>
      </c>
      <c r="H8" s="39">
        <v>1798777</v>
      </c>
      <c r="I8" s="39">
        <v>512651445</v>
      </c>
      <c r="K8" s="62" t="str">
        <f t="shared" si="0"/>
        <v>Спир</v>
      </c>
    </row>
    <row r="9" spans="1:11">
      <c r="A9">
        <v>5302823</v>
      </c>
      <c r="B9" t="s">
        <v>1001</v>
      </c>
      <c r="C9" t="s">
        <v>472</v>
      </c>
      <c r="D9" t="s">
        <v>473</v>
      </c>
      <c r="E9">
        <v>45285</v>
      </c>
      <c r="F9" t="s">
        <v>277</v>
      </c>
      <c r="G9" s="39">
        <v>140</v>
      </c>
      <c r="H9" s="39">
        <v>1798776</v>
      </c>
      <c r="I9" s="39">
        <v>25182864</v>
      </c>
      <c r="K9" s="62" t="str">
        <f t="shared" si="0"/>
        <v>Спир</v>
      </c>
    </row>
    <row r="10" spans="1:11">
      <c r="A10">
        <v>5302981</v>
      </c>
      <c r="B10" t="s">
        <v>1001</v>
      </c>
      <c r="C10" t="s">
        <v>127</v>
      </c>
      <c r="D10" t="s">
        <v>128</v>
      </c>
      <c r="E10">
        <v>18521</v>
      </c>
      <c r="F10" t="s">
        <v>126</v>
      </c>
      <c r="G10" s="39">
        <v>300</v>
      </c>
      <c r="H10" s="39">
        <v>5278500</v>
      </c>
      <c r="I10" s="39">
        <v>15835500</v>
      </c>
      <c r="K10" s="62" t="str">
        <f t="shared" si="0"/>
        <v>Бард</v>
      </c>
    </row>
    <row r="11" spans="1:11">
      <c r="A11">
        <v>5303601</v>
      </c>
      <c r="B11" t="s">
        <v>998</v>
      </c>
      <c r="C11" t="s">
        <v>439</v>
      </c>
      <c r="D11" t="s">
        <v>440</v>
      </c>
      <c r="E11">
        <v>45285</v>
      </c>
      <c r="F11" t="s">
        <v>277</v>
      </c>
      <c r="G11" s="39">
        <v>200</v>
      </c>
      <c r="H11" s="39">
        <v>1851999</v>
      </c>
      <c r="I11" s="39">
        <v>37039980</v>
      </c>
      <c r="K11" s="62" t="str">
        <f t="shared" si="0"/>
        <v>Спир</v>
      </c>
    </row>
    <row r="12" spans="1:11">
      <c r="A12">
        <v>5303602</v>
      </c>
      <c r="B12" t="s">
        <v>998</v>
      </c>
      <c r="C12" t="s">
        <v>472</v>
      </c>
      <c r="D12" t="s">
        <v>473</v>
      </c>
      <c r="E12">
        <v>45285</v>
      </c>
      <c r="F12" t="s">
        <v>277</v>
      </c>
      <c r="G12" s="39">
        <v>1030</v>
      </c>
      <c r="H12" s="39">
        <v>1798788</v>
      </c>
      <c r="I12" s="39">
        <v>185275164</v>
      </c>
      <c r="K12" s="62" t="str">
        <f t="shared" si="0"/>
        <v>Спир</v>
      </c>
    </row>
    <row r="13" spans="1:11">
      <c r="A13">
        <v>5303603</v>
      </c>
      <c r="B13" t="s">
        <v>998</v>
      </c>
      <c r="C13" t="s">
        <v>409</v>
      </c>
      <c r="D13" t="s">
        <v>410</v>
      </c>
      <c r="E13">
        <v>45285</v>
      </c>
      <c r="F13" t="s">
        <v>277</v>
      </c>
      <c r="G13" s="39">
        <v>100</v>
      </c>
      <c r="H13" s="39">
        <v>1797788</v>
      </c>
      <c r="I13" s="39">
        <v>17977880</v>
      </c>
      <c r="K13" s="62" t="str">
        <f t="shared" si="0"/>
        <v>Спир</v>
      </c>
    </row>
    <row r="14" spans="1:11">
      <c r="A14">
        <v>5304050</v>
      </c>
      <c r="B14" t="s">
        <v>998</v>
      </c>
      <c r="C14" t="s">
        <v>124</v>
      </c>
      <c r="D14" t="s">
        <v>125</v>
      </c>
      <c r="E14">
        <v>18521</v>
      </c>
      <c r="F14" t="s">
        <v>126</v>
      </c>
      <c r="G14" s="39">
        <v>200</v>
      </c>
      <c r="H14" s="39">
        <v>5278515</v>
      </c>
      <c r="I14" s="39">
        <v>10557030</v>
      </c>
      <c r="K14" s="62" t="str">
        <f t="shared" si="0"/>
        <v>Бард</v>
      </c>
    </row>
    <row r="15" spans="1:11">
      <c r="A15">
        <v>5304051</v>
      </c>
      <c r="B15" t="s">
        <v>998</v>
      </c>
      <c r="C15" t="s">
        <v>127</v>
      </c>
      <c r="D15" t="s">
        <v>128</v>
      </c>
      <c r="E15">
        <v>18521</v>
      </c>
      <c r="F15" t="s">
        <v>126</v>
      </c>
      <c r="G15" s="39">
        <v>100</v>
      </c>
      <c r="H15" s="39">
        <v>5278500</v>
      </c>
      <c r="I15" s="39">
        <v>5278500</v>
      </c>
      <c r="K15" s="62" t="str">
        <f t="shared" si="0"/>
        <v>Бард</v>
      </c>
    </row>
    <row r="16" spans="1:11">
      <c r="A16">
        <v>5304490</v>
      </c>
      <c r="B16" t="s">
        <v>998</v>
      </c>
      <c r="C16" t="s">
        <v>335</v>
      </c>
      <c r="D16" t="s">
        <v>336</v>
      </c>
      <c r="E16">
        <v>45433</v>
      </c>
      <c r="F16" t="s">
        <v>278</v>
      </c>
      <c r="G16" s="39">
        <v>100</v>
      </c>
      <c r="H16" s="39">
        <v>1701788</v>
      </c>
      <c r="I16" s="39">
        <v>17017880</v>
      </c>
      <c r="K16" s="62" t="str">
        <f t="shared" si="0"/>
        <v>Спир</v>
      </c>
    </row>
    <row r="17" spans="1:11">
      <c r="A17">
        <v>5304491</v>
      </c>
      <c r="B17" t="s">
        <v>998</v>
      </c>
      <c r="C17" t="s">
        <v>999</v>
      </c>
      <c r="D17" t="s">
        <v>1000</v>
      </c>
      <c r="E17">
        <v>45433</v>
      </c>
      <c r="F17" t="s">
        <v>278</v>
      </c>
      <c r="G17" s="39">
        <v>80</v>
      </c>
      <c r="H17" s="39">
        <v>1701777</v>
      </c>
      <c r="I17" s="39">
        <v>13614216</v>
      </c>
      <c r="K17" s="62" t="str">
        <f t="shared" si="0"/>
        <v>Спир</v>
      </c>
    </row>
    <row r="18" spans="1:11">
      <c r="A18">
        <v>5304506</v>
      </c>
      <c r="B18" t="s">
        <v>998</v>
      </c>
      <c r="C18" t="s">
        <v>490</v>
      </c>
      <c r="D18" t="s">
        <v>491</v>
      </c>
      <c r="E18">
        <v>45285</v>
      </c>
      <c r="F18" t="s">
        <v>277</v>
      </c>
      <c r="G18" s="39">
        <v>100</v>
      </c>
      <c r="H18" s="39">
        <v>1805000</v>
      </c>
      <c r="I18" s="39">
        <v>18050000</v>
      </c>
      <c r="K18" s="62" t="str">
        <f t="shared" si="0"/>
        <v>Спир</v>
      </c>
    </row>
    <row r="19" spans="1:11">
      <c r="A19">
        <v>5304507</v>
      </c>
      <c r="B19" t="s">
        <v>998</v>
      </c>
      <c r="C19" t="s">
        <v>329</v>
      </c>
      <c r="D19" t="s">
        <v>330</v>
      </c>
      <c r="E19">
        <v>45285</v>
      </c>
      <c r="F19" t="s">
        <v>277</v>
      </c>
      <c r="G19" s="39">
        <v>1540</v>
      </c>
      <c r="H19" s="39">
        <v>1801788</v>
      </c>
      <c r="I19" s="39">
        <v>277475352</v>
      </c>
      <c r="K19" s="62" t="str">
        <f t="shared" si="0"/>
        <v>Спир</v>
      </c>
    </row>
    <row r="20" spans="1:11">
      <c r="A20">
        <v>5304508</v>
      </c>
      <c r="B20" t="s">
        <v>998</v>
      </c>
      <c r="C20" t="s">
        <v>288</v>
      </c>
      <c r="D20" t="s">
        <v>289</v>
      </c>
      <c r="E20">
        <v>45285</v>
      </c>
      <c r="F20" t="s">
        <v>277</v>
      </c>
      <c r="G20" s="39">
        <v>3030</v>
      </c>
      <c r="H20" s="39">
        <v>1797788</v>
      </c>
      <c r="I20" s="39">
        <v>544729764</v>
      </c>
      <c r="K20" s="62" t="str">
        <f t="shared" si="0"/>
        <v>Спир</v>
      </c>
    </row>
    <row r="21" spans="1:11">
      <c r="A21">
        <v>5305235</v>
      </c>
      <c r="B21" t="s">
        <v>997</v>
      </c>
      <c r="C21" t="s">
        <v>288</v>
      </c>
      <c r="D21" t="s">
        <v>289</v>
      </c>
      <c r="E21">
        <v>45285</v>
      </c>
      <c r="F21" t="s">
        <v>277</v>
      </c>
      <c r="G21" s="39">
        <v>90</v>
      </c>
      <c r="H21" s="39">
        <v>1808777</v>
      </c>
      <c r="I21" s="39">
        <v>16278993</v>
      </c>
      <c r="K21" s="62" t="str">
        <f t="shared" si="0"/>
        <v>Спир</v>
      </c>
    </row>
    <row r="22" spans="1:11">
      <c r="A22">
        <v>5305236</v>
      </c>
      <c r="B22" t="s">
        <v>997</v>
      </c>
      <c r="C22" t="s">
        <v>460</v>
      </c>
      <c r="D22" t="s">
        <v>461</v>
      </c>
      <c r="E22">
        <v>45285</v>
      </c>
      <c r="F22" t="s">
        <v>277</v>
      </c>
      <c r="G22" s="39">
        <v>1160</v>
      </c>
      <c r="H22" s="39">
        <v>1802000</v>
      </c>
      <c r="I22" s="39">
        <v>209032000</v>
      </c>
      <c r="K22" s="62" t="str">
        <f t="shared" si="0"/>
        <v>Спир</v>
      </c>
    </row>
    <row r="23" spans="1:11">
      <c r="A23">
        <v>5305237</v>
      </c>
      <c r="B23" t="s">
        <v>997</v>
      </c>
      <c r="C23" t="s">
        <v>486</v>
      </c>
      <c r="D23" t="s">
        <v>487</v>
      </c>
      <c r="E23">
        <v>45284</v>
      </c>
      <c r="F23" t="s">
        <v>274</v>
      </c>
      <c r="G23" s="39">
        <v>3200</v>
      </c>
      <c r="H23" s="39">
        <v>1810000</v>
      </c>
      <c r="I23" s="39">
        <v>579200000</v>
      </c>
      <c r="K23" s="62" t="str">
        <f t="shared" si="0"/>
        <v>Спир</v>
      </c>
    </row>
    <row r="24" spans="1:11">
      <c r="A24">
        <v>5305716</v>
      </c>
      <c r="B24" t="s">
        <v>997</v>
      </c>
      <c r="C24" t="s">
        <v>937</v>
      </c>
      <c r="D24" t="s">
        <v>938</v>
      </c>
      <c r="E24">
        <v>18521</v>
      </c>
      <c r="F24" t="s">
        <v>126</v>
      </c>
      <c r="G24" s="39">
        <v>100</v>
      </c>
      <c r="H24" s="39">
        <v>5305999</v>
      </c>
      <c r="I24" s="39">
        <v>5305999</v>
      </c>
      <c r="K24" s="62" t="str">
        <f t="shared" si="0"/>
        <v>Бард</v>
      </c>
    </row>
    <row r="25" spans="1:11">
      <c r="A25">
        <v>5305717</v>
      </c>
      <c r="B25" t="s">
        <v>997</v>
      </c>
      <c r="C25" t="s">
        <v>189</v>
      </c>
      <c r="D25" t="s">
        <v>190</v>
      </c>
      <c r="E25">
        <v>18521</v>
      </c>
      <c r="F25" t="s">
        <v>126</v>
      </c>
      <c r="G25" s="39">
        <v>100</v>
      </c>
      <c r="H25" s="39">
        <v>5300000</v>
      </c>
      <c r="I25" s="39">
        <v>5300000</v>
      </c>
      <c r="K25" s="62" t="str">
        <f t="shared" si="0"/>
        <v>Бард</v>
      </c>
    </row>
    <row r="26" spans="1:11">
      <c r="A26">
        <v>5305718</v>
      </c>
      <c r="B26" t="s">
        <v>997</v>
      </c>
      <c r="C26" t="s">
        <v>124</v>
      </c>
      <c r="D26" t="s">
        <v>125</v>
      </c>
      <c r="E26">
        <v>18521</v>
      </c>
      <c r="F26" t="s">
        <v>126</v>
      </c>
      <c r="G26" s="39">
        <v>100</v>
      </c>
      <c r="H26" s="39">
        <v>5278565</v>
      </c>
      <c r="I26" s="39">
        <v>5278565</v>
      </c>
      <c r="K26" s="62" t="str">
        <f t="shared" si="0"/>
        <v>Бард</v>
      </c>
    </row>
    <row r="27" spans="1:11">
      <c r="A27">
        <v>5306179</v>
      </c>
      <c r="B27" t="s">
        <v>997</v>
      </c>
      <c r="C27" t="s">
        <v>456</v>
      </c>
      <c r="D27" t="s">
        <v>457</v>
      </c>
      <c r="E27">
        <v>45285</v>
      </c>
      <c r="F27" t="s">
        <v>277</v>
      </c>
      <c r="G27" s="39">
        <v>3120</v>
      </c>
      <c r="H27" s="39">
        <v>1816788</v>
      </c>
      <c r="I27" s="39">
        <v>566837856</v>
      </c>
      <c r="K27" s="62" t="str">
        <f t="shared" si="0"/>
        <v>Спир</v>
      </c>
    </row>
    <row r="28" spans="1:11">
      <c r="A28">
        <v>5306922</v>
      </c>
      <c r="B28" t="s">
        <v>996</v>
      </c>
      <c r="C28" t="s">
        <v>398</v>
      </c>
      <c r="D28" t="s">
        <v>322</v>
      </c>
      <c r="E28">
        <v>45433</v>
      </c>
      <c r="F28" t="s">
        <v>278</v>
      </c>
      <c r="G28" s="39">
        <v>100</v>
      </c>
      <c r="H28" s="39">
        <v>1710800</v>
      </c>
      <c r="I28" s="39">
        <v>17108000</v>
      </c>
      <c r="K28" s="62" t="str">
        <f t="shared" si="0"/>
        <v>Спир</v>
      </c>
    </row>
    <row r="29" spans="1:11">
      <c r="A29">
        <v>5306936</v>
      </c>
      <c r="B29" t="s">
        <v>996</v>
      </c>
      <c r="C29" t="s">
        <v>327</v>
      </c>
      <c r="D29" t="s">
        <v>328</v>
      </c>
      <c r="E29">
        <v>45285</v>
      </c>
      <c r="F29" t="s">
        <v>277</v>
      </c>
      <c r="G29" s="39">
        <v>3550</v>
      </c>
      <c r="H29" s="39">
        <v>1828858</v>
      </c>
      <c r="I29" s="39">
        <v>649244590</v>
      </c>
      <c r="K29" s="62" t="str">
        <f t="shared" si="0"/>
        <v>Спир</v>
      </c>
    </row>
    <row r="30" spans="1:11">
      <c r="A30">
        <v>5306937</v>
      </c>
      <c r="B30" t="s">
        <v>996</v>
      </c>
      <c r="C30" t="s">
        <v>323</v>
      </c>
      <c r="D30" t="s">
        <v>324</v>
      </c>
      <c r="E30">
        <v>45285</v>
      </c>
      <c r="F30" t="s">
        <v>277</v>
      </c>
      <c r="G30" s="39">
        <v>100</v>
      </c>
      <c r="H30" s="39">
        <v>1821000</v>
      </c>
      <c r="I30" s="39">
        <v>18210000</v>
      </c>
      <c r="K30" s="62" t="str">
        <f t="shared" si="0"/>
        <v>Спир</v>
      </c>
    </row>
    <row r="31" spans="1:11">
      <c r="A31">
        <v>5306938</v>
      </c>
      <c r="B31" t="s">
        <v>996</v>
      </c>
      <c r="C31" t="s">
        <v>462</v>
      </c>
      <c r="D31" t="s">
        <v>463</v>
      </c>
      <c r="E31">
        <v>45285</v>
      </c>
      <c r="F31" t="s">
        <v>277</v>
      </c>
      <c r="G31" s="39">
        <v>400</v>
      </c>
      <c r="H31" s="39">
        <v>1803788</v>
      </c>
      <c r="I31" s="39">
        <v>72151520</v>
      </c>
      <c r="K31" s="62" t="str">
        <f t="shared" si="0"/>
        <v>Спир</v>
      </c>
    </row>
    <row r="32" spans="1:11">
      <c r="A32">
        <v>5306939</v>
      </c>
      <c r="B32" t="s">
        <v>996</v>
      </c>
      <c r="C32" t="s">
        <v>419</v>
      </c>
      <c r="D32" t="s">
        <v>420</v>
      </c>
      <c r="E32">
        <v>45285</v>
      </c>
      <c r="F32" t="s">
        <v>277</v>
      </c>
      <c r="G32" s="39">
        <v>450</v>
      </c>
      <c r="H32" s="39">
        <v>1802999</v>
      </c>
      <c r="I32" s="39">
        <v>81134955</v>
      </c>
      <c r="K32" s="62" t="str">
        <f t="shared" si="0"/>
        <v>Спир</v>
      </c>
    </row>
    <row r="33" spans="1:11">
      <c r="A33">
        <v>5306940</v>
      </c>
      <c r="B33" t="s">
        <v>996</v>
      </c>
      <c r="C33" t="s">
        <v>472</v>
      </c>
      <c r="D33" t="s">
        <v>473</v>
      </c>
      <c r="E33">
        <v>45285</v>
      </c>
      <c r="F33" t="s">
        <v>277</v>
      </c>
      <c r="G33" s="39">
        <v>1500</v>
      </c>
      <c r="H33" s="39">
        <v>1798788</v>
      </c>
      <c r="I33" s="39">
        <v>269818200</v>
      </c>
      <c r="K33" s="62" t="str">
        <f t="shared" si="0"/>
        <v>Спир</v>
      </c>
    </row>
    <row r="34" spans="1:11">
      <c r="A34">
        <v>5307389</v>
      </c>
      <c r="B34" t="s">
        <v>996</v>
      </c>
      <c r="C34" t="s">
        <v>124</v>
      </c>
      <c r="D34" t="s">
        <v>125</v>
      </c>
      <c r="E34">
        <v>18521</v>
      </c>
      <c r="F34" t="s">
        <v>126</v>
      </c>
      <c r="G34" s="39">
        <v>100</v>
      </c>
      <c r="H34" s="39">
        <v>5278515</v>
      </c>
      <c r="I34" s="39">
        <v>5278515</v>
      </c>
      <c r="K34" s="62" t="str">
        <f t="shared" si="0"/>
        <v>Бард</v>
      </c>
    </row>
    <row r="35" spans="1:11">
      <c r="A35">
        <v>5308442</v>
      </c>
      <c r="B35" t="s">
        <v>720</v>
      </c>
      <c r="C35" t="s">
        <v>298</v>
      </c>
      <c r="D35" t="s">
        <v>299</v>
      </c>
      <c r="E35">
        <v>45285</v>
      </c>
      <c r="F35" t="s">
        <v>277</v>
      </c>
      <c r="G35" s="39">
        <v>500</v>
      </c>
      <c r="H35" s="39">
        <v>1805000</v>
      </c>
      <c r="I35" s="39">
        <v>90250000</v>
      </c>
      <c r="K35" s="62" t="str">
        <f t="shared" si="0"/>
        <v>Спир</v>
      </c>
    </row>
    <row r="36" spans="1:11">
      <c r="A36">
        <v>5308443</v>
      </c>
      <c r="B36" t="s">
        <v>720</v>
      </c>
      <c r="C36" t="s">
        <v>472</v>
      </c>
      <c r="D36" t="s">
        <v>473</v>
      </c>
      <c r="E36">
        <v>45285</v>
      </c>
      <c r="F36" t="s">
        <v>277</v>
      </c>
      <c r="G36" s="39">
        <v>100</v>
      </c>
      <c r="H36" s="39">
        <v>1804788</v>
      </c>
      <c r="I36" s="39">
        <v>18047880</v>
      </c>
      <c r="K36" s="62" t="str">
        <f t="shared" si="0"/>
        <v>Спир</v>
      </c>
    </row>
    <row r="37" spans="1:11">
      <c r="A37">
        <v>5308444</v>
      </c>
      <c r="B37" t="s">
        <v>720</v>
      </c>
      <c r="C37" t="s">
        <v>390</v>
      </c>
      <c r="D37" t="s">
        <v>391</v>
      </c>
      <c r="E37">
        <v>45285</v>
      </c>
      <c r="F37" t="s">
        <v>277</v>
      </c>
      <c r="G37" s="39">
        <v>3300</v>
      </c>
      <c r="H37" s="39">
        <v>1804777</v>
      </c>
      <c r="I37" s="39">
        <v>595576410</v>
      </c>
      <c r="K37" s="62" t="str">
        <f t="shared" si="0"/>
        <v>Спир</v>
      </c>
    </row>
    <row r="38" spans="1:11">
      <c r="A38">
        <v>5308445</v>
      </c>
      <c r="B38" t="s">
        <v>720</v>
      </c>
      <c r="C38" t="s">
        <v>435</v>
      </c>
      <c r="D38" t="s">
        <v>436</v>
      </c>
      <c r="E38">
        <v>45285</v>
      </c>
      <c r="F38" t="s">
        <v>277</v>
      </c>
      <c r="G38" s="39">
        <v>2100</v>
      </c>
      <c r="H38" s="39">
        <v>1798788</v>
      </c>
      <c r="I38" s="39">
        <v>377745480</v>
      </c>
      <c r="K38" s="62" t="str">
        <f t="shared" si="0"/>
        <v>Спир</v>
      </c>
    </row>
    <row r="39" spans="1:11">
      <c r="A39">
        <v>5308927</v>
      </c>
      <c r="B39" t="s">
        <v>720</v>
      </c>
      <c r="C39" t="s">
        <v>498</v>
      </c>
      <c r="D39" t="s">
        <v>499</v>
      </c>
      <c r="E39">
        <v>18521</v>
      </c>
      <c r="F39" t="s">
        <v>126</v>
      </c>
      <c r="G39" s="39">
        <v>100</v>
      </c>
      <c r="H39" s="39">
        <v>5300000</v>
      </c>
      <c r="I39" s="39">
        <v>5300000</v>
      </c>
      <c r="K39" s="62" t="str">
        <f t="shared" si="0"/>
        <v>Бард</v>
      </c>
    </row>
    <row r="40" spans="1:11">
      <c r="A40">
        <v>5308928</v>
      </c>
      <c r="B40" t="s">
        <v>720</v>
      </c>
      <c r="C40" t="s">
        <v>537</v>
      </c>
      <c r="D40" t="s">
        <v>188</v>
      </c>
      <c r="E40">
        <v>18521</v>
      </c>
      <c r="F40" t="s">
        <v>126</v>
      </c>
      <c r="G40" s="39">
        <v>100</v>
      </c>
      <c r="H40" s="39">
        <v>5278559</v>
      </c>
      <c r="I40" s="39">
        <v>5278559</v>
      </c>
      <c r="K40" s="62" t="str">
        <f t="shared" si="0"/>
        <v>Бард</v>
      </c>
    </row>
    <row r="41" spans="1:11">
      <c r="A41">
        <v>5308929</v>
      </c>
      <c r="B41" t="s">
        <v>720</v>
      </c>
      <c r="C41" t="s">
        <v>127</v>
      </c>
      <c r="D41" t="s">
        <v>128</v>
      </c>
      <c r="E41">
        <v>18521</v>
      </c>
      <c r="F41" t="s">
        <v>126</v>
      </c>
      <c r="G41" s="39">
        <v>800</v>
      </c>
      <c r="H41" s="39">
        <v>5278500</v>
      </c>
      <c r="I41" s="39">
        <v>42228000</v>
      </c>
      <c r="K41" s="62" t="str">
        <f t="shared" si="0"/>
        <v>Бард</v>
      </c>
    </row>
    <row r="42" spans="1:11">
      <c r="A42">
        <v>5309378</v>
      </c>
      <c r="B42" t="s">
        <v>720</v>
      </c>
      <c r="C42" t="s">
        <v>396</v>
      </c>
      <c r="D42" t="s">
        <v>397</v>
      </c>
      <c r="E42">
        <v>45433</v>
      </c>
      <c r="F42" t="s">
        <v>278</v>
      </c>
      <c r="G42" s="39">
        <v>1400</v>
      </c>
      <c r="H42" s="39">
        <v>1730000</v>
      </c>
      <c r="I42" s="39">
        <v>242200000</v>
      </c>
      <c r="K42" s="62" t="str">
        <f t="shared" si="0"/>
        <v>Спир</v>
      </c>
    </row>
    <row r="43" spans="1:11">
      <c r="A43">
        <v>5309518</v>
      </c>
      <c r="B43" t="s">
        <v>720</v>
      </c>
      <c r="C43" t="s">
        <v>127</v>
      </c>
      <c r="D43" t="s">
        <v>128</v>
      </c>
      <c r="E43">
        <v>18521</v>
      </c>
      <c r="F43" t="s">
        <v>126</v>
      </c>
      <c r="G43" s="39">
        <v>300</v>
      </c>
      <c r="H43" s="39">
        <v>5278500</v>
      </c>
      <c r="I43" s="39">
        <v>15835500</v>
      </c>
      <c r="K43" s="62" t="str">
        <f t="shared" si="0"/>
        <v>Бард</v>
      </c>
    </row>
    <row r="44" spans="1:11">
      <c r="A44">
        <v>5310136</v>
      </c>
      <c r="B44" t="s">
        <v>993</v>
      </c>
      <c r="C44" t="s">
        <v>421</v>
      </c>
      <c r="D44" t="s">
        <v>422</v>
      </c>
      <c r="E44">
        <v>45433</v>
      </c>
      <c r="F44" t="s">
        <v>278</v>
      </c>
      <c r="G44" s="39">
        <v>100</v>
      </c>
      <c r="H44" s="39">
        <v>1702000</v>
      </c>
      <c r="I44" s="39">
        <v>17020000</v>
      </c>
      <c r="K44" s="62" t="str">
        <f t="shared" si="0"/>
        <v>Спир</v>
      </c>
    </row>
    <row r="45" spans="1:11">
      <c r="A45">
        <v>5310137</v>
      </c>
      <c r="B45" t="s">
        <v>993</v>
      </c>
      <c r="C45" t="s">
        <v>994</v>
      </c>
      <c r="D45" t="s">
        <v>995</v>
      </c>
      <c r="E45">
        <v>45433</v>
      </c>
      <c r="F45" t="s">
        <v>278</v>
      </c>
      <c r="G45" s="39">
        <v>1500</v>
      </c>
      <c r="H45" s="39">
        <v>1701000</v>
      </c>
      <c r="I45" s="39">
        <v>255150000</v>
      </c>
      <c r="K45" s="62" t="str">
        <f t="shared" si="0"/>
        <v>Спир</v>
      </c>
    </row>
    <row r="46" spans="1:11">
      <c r="A46">
        <v>5310150</v>
      </c>
      <c r="B46" t="s">
        <v>993</v>
      </c>
      <c r="C46" t="s">
        <v>407</v>
      </c>
      <c r="D46" t="s">
        <v>408</v>
      </c>
      <c r="E46">
        <v>45285</v>
      </c>
      <c r="F46" t="s">
        <v>277</v>
      </c>
      <c r="G46" s="39">
        <v>3000</v>
      </c>
      <c r="H46" s="39">
        <v>1808000</v>
      </c>
      <c r="I46" s="39">
        <v>542400000</v>
      </c>
      <c r="K46" s="62" t="str">
        <f t="shared" si="0"/>
        <v>Спир</v>
      </c>
    </row>
    <row r="47" spans="1:11">
      <c r="A47">
        <v>5310151</v>
      </c>
      <c r="B47" t="s">
        <v>993</v>
      </c>
      <c r="C47" t="s">
        <v>403</v>
      </c>
      <c r="D47" t="s">
        <v>404</v>
      </c>
      <c r="E47">
        <v>45285</v>
      </c>
      <c r="F47" t="s">
        <v>277</v>
      </c>
      <c r="G47" s="39">
        <v>250</v>
      </c>
      <c r="H47" s="39">
        <v>1800000</v>
      </c>
      <c r="I47" s="39">
        <v>45000000</v>
      </c>
      <c r="K47" s="62" t="str">
        <f t="shared" si="0"/>
        <v>Спир</v>
      </c>
    </row>
    <row r="48" spans="1:11">
      <c r="A48">
        <v>5310152</v>
      </c>
      <c r="B48" t="s">
        <v>993</v>
      </c>
      <c r="C48" t="s">
        <v>290</v>
      </c>
      <c r="D48" t="s">
        <v>291</v>
      </c>
      <c r="E48">
        <v>45285</v>
      </c>
      <c r="F48" t="s">
        <v>277</v>
      </c>
      <c r="G48" s="39">
        <v>1200</v>
      </c>
      <c r="H48" s="39">
        <v>1800000</v>
      </c>
      <c r="I48" s="39">
        <v>216000000</v>
      </c>
      <c r="K48" s="62" t="str">
        <f t="shared" si="0"/>
        <v>Спир</v>
      </c>
    </row>
    <row r="49" spans="1:11">
      <c r="A49">
        <v>5310153</v>
      </c>
      <c r="B49" t="s">
        <v>993</v>
      </c>
      <c r="C49" t="s">
        <v>304</v>
      </c>
      <c r="D49" t="s">
        <v>305</v>
      </c>
      <c r="E49">
        <v>45285</v>
      </c>
      <c r="F49" t="s">
        <v>277</v>
      </c>
      <c r="G49" s="39">
        <v>500</v>
      </c>
      <c r="H49" s="39">
        <v>1800000</v>
      </c>
      <c r="I49" s="39">
        <v>90000000</v>
      </c>
      <c r="K49" s="62" t="str">
        <f t="shared" si="0"/>
        <v>Спир</v>
      </c>
    </row>
    <row r="50" spans="1:11">
      <c r="A50">
        <v>5310154</v>
      </c>
      <c r="B50" t="s">
        <v>993</v>
      </c>
      <c r="C50" t="s">
        <v>329</v>
      </c>
      <c r="D50" t="s">
        <v>330</v>
      </c>
      <c r="E50">
        <v>45285</v>
      </c>
      <c r="F50" t="s">
        <v>277</v>
      </c>
      <c r="G50" s="39">
        <v>1050</v>
      </c>
      <c r="H50" s="39">
        <v>1798999</v>
      </c>
      <c r="I50" s="39">
        <v>188894895</v>
      </c>
      <c r="K50" s="62" t="str">
        <f t="shared" si="0"/>
        <v>Спир</v>
      </c>
    </row>
    <row r="51" spans="1:11">
      <c r="A51">
        <v>5310643</v>
      </c>
      <c r="B51" t="s">
        <v>993</v>
      </c>
      <c r="C51" t="s">
        <v>127</v>
      </c>
      <c r="D51" t="s">
        <v>128</v>
      </c>
      <c r="E51">
        <v>18521</v>
      </c>
      <c r="F51" t="s">
        <v>126</v>
      </c>
      <c r="G51" s="39">
        <v>500</v>
      </c>
      <c r="H51" s="39">
        <v>5278500</v>
      </c>
      <c r="I51" s="39">
        <v>26392500</v>
      </c>
      <c r="K51" s="62" t="str">
        <f t="shared" si="0"/>
        <v>Бард</v>
      </c>
    </row>
    <row r="52" spans="1:11">
      <c r="A52">
        <v>5311880</v>
      </c>
      <c r="B52" t="s">
        <v>734</v>
      </c>
      <c r="C52" t="s">
        <v>991</v>
      </c>
      <c r="D52" t="s">
        <v>992</v>
      </c>
      <c r="E52">
        <v>45433</v>
      </c>
      <c r="F52" t="s">
        <v>278</v>
      </c>
      <c r="G52" s="39">
        <v>50</v>
      </c>
      <c r="H52" s="39">
        <v>1705000</v>
      </c>
      <c r="I52" s="39">
        <v>8525000</v>
      </c>
      <c r="K52" s="62" t="str">
        <f t="shared" si="0"/>
        <v>Спир</v>
      </c>
    </row>
    <row r="53" spans="1:11">
      <c r="A53">
        <v>5311889</v>
      </c>
      <c r="B53" t="s">
        <v>734</v>
      </c>
      <c r="C53" t="s">
        <v>490</v>
      </c>
      <c r="D53" t="s">
        <v>491</v>
      </c>
      <c r="E53">
        <v>45285</v>
      </c>
      <c r="F53" t="s">
        <v>277</v>
      </c>
      <c r="G53" s="39">
        <v>100</v>
      </c>
      <c r="H53" s="39">
        <v>1806000</v>
      </c>
      <c r="I53" s="39">
        <v>18060000</v>
      </c>
      <c r="K53" s="62" t="str">
        <f t="shared" si="0"/>
        <v>Спир</v>
      </c>
    </row>
    <row r="54" spans="1:11">
      <c r="A54">
        <v>5311890</v>
      </c>
      <c r="B54" t="s">
        <v>734</v>
      </c>
      <c r="C54" t="s">
        <v>474</v>
      </c>
      <c r="D54" t="s">
        <v>475</v>
      </c>
      <c r="E54">
        <v>45285</v>
      </c>
      <c r="F54" t="s">
        <v>277</v>
      </c>
      <c r="G54" s="39">
        <v>20</v>
      </c>
      <c r="H54" s="39">
        <v>1805999</v>
      </c>
      <c r="I54" s="39">
        <v>3611998</v>
      </c>
      <c r="K54" s="62" t="str">
        <f t="shared" si="0"/>
        <v>Спир</v>
      </c>
    </row>
    <row r="55" spans="1:11">
      <c r="A55">
        <v>5311891</v>
      </c>
      <c r="B55" t="s">
        <v>734</v>
      </c>
      <c r="C55" t="s">
        <v>559</v>
      </c>
      <c r="D55" t="s">
        <v>560</v>
      </c>
      <c r="E55">
        <v>45285</v>
      </c>
      <c r="F55" t="s">
        <v>277</v>
      </c>
      <c r="G55" s="39">
        <v>50</v>
      </c>
      <c r="H55" s="39">
        <v>1805999</v>
      </c>
      <c r="I55" s="39">
        <v>9029995</v>
      </c>
      <c r="K55" s="62" t="str">
        <f t="shared" si="0"/>
        <v>Спир</v>
      </c>
    </row>
    <row r="56" spans="1:11">
      <c r="A56">
        <v>5311892</v>
      </c>
      <c r="B56" t="s">
        <v>734</v>
      </c>
      <c r="C56" t="s">
        <v>329</v>
      </c>
      <c r="D56" t="s">
        <v>330</v>
      </c>
      <c r="E56">
        <v>45285</v>
      </c>
      <c r="F56" t="s">
        <v>277</v>
      </c>
      <c r="G56" s="39">
        <v>490</v>
      </c>
      <c r="H56" s="39">
        <v>1802999</v>
      </c>
      <c r="I56" s="39">
        <v>88346951</v>
      </c>
      <c r="K56" s="62" t="str">
        <f t="shared" si="0"/>
        <v>Спир</v>
      </c>
    </row>
    <row r="57" spans="1:11">
      <c r="A57">
        <v>5311893</v>
      </c>
      <c r="B57" t="s">
        <v>734</v>
      </c>
      <c r="C57" t="s">
        <v>466</v>
      </c>
      <c r="D57" t="s">
        <v>467</v>
      </c>
      <c r="E57">
        <v>45285</v>
      </c>
      <c r="F57" t="s">
        <v>277</v>
      </c>
      <c r="G57" s="39">
        <v>500</v>
      </c>
      <c r="H57" s="39">
        <v>1802231</v>
      </c>
      <c r="I57" s="39">
        <v>90111550</v>
      </c>
      <c r="K57" s="62" t="str">
        <f t="shared" si="0"/>
        <v>Спир</v>
      </c>
    </row>
    <row r="58" spans="1:11">
      <c r="A58">
        <v>5311894</v>
      </c>
      <c r="B58" t="s">
        <v>734</v>
      </c>
      <c r="C58" t="s">
        <v>275</v>
      </c>
      <c r="D58" t="s">
        <v>276</v>
      </c>
      <c r="E58">
        <v>45285</v>
      </c>
      <c r="F58" t="s">
        <v>277</v>
      </c>
      <c r="G58" s="39">
        <v>250</v>
      </c>
      <c r="H58" s="39">
        <v>1801999</v>
      </c>
      <c r="I58" s="39">
        <v>45049975</v>
      </c>
      <c r="K58" s="62" t="str">
        <f t="shared" si="0"/>
        <v>Спир</v>
      </c>
    </row>
    <row r="59" spans="1:11">
      <c r="A59">
        <v>5311895</v>
      </c>
      <c r="B59" t="s">
        <v>734</v>
      </c>
      <c r="C59" t="s">
        <v>314</v>
      </c>
      <c r="D59" t="s">
        <v>315</v>
      </c>
      <c r="E59">
        <v>45285</v>
      </c>
      <c r="F59" t="s">
        <v>277</v>
      </c>
      <c r="G59" s="39">
        <v>1000</v>
      </c>
      <c r="H59" s="39">
        <v>1801231</v>
      </c>
      <c r="I59" s="39">
        <v>180123100</v>
      </c>
      <c r="K59" s="62" t="str">
        <f t="shared" si="0"/>
        <v>Спир</v>
      </c>
    </row>
    <row r="60" spans="1:11">
      <c r="A60">
        <v>5311896</v>
      </c>
      <c r="B60" t="s">
        <v>734</v>
      </c>
      <c r="C60" t="s">
        <v>435</v>
      </c>
      <c r="D60" t="s">
        <v>436</v>
      </c>
      <c r="E60">
        <v>45285</v>
      </c>
      <c r="F60" t="s">
        <v>277</v>
      </c>
      <c r="G60" s="39">
        <v>1120</v>
      </c>
      <c r="H60" s="39">
        <v>1797999</v>
      </c>
      <c r="I60" s="39">
        <v>201375888</v>
      </c>
      <c r="K60" s="62" t="str">
        <f t="shared" si="0"/>
        <v>Спир</v>
      </c>
    </row>
    <row r="61" spans="1:11">
      <c r="A61">
        <v>5312336</v>
      </c>
      <c r="B61" t="s">
        <v>734</v>
      </c>
      <c r="C61" t="s">
        <v>127</v>
      </c>
      <c r="D61" t="s">
        <v>128</v>
      </c>
      <c r="E61">
        <v>18521</v>
      </c>
      <c r="F61" t="s">
        <v>126</v>
      </c>
      <c r="G61" s="39">
        <v>500</v>
      </c>
      <c r="H61" s="39">
        <v>5278500</v>
      </c>
      <c r="I61" s="39">
        <v>26392500</v>
      </c>
      <c r="K61" s="62" t="str">
        <f t="shared" si="0"/>
        <v>Бард</v>
      </c>
    </row>
    <row r="62" spans="1:11">
      <c r="A62">
        <v>5312832</v>
      </c>
      <c r="B62" t="s">
        <v>734</v>
      </c>
      <c r="C62" t="s">
        <v>347</v>
      </c>
      <c r="D62" t="s">
        <v>348</v>
      </c>
      <c r="E62">
        <v>45285</v>
      </c>
      <c r="F62" t="s">
        <v>277</v>
      </c>
      <c r="G62" s="39">
        <v>60</v>
      </c>
      <c r="H62" s="39">
        <v>1805999</v>
      </c>
      <c r="I62" s="39">
        <v>10835994</v>
      </c>
      <c r="K62" s="62" t="str">
        <f t="shared" si="0"/>
        <v>Спир</v>
      </c>
    </row>
    <row r="63" spans="1:11">
      <c r="A63">
        <v>5312833</v>
      </c>
      <c r="B63" t="s">
        <v>734</v>
      </c>
      <c r="C63" t="s">
        <v>405</v>
      </c>
      <c r="D63" t="s">
        <v>406</v>
      </c>
      <c r="E63">
        <v>45285</v>
      </c>
      <c r="F63" t="s">
        <v>277</v>
      </c>
      <c r="G63" s="39">
        <v>200</v>
      </c>
      <c r="H63" s="39">
        <v>1801210</v>
      </c>
      <c r="I63" s="39">
        <v>36024200</v>
      </c>
      <c r="K63" s="62" t="str">
        <f t="shared" si="0"/>
        <v>Спир</v>
      </c>
    </row>
    <row r="64" spans="1:11">
      <c r="A64">
        <v>5312834</v>
      </c>
      <c r="B64" t="s">
        <v>734</v>
      </c>
      <c r="C64" t="s">
        <v>275</v>
      </c>
      <c r="D64" t="s">
        <v>276</v>
      </c>
      <c r="E64">
        <v>45285</v>
      </c>
      <c r="F64" t="s">
        <v>277</v>
      </c>
      <c r="G64" s="39">
        <v>250</v>
      </c>
      <c r="H64" s="39">
        <v>1797788</v>
      </c>
      <c r="I64" s="39">
        <v>44944700</v>
      </c>
      <c r="K64" s="62" t="str">
        <f t="shared" si="0"/>
        <v>Спир</v>
      </c>
    </row>
    <row r="65" spans="1:11">
      <c r="A65">
        <v>5312835</v>
      </c>
      <c r="B65" t="s">
        <v>734</v>
      </c>
      <c r="C65" t="s">
        <v>476</v>
      </c>
      <c r="D65" t="s">
        <v>477</v>
      </c>
      <c r="E65">
        <v>45285</v>
      </c>
      <c r="F65" t="s">
        <v>277</v>
      </c>
      <c r="G65" s="39">
        <v>70</v>
      </c>
      <c r="H65" s="39">
        <v>1797551</v>
      </c>
      <c r="I65" s="39">
        <v>12582857</v>
      </c>
      <c r="K65" s="62" t="str">
        <f t="shared" si="0"/>
        <v>Спир</v>
      </c>
    </row>
    <row r="66" spans="1:11">
      <c r="A66">
        <v>5312836</v>
      </c>
      <c r="B66" t="s">
        <v>734</v>
      </c>
      <c r="C66" t="s">
        <v>476</v>
      </c>
      <c r="D66" t="s">
        <v>477</v>
      </c>
      <c r="E66">
        <v>45285</v>
      </c>
      <c r="F66" t="s">
        <v>277</v>
      </c>
      <c r="G66" s="39">
        <v>70</v>
      </c>
      <c r="H66" s="39">
        <v>1797551</v>
      </c>
      <c r="I66" s="39">
        <v>12582857</v>
      </c>
      <c r="K66" s="62" t="str">
        <f t="shared" si="0"/>
        <v>Спир</v>
      </c>
    </row>
    <row r="67" spans="1:11">
      <c r="A67">
        <v>5313476</v>
      </c>
      <c r="B67" t="s">
        <v>990</v>
      </c>
      <c r="C67" t="s">
        <v>399</v>
      </c>
      <c r="D67" t="s">
        <v>400</v>
      </c>
      <c r="E67">
        <v>45285</v>
      </c>
      <c r="F67" t="s">
        <v>277</v>
      </c>
      <c r="G67" s="39">
        <v>4380</v>
      </c>
      <c r="H67" s="39">
        <v>1803929</v>
      </c>
      <c r="I67" s="39">
        <v>790120902</v>
      </c>
      <c r="K67" s="62" t="str">
        <f t="shared" si="0"/>
        <v>Спир</v>
      </c>
    </row>
    <row r="68" spans="1:11">
      <c r="A68">
        <v>5313477</v>
      </c>
      <c r="B68" t="s">
        <v>990</v>
      </c>
      <c r="C68" t="s">
        <v>275</v>
      </c>
      <c r="D68" t="s">
        <v>276</v>
      </c>
      <c r="E68">
        <v>45285</v>
      </c>
      <c r="F68" t="s">
        <v>277</v>
      </c>
      <c r="G68" s="39">
        <v>250</v>
      </c>
      <c r="H68" s="39">
        <v>1797788</v>
      </c>
      <c r="I68" s="39">
        <v>44944700</v>
      </c>
      <c r="K68" s="62" t="str">
        <f t="shared" si="0"/>
        <v>Спир</v>
      </c>
    </row>
    <row r="69" spans="1:11">
      <c r="A69">
        <v>5313478</v>
      </c>
      <c r="B69" t="s">
        <v>990</v>
      </c>
      <c r="C69" t="s">
        <v>329</v>
      </c>
      <c r="D69" t="s">
        <v>330</v>
      </c>
      <c r="E69">
        <v>45285</v>
      </c>
      <c r="F69" t="s">
        <v>277</v>
      </c>
      <c r="G69" s="39">
        <v>1370</v>
      </c>
      <c r="H69" s="39">
        <v>1797788</v>
      </c>
      <c r="I69" s="39">
        <v>246296956</v>
      </c>
      <c r="K69" s="62" t="str">
        <f t="shared" ref="K69:K132" si="1">LEFT(F69,4)</f>
        <v>Спир</v>
      </c>
    </row>
    <row r="70" spans="1:11">
      <c r="A70">
        <v>5313900</v>
      </c>
      <c r="B70" t="s">
        <v>990</v>
      </c>
      <c r="C70" t="s">
        <v>127</v>
      </c>
      <c r="D70" t="s">
        <v>128</v>
      </c>
      <c r="E70">
        <v>18521</v>
      </c>
      <c r="F70" t="s">
        <v>126</v>
      </c>
      <c r="G70" s="39">
        <v>500</v>
      </c>
      <c r="H70" s="39">
        <v>5278500</v>
      </c>
      <c r="I70" s="39">
        <v>26392500</v>
      </c>
      <c r="K70" s="62" t="str">
        <f t="shared" si="1"/>
        <v>Бард</v>
      </c>
    </row>
    <row r="71" spans="1:11">
      <c r="A71">
        <v>5314362</v>
      </c>
      <c r="B71" t="s">
        <v>990</v>
      </c>
      <c r="C71" t="s">
        <v>452</v>
      </c>
      <c r="D71" t="s">
        <v>453</v>
      </c>
      <c r="E71">
        <v>45433</v>
      </c>
      <c r="F71" t="s">
        <v>278</v>
      </c>
      <c r="G71" s="39">
        <v>200</v>
      </c>
      <c r="H71" s="39">
        <v>1704000</v>
      </c>
      <c r="I71" s="39">
        <v>34080000</v>
      </c>
      <c r="K71" s="62" t="str">
        <f t="shared" si="1"/>
        <v>Спир</v>
      </c>
    </row>
    <row r="72" spans="1:11">
      <c r="A72">
        <v>5315171</v>
      </c>
      <c r="B72" t="s">
        <v>737</v>
      </c>
      <c r="C72" t="s">
        <v>448</v>
      </c>
      <c r="D72" t="s">
        <v>449</v>
      </c>
      <c r="E72">
        <v>45433</v>
      </c>
      <c r="F72" t="s">
        <v>278</v>
      </c>
      <c r="G72" s="39">
        <v>100</v>
      </c>
      <c r="H72" s="39">
        <v>1702001</v>
      </c>
      <c r="I72" s="39">
        <v>17020010</v>
      </c>
      <c r="K72" s="62" t="str">
        <f t="shared" si="1"/>
        <v>Спир</v>
      </c>
    </row>
    <row r="73" spans="1:11">
      <c r="A73">
        <v>5315184</v>
      </c>
      <c r="B73" t="s">
        <v>737</v>
      </c>
      <c r="C73" t="s">
        <v>329</v>
      </c>
      <c r="D73" t="s">
        <v>330</v>
      </c>
      <c r="E73">
        <v>45285</v>
      </c>
      <c r="F73" t="s">
        <v>277</v>
      </c>
      <c r="G73" s="39">
        <v>180</v>
      </c>
      <c r="H73" s="39">
        <v>1805788</v>
      </c>
      <c r="I73" s="39">
        <v>32504184</v>
      </c>
      <c r="K73" s="62" t="str">
        <f t="shared" si="1"/>
        <v>Спир</v>
      </c>
    </row>
    <row r="74" spans="1:11">
      <c r="A74">
        <v>5315185</v>
      </c>
      <c r="B74" t="s">
        <v>737</v>
      </c>
      <c r="C74" t="s">
        <v>390</v>
      </c>
      <c r="D74" t="s">
        <v>391</v>
      </c>
      <c r="E74">
        <v>45285</v>
      </c>
      <c r="F74" t="s">
        <v>277</v>
      </c>
      <c r="G74" s="39">
        <v>3300</v>
      </c>
      <c r="H74" s="39">
        <v>1805787</v>
      </c>
      <c r="I74" s="39">
        <v>595909710</v>
      </c>
      <c r="K74" s="62" t="str">
        <f t="shared" si="1"/>
        <v>Спир</v>
      </c>
    </row>
    <row r="75" spans="1:11">
      <c r="A75">
        <v>5315186</v>
      </c>
      <c r="B75" t="s">
        <v>737</v>
      </c>
      <c r="C75" t="s">
        <v>294</v>
      </c>
      <c r="D75" t="s">
        <v>295</v>
      </c>
      <c r="E75">
        <v>45285</v>
      </c>
      <c r="F75" t="s">
        <v>277</v>
      </c>
      <c r="G75" s="39">
        <v>500</v>
      </c>
      <c r="H75" s="39">
        <v>1805000</v>
      </c>
      <c r="I75" s="39">
        <v>90250000</v>
      </c>
      <c r="K75" s="62" t="str">
        <f t="shared" si="1"/>
        <v>Спир</v>
      </c>
    </row>
    <row r="76" spans="1:11">
      <c r="A76">
        <v>5315187</v>
      </c>
      <c r="B76" t="s">
        <v>737</v>
      </c>
      <c r="C76" t="s">
        <v>399</v>
      </c>
      <c r="D76" t="s">
        <v>400</v>
      </c>
      <c r="E76">
        <v>45285</v>
      </c>
      <c r="F76" t="s">
        <v>277</v>
      </c>
      <c r="G76" s="39">
        <v>2020</v>
      </c>
      <c r="H76" s="39">
        <v>1804577</v>
      </c>
      <c r="I76" s="39">
        <v>364524554</v>
      </c>
      <c r="K76" s="62" t="str">
        <f t="shared" si="1"/>
        <v>Спир</v>
      </c>
    </row>
    <row r="77" spans="1:11">
      <c r="A77">
        <v>5315618</v>
      </c>
      <c r="B77" t="s">
        <v>737</v>
      </c>
      <c r="C77" t="s">
        <v>210</v>
      </c>
      <c r="D77" t="s">
        <v>211</v>
      </c>
      <c r="E77">
        <v>18521</v>
      </c>
      <c r="F77" t="s">
        <v>126</v>
      </c>
      <c r="G77" s="39">
        <v>100</v>
      </c>
      <c r="H77" s="39">
        <v>5312999</v>
      </c>
      <c r="I77" s="39">
        <v>5312999</v>
      </c>
      <c r="K77" s="62" t="str">
        <f t="shared" si="1"/>
        <v>Бард</v>
      </c>
    </row>
    <row r="78" spans="1:11">
      <c r="A78">
        <v>5315619</v>
      </c>
      <c r="B78" t="s">
        <v>737</v>
      </c>
      <c r="C78" t="s">
        <v>127</v>
      </c>
      <c r="D78" t="s">
        <v>128</v>
      </c>
      <c r="E78">
        <v>18521</v>
      </c>
      <c r="F78" t="s">
        <v>126</v>
      </c>
      <c r="G78" s="39">
        <v>700</v>
      </c>
      <c r="H78" s="39">
        <v>5278500</v>
      </c>
      <c r="I78" s="39">
        <v>36949500</v>
      </c>
      <c r="K78" s="62" t="str">
        <f t="shared" si="1"/>
        <v>Бард</v>
      </c>
    </row>
    <row r="79" spans="1:11">
      <c r="A79">
        <v>5316793</v>
      </c>
      <c r="B79" t="s">
        <v>893</v>
      </c>
      <c r="C79" t="s">
        <v>988</v>
      </c>
      <c r="D79" t="s">
        <v>989</v>
      </c>
      <c r="E79">
        <v>45433</v>
      </c>
      <c r="F79" t="s">
        <v>278</v>
      </c>
      <c r="G79" s="39">
        <v>30</v>
      </c>
      <c r="H79" s="39">
        <v>1710000</v>
      </c>
      <c r="I79" s="39">
        <v>5130000</v>
      </c>
      <c r="K79" s="62" t="str">
        <f t="shared" si="1"/>
        <v>Спир</v>
      </c>
    </row>
    <row r="80" spans="1:11">
      <c r="A80">
        <v>5316794</v>
      </c>
      <c r="B80" t="s">
        <v>893</v>
      </c>
      <c r="C80" t="s">
        <v>516</v>
      </c>
      <c r="D80" t="s">
        <v>517</v>
      </c>
      <c r="E80">
        <v>45433</v>
      </c>
      <c r="F80" t="s">
        <v>278</v>
      </c>
      <c r="G80" s="39">
        <v>50</v>
      </c>
      <c r="H80" s="39">
        <v>1703788</v>
      </c>
      <c r="I80" s="39">
        <v>8518940</v>
      </c>
      <c r="K80" s="62" t="str">
        <f t="shared" si="1"/>
        <v>Спир</v>
      </c>
    </row>
    <row r="81" spans="1:11">
      <c r="A81">
        <v>5316795</v>
      </c>
      <c r="B81" t="s">
        <v>893</v>
      </c>
      <c r="C81" t="s">
        <v>394</v>
      </c>
      <c r="D81" t="s">
        <v>395</v>
      </c>
      <c r="E81">
        <v>45433</v>
      </c>
      <c r="F81" t="s">
        <v>278</v>
      </c>
      <c r="G81" s="39">
        <v>170</v>
      </c>
      <c r="H81" s="39">
        <v>1701788</v>
      </c>
      <c r="I81" s="39">
        <v>28930396</v>
      </c>
      <c r="K81" s="62" t="str">
        <f t="shared" si="1"/>
        <v>Спир</v>
      </c>
    </row>
    <row r="82" spans="1:11">
      <c r="A82">
        <v>5316805</v>
      </c>
      <c r="B82" t="s">
        <v>893</v>
      </c>
      <c r="C82" t="s">
        <v>439</v>
      </c>
      <c r="D82" t="s">
        <v>440</v>
      </c>
      <c r="E82">
        <v>45285</v>
      </c>
      <c r="F82" t="s">
        <v>277</v>
      </c>
      <c r="G82" s="39">
        <v>200</v>
      </c>
      <c r="H82" s="39">
        <v>1815999</v>
      </c>
      <c r="I82" s="39">
        <v>36319980</v>
      </c>
      <c r="K82" s="62" t="str">
        <f t="shared" si="1"/>
        <v>Спир</v>
      </c>
    </row>
    <row r="83" spans="1:11">
      <c r="A83">
        <v>5316806</v>
      </c>
      <c r="B83" t="s">
        <v>893</v>
      </c>
      <c r="C83" t="s">
        <v>399</v>
      </c>
      <c r="D83" t="s">
        <v>400</v>
      </c>
      <c r="E83">
        <v>45285</v>
      </c>
      <c r="F83" t="s">
        <v>277</v>
      </c>
      <c r="G83" s="39">
        <v>2360</v>
      </c>
      <c r="H83" s="39">
        <v>1807555</v>
      </c>
      <c r="I83" s="39">
        <v>426582980</v>
      </c>
      <c r="K83" s="62" t="str">
        <f t="shared" si="1"/>
        <v>Спир</v>
      </c>
    </row>
    <row r="84" spans="1:11">
      <c r="A84">
        <v>5316807</v>
      </c>
      <c r="B84" t="s">
        <v>893</v>
      </c>
      <c r="C84" t="s">
        <v>298</v>
      </c>
      <c r="D84" t="s">
        <v>299</v>
      </c>
      <c r="E84">
        <v>45285</v>
      </c>
      <c r="F84" t="s">
        <v>277</v>
      </c>
      <c r="G84" s="39">
        <v>500</v>
      </c>
      <c r="H84" s="39">
        <v>1805009</v>
      </c>
      <c r="I84" s="39">
        <v>90250450</v>
      </c>
      <c r="K84" s="62" t="str">
        <f t="shared" si="1"/>
        <v>Спир</v>
      </c>
    </row>
    <row r="85" spans="1:11">
      <c r="A85">
        <v>5316808</v>
      </c>
      <c r="B85" t="s">
        <v>893</v>
      </c>
      <c r="C85" t="s">
        <v>290</v>
      </c>
      <c r="D85" t="s">
        <v>291</v>
      </c>
      <c r="E85">
        <v>45285</v>
      </c>
      <c r="F85" t="s">
        <v>277</v>
      </c>
      <c r="G85" s="39">
        <v>2400</v>
      </c>
      <c r="H85" s="39">
        <v>1800099.99</v>
      </c>
      <c r="I85" s="39">
        <v>432023997.60000002</v>
      </c>
      <c r="K85" s="62" t="str">
        <f t="shared" si="1"/>
        <v>Спир</v>
      </c>
    </row>
    <row r="86" spans="1:11">
      <c r="A86">
        <v>5316809</v>
      </c>
      <c r="B86" t="s">
        <v>893</v>
      </c>
      <c r="C86" t="s">
        <v>542</v>
      </c>
      <c r="D86" t="s">
        <v>543</v>
      </c>
      <c r="E86">
        <v>45285</v>
      </c>
      <c r="F86" t="s">
        <v>277</v>
      </c>
      <c r="G86" s="39">
        <v>540</v>
      </c>
      <c r="H86" s="39">
        <v>1797555</v>
      </c>
      <c r="I86" s="39">
        <v>97067970</v>
      </c>
      <c r="K86" s="62" t="str">
        <f t="shared" si="1"/>
        <v>Спир</v>
      </c>
    </row>
    <row r="87" spans="1:11">
      <c r="A87">
        <v>5317224</v>
      </c>
      <c r="B87" t="s">
        <v>893</v>
      </c>
      <c r="C87" t="s">
        <v>127</v>
      </c>
      <c r="D87" t="s">
        <v>128</v>
      </c>
      <c r="E87">
        <v>18521</v>
      </c>
      <c r="F87" t="s">
        <v>126</v>
      </c>
      <c r="G87" s="39">
        <v>500</v>
      </c>
      <c r="H87" s="39">
        <v>5278500</v>
      </c>
      <c r="I87" s="39">
        <v>26392500</v>
      </c>
      <c r="K87" s="62" t="str">
        <f t="shared" si="1"/>
        <v>Бард</v>
      </c>
    </row>
    <row r="88" spans="1:11">
      <c r="A88">
        <v>5317708</v>
      </c>
      <c r="B88" t="s">
        <v>893</v>
      </c>
      <c r="C88" t="s">
        <v>394</v>
      </c>
      <c r="D88" t="s">
        <v>395</v>
      </c>
      <c r="E88">
        <v>45433</v>
      </c>
      <c r="F88" t="s">
        <v>278</v>
      </c>
      <c r="G88" s="39">
        <v>30</v>
      </c>
      <c r="H88" s="39">
        <v>1701001</v>
      </c>
      <c r="I88" s="39">
        <v>5103003</v>
      </c>
      <c r="K88" s="62" t="str">
        <f t="shared" si="1"/>
        <v>Спир</v>
      </c>
    </row>
    <row r="89" spans="1:11">
      <c r="A89">
        <v>5317717</v>
      </c>
      <c r="B89" t="s">
        <v>893</v>
      </c>
      <c r="C89" t="s">
        <v>331</v>
      </c>
      <c r="D89" t="s">
        <v>332</v>
      </c>
      <c r="E89">
        <v>45285</v>
      </c>
      <c r="F89" t="s">
        <v>277</v>
      </c>
      <c r="G89" s="39">
        <v>500</v>
      </c>
      <c r="H89" s="39">
        <v>1807999</v>
      </c>
      <c r="I89" s="39">
        <v>90399950</v>
      </c>
      <c r="K89" s="62" t="str">
        <f t="shared" si="1"/>
        <v>Спир</v>
      </c>
    </row>
    <row r="90" spans="1:11">
      <c r="A90">
        <v>5317718</v>
      </c>
      <c r="B90" t="s">
        <v>893</v>
      </c>
      <c r="C90" t="s">
        <v>542</v>
      </c>
      <c r="D90" t="s">
        <v>543</v>
      </c>
      <c r="E90">
        <v>45285</v>
      </c>
      <c r="F90" t="s">
        <v>277</v>
      </c>
      <c r="G90" s="39">
        <v>760</v>
      </c>
      <c r="H90" s="39">
        <v>1802788</v>
      </c>
      <c r="I90" s="39">
        <v>137011888</v>
      </c>
      <c r="K90" s="62" t="str">
        <f t="shared" si="1"/>
        <v>Спир</v>
      </c>
    </row>
    <row r="91" spans="1:11">
      <c r="A91">
        <v>5317719</v>
      </c>
      <c r="B91" t="s">
        <v>893</v>
      </c>
      <c r="C91" t="s">
        <v>325</v>
      </c>
      <c r="D91" t="s">
        <v>326</v>
      </c>
      <c r="E91">
        <v>45285</v>
      </c>
      <c r="F91" t="s">
        <v>277</v>
      </c>
      <c r="G91" s="39">
        <v>370</v>
      </c>
      <c r="H91" s="39">
        <v>1801999</v>
      </c>
      <c r="I91" s="39">
        <v>66673963</v>
      </c>
      <c r="K91" s="62" t="str">
        <f t="shared" si="1"/>
        <v>Спир</v>
      </c>
    </row>
    <row r="92" spans="1:11">
      <c r="A92">
        <v>5317720</v>
      </c>
      <c r="B92" t="s">
        <v>893</v>
      </c>
      <c r="C92" t="s">
        <v>472</v>
      </c>
      <c r="D92" t="s">
        <v>473</v>
      </c>
      <c r="E92">
        <v>45285</v>
      </c>
      <c r="F92" t="s">
        <v>277</v>
      </c>
      <c r="G92" s="39">
        <v>1560</v>
      </c>
      <c r="H92" s="39">
        <v>1797555</v>
      </c>
      <c r="I92" s="39">
        <v>280418580</v>
      </c>
      <c r="K92" s="62" t="str">
        <f t="shared" si="1"/>
        <v>Спир</v>
      </c>
    </row>
    <row r="93" spans="1:11">
      <c r="A93">
        <v>5317721</v>
      </c>
      <c r="B93" t="s">
        <v>893</v>
      </c>
      <c r="C93" t="s">
        <v>3290</v>
      </c>
      <c r="D93" t="s">
        <v>445</v>
      </c>
      <c r="E93">
        <v>45284</v>
      </c>
      <c r="F93" t="s">
        <v>274</v>
      </c>
      <c r="G93" s="39">
        <v>1600</v>
      </c>
      <c r="H93" s="39">
        <v>1808999</v>
      </c>
      <c r="I93" s="39">
        <v>289439840</v>
      </c>
      <c r="K93" s="62" t="str">
        <f t="shared" si="1"/>
        <v>Спир</v>
      </c>
    </row>
    <row r="94" spans="1:11">
      <c r="A94">
        <v>5318510</v>
      </c>
      <c r="B94" t="s">
        <v>886</v>
      </c>
      <c r="C94" t="s">
        <v>452</v>
      </c>
      <c r="D94" t="s">
        <v>453</v>
      </c>
      <c r="E94">
        <v>45433</v>
      </c>
      <c r="F94" t="s">
        <v>278</v>
      </c>
      <c r="G94" s="39">
        <v>200</v>
      </c>
      <c r="H94" s="39">
        <v>1707000</v>
      </c>
      <c r="I94" s="39">
        <v>34140000</v>
      </c>
      <c r="K94" s="62" t="str">
        <f t="shared" si="1"/>
        <v>Спир</v>
      </c>
    </row>
    <row r="95" spans="1:11">
      <c r="A95">
        <v>5318515</v>
      </c>
      <c r="B95" t="s">
        <v>886</v>
      </c>
      <c r="C95" t="s">
        <v>538</v>
      </c>
      <c r="D95" t="s">
        <v>539</v>
      </c>
      <c r="E95">
        <v>45284</v>
      </c>
      <c r="F95" t="s">
        <v>274</v>
      </c>
      <c r="G95" s="39">
        <v>250</v>
      </c>
      <c r="H95" s="39">
        <v>1804000</v>
      </c>
      <c r="I95" s="39">
        <v>45100000</v>
      </c>
      <c r="K95" s="62" t="str">
        <f t="shared" si="1"/>
        <v>Спир</v>
      </c>
    </row>
    <row r="96" spans="1:11">
      <c r="A96">
        <v>5318516</v>
      </c>
      <c r="B96" t="s">
        <v>886</v>
      </c>
      <c r="C96" t="s">
        <v>337</v>
      </c>
      <c r="D96" t="s">
        <v>338</v>
      </c>
      <c r="E96">
        <v>45284</v>
      </c>
      <c r="F96" t="s">
        <v>274</v>
      </c>
      <c r="G96" s="39">
        <v>100</v>
      </c>
      <c r="H96" s="39">
        <v>1803002</v>
      </c>
      <c r="I96" s="39">
        <v>18030020</v>
      </c>
      <c r="K96" s="62" t="str">
        <f t="shared" si="1"/>
        <v>Спир</v>
      </c>
    </row>
    <row r="97" spans="1:11">
      <c r="A97">
        <v>5318517</v>
      </c>
      <c r="B97" t="s">
        <v>886</v>
      </c>
      <c r="C97" t="s">
        <v>275</v>
      </c>
      <c r="D97" t="s">
        <v>276</v>
      </c>
      <c r="E97">
        <v>45284</v>
      </c>
      <c r="F97" t="s">
        <v>274</v>
      </c>
      <c r="G97" s="39">
        <v>500</v>
      </c>
      <c r="H97" s="39">
        <v>1803001</v>
      </c>
      <c r="I97" s="39">
        <v>90150050</v>
      </c>
      <c r="K97" s="62" t="str">
        <f t="shared" si="1"/>
        <v>Спир</v>
      </c>
    </row>
    <row r="98" spans="1:11">
      <c r="A98">
        <v>5318518</v>
      </c>
      <c r="B98" t="s">
        <v>886</v>
      </c>
      <c r="C98" t="s">
        <v>474</v>
      </c>
      <c r="D98" t="s">
        <v>475</v>
      </c>
      <c r="E98">
        <v>45284</v>
      </c>
      <c r="F98" t="s">
        <v>274</v>
      </c>
      <c r="G98" s="39">
        <v>20</v>
      </c>
      <c r="H98" s="39">
        <v>1803001</v>
      </c>
      <c r="I98" s="39">
        <v>3606002</v>
      </c>
      <c r="K98" s="62" t="str">
        <f t="shared" si="1"/>
        <v>Спир</v>
      </c>
    </row>
    <row r="99" spans="1:11">
      <c r="A99">
        <v>5318890</v>
      </c>
      <c r="B99" t="s">
        <v>886</v>
      </c>
      <c r="C99" t="s">
        <v>160</v>
      </c>
      <c r="D99" t="s">
        <v>161</v>
      </c>
      <c r="E99">
        <v>18521</v>
      </c>
      <c r="F99" t="s">
        <v>126</v>
      </c>
      <c r="G99" s="39">
        <v>500</v>
      </c>
      <c r="H99" s="39">
        <v>5282500</v>
      </c>
      <c r="I99" s="39">
        <v>26412500</v>
      </c>
      <c r="K99" s="62" t="str">
        <f t="shared" si="1"/>
        <v>Бард</v>
      </c>
    </row>
    <row r="100" spans="1:11">
      <c r="A100">
        <v>5319413</v>
      </c>
      <c r="B100" t="s">
        <v>886</v>
      </c>
      <c r="C100" t="s">
        <v>411</v>
      </c>
      <c r="D100" t="s">
        <v>412</v>
      </c>
      <c r="E100">
        <v>45433</v>
      </c>
      <c r="F100" t="s">
        <v>278</v>
      </c>
      <c r="G100" s="39">
        <v>100</v>
      </c>
      <c r="H100" s="39">
        <v>1710000</v>
      </c>
      <c r="I100" s="39">
        <v>17100000</v>
      </c>
      <c r="K100" s="62" t="str">
        <f t="shared" si="1"/>
        <v>Спир</v>
      </c>
    </row>
    <row r="101" spans="1:11">
      <c r="A101">
        <v>5319414</v>
      </c>
      <c r="B101" t="s">
        <v>886</v>
      </c>
      <c r="C101" t="s">
        <v>986</v>
      </c>
      <c r="D101" t="s">
        <v>987</v>
      </c>
      <c r="E101">
        <v>45433</v>
      </c>
      <c r="F101" t="s">
        <v>278</v>
      </c>
      <c r="G101" s="39">
        <v>10</v>
      </c>
      <c r="H101" s="39">
        <v>1708008</v>
      </c>
      <c r="I101" s="39">
        <v>1708008</v>
      </c>
      <c r="K101" s="62" t="str">
        <f t="shared" si="1"/>
        <v>Спир</v>
      </c>
    </row>
    <row r="102" spans="1:11">
      <c r="A102">
        <v>5319415</v>
      </c>
      <c r="B102" t="s">
        <v>886</v>
      </c>
      <c r="C102" t="s">
        <v>281</v>
      </c>
      <c r="D102" t="s">
        <v>282</v>
      </c>
      <c r="E102">
        <v>45433</v>
      </c>
      <c r="F102" t="s">
        <v>278</v>
      </c>
      <c r="G102" s="39">
        <v>40</v>
      </c>
      <c r="H102" s="39">
        <v>1703788</v>
      </c>
      <c r="I102" s="39">
        <v>6815152</v>
      </c>
      <c r="K102" s="62" t="str">
        <f t="shared" si="1"/>
        <v>Спир</v>
      </c>
    </row>
    <row r="103" spans="1:11">
      <c r="A103">
        <v>5319416</v>
      </c>
      <c r="B103" t="s">
        <v>886</v>
      </c>
      <c r="C103" t="s">
        <v>984</v>
      </c>
      <c r="D103" t="s">
        <v>985</v>
      </c>
      <c r="E103">
        <v>45433</v>
      </c>
      <c r="F103" t="s">
        <v>278</v>
      </c>
      <c r="G103" s="39">
        <v>50</v>
      </c>
      <c r="H103" s="39">
        <v>1703788</v>
      </c>
      <c r="I103" s="39">
        <v>8518940</v>
      </c>
      <c r="K103" s="62" t="str">
        <f t="shared" si="1"/>
        <v>Спир</v>
      </c>
    </row>
    <row r="104" spans="1:11">
      <c r="A104">
        <v>5319417</v>
      </c>
      <c r="B104" t="s">
        <v>886</v>
      </c>
      <c r="C104" t="s">
        <v>450</v>
      </c>
      <c r="D104" t="s">
        <v>451</v>
      </c>
      <c r="E104">
        <v>45433</v>
      </c>
      <c r="F104" t="s">
        <v>278</v>
      </c>
      <c r="G104" s="39">
        <v>100</v>
      </c>
      <c r="H104" s="39">
        <v>1702999</v>
      </c>
      <c r="I104" s="39">
        <v>17029990</v>
      </c>
      <c r="K104" s="62" t="str">
        <f t="shared" si="1"/>
        <v>Спир</v>
      </c>
    </row>
    <row r="105" spans="1:11">
      <c r="A105">
        <v>5319425</v>
      </c>
      <c r="B105" t="s">
        <v>886</v>
      </c>
      <c r="C105" t="s">
        <v>464</v>
      </c>
      <c r="D105" t="s">
        <v>465</v>
      </c>
      <c r="E105">
        <v>45285</v>
      </c>
      <c r="F105" t="s">
        <v>277</v>
      </c>
      <c r="G105" s="39">
        <v>110</v>
      </c>
      <c r="H105" s="39">
        <v>1807026</v>
      </c>
      <c r="I105" s="39">
        <v>19877286</v>
      </c>
      <c r="K105" s="62" t="str">
        <f t="shared" si="1"/>
        <v>Спир</v>
      </c>
    </row>
    <row r="106" spans="1:11">
      <c r="A106">
        <v>5319426</v>
      </c>
      <c r="B106" t="s">
        <v>886</v>
      </c>
      <c r="C106" t="s">
        <v>571</v>
      </c>
      <c r="D106" t="s">
        <v>572</v>
      </c>
      <c r="E106">
        <v>45285</v>
      </c>
      <c r="F106" t="s">
        <v>277</v>
      </c>
      <c r="G106" s="39">
        <v>1200</v>
      </c>
      <c r="H106" s="39">
        <v>1801788</v>
      </c>
      <c r="I106" s="39">
        <v>216214560</v>
      </c>
      <c r="K106" s="62" t="str">
        <f t="shared" si="1"/>
        <v>Спир</v>
      </c>
    </row>
    <row r="107" spans="1:11">
      <c r="A107">
        <v>5320174</v>
      </c>
      <c r="B107" t="s">
        <v>983</v>
      </c>
      <c r="C107" t="s">
        <v>450</v>
      </c>
      <c r="D107" t="s">
        <v>451</v>
      </c>
      <c r="E107">
        <v>45433</v>
      </c>
      <c r="F107" t="s">
        <v>278</v>
      </c>
      <c r="G107" s="39">
        <v>100</v>
      </c>
      <c r="H107" s="39">
        <v>1701007</v>
      </c>
      <c r="I107" s="39">
        <v>17010070</v>
      </c>
      <c r="K107" s="62" t="str">
        <f t="shared" si="1"/>
        <v>Спир</v>
      </c>
    </row>
    <row r="108" spans="1:11">
      <c r="A108">
        <v>5320183</v>
      </c>
      <c r="B108" t="s">
        <v>983</v>
      </c>
      <c r="C108" t="s">
        <v>443</v>
      </c>
      <c r="D108" t="s">
        <v>444</v>
      </c>
      <c r="E108">
        <v>45284</v>
      </c>
      <c r="F108" t="s">
        <v>274</v>
      </c>
      <c r="G108" s="39">
        <v>150</v>
      </c>
      <c r="H108" s="39">
        <v>1803007</v>
      </c>
      <c r="I108" s="39">
        <v>27045105</v>
      </c>
      <c r="K108" s="62" t="str">
        <f t="shared" si="1"/>
        <v>Спир</v>
      </c>
    </row>
    <row r="109" spans="1:11">
      <c r="A109">
        <v>5320669</v>
      </c>
      <c r="B109" t="s">
        <v>983</v>
      </c>
      <c r="C109" t="s">
        <v>189</v>
      </c>
      <c r="D109" t="s">
        <v>190</v>
      </c>
      <c r="E109">
        <v>18521</v>
      </c>
      <c r="F109" t="s">
        <v>126</v>
      </c>
      <c r="G109" s="39">
        <v>100</v>
      </c>
      <c r="H109" s="39">
        <v>5310999</v>
      </c>
      <c r="I109" s="39">
        <v>5310999</v>
      </c>
      <c r="K109" s="62" t="str">
        <f t="shared" si="1"/>
        <v>Бард</v>
      </c>
    </row>
    <row r="110" spans="1:11">
      <c r="A110">
        <v>5320670</v>
      </c>
      <c r="B110" t="s">
        <v>983</v>
      </c>
      <c r="C110" t="s">
        <v>124</v>
      </c>
      <c r="D110" t="s">
        <v>125</v>
      </c>
      <c r="E110">
        <v>18521</v>
      </c>
      <c r="F110" t="s">
        <v>126</v>
      </c>
      <c r="G110" s="39">
        <v>200</v>
      </c>
      <c r="H110" s="39">
        <v>5305777</v>
      </c>
      <c r="I110" s="39">
        <v>10611554</v>
      </c>
      <c r="K110" s="62" t="str">
        <f t="shared" si="1"/>
        <v>Бард</v>
      </c>
    </row>
    <row r="111" spans="1:11">
      <c r="A111">
        <v>5320671</v>
      </c>
      <c r="B111" t="s">
        <v>983</v>
      </c>
      <c r="C111" t="s">
        <v>127</v>
      </c>
      <c r="D111" t="s">
        <v>128</v>
      </c>
      <c r="E111">
        <v>18521</v>
      </c>
      <c r="F111" t="s">
        <v>126</v>
      </c>
      <c r="G111" s="39">
        <v>300</v>
      </c>
      <c r="H111" s="39">
        <v>5278500</v>
      </c>
      <c r="I111" s="39">
        <v>15835500</v>
      </c>
      <c r="K111" s="62" t="str">
        <f t="shared" si="1"/>
        <v>Бард</v>
      </c>
    </row>
    <row r="112" spans="1:11">
      <c r="A112">
        <v>5321178</v>
      </c>
      <c r="B112" t="s">
        <v>983</v>
      </c>
      <c r="C112" t="s">
        <v>341</v>
      </c>
      <c r="D112" t="s">
        <v>342</v>
      </c>
      <c r="E112">
        <v>45433</v>
      </c>
      <c r="F112" t="s">
        <v>278</v>
      </c>
      <c r="G112" s="39">
        <v>100</v>
      </c>
      <c r="H112" s="39">
        <v>1701001</v>
      </c>
      <c r="I112" s="39">
        <v>17010010</v>
      </c>
      <c r="K112" s="62" t="str">
        <f t="shared" si="1"/>
        <v>Спир</v>
      </c>
    </row>
    <row r="113" spans="1:11">
      <c r="A113">
        <v>5321186</v>
      </c>
      <c r="B113" t="s">
        <v>983</v>
      </c>
      <c r="C113" t="s">
        <v>327</v>
      </c>
      <c r="D113" t="s">
        <v>328</v>
      </c>
      <c r="E113">
        <v>45285</v>
      </c>
      <c r="F113" t="s">
        <v>277</v>
      </c>
      <c r="G113" s="39">
        <v>3550</v>
      </c>
      <c r="H113" s="39">
        <v>1798776</v>
      </c>
      <c r="I113" s="39">
        <v>638565480</v>
      </c>
      <c r="K113" s="62" t="str">
        <f t="shared" si="1"/>
        <v>Спир</v>
      </c>
    </row>
    <row r="114" spans="1:11">
      <c r="A114">
        <v>5321187</v>
      </c>
      <c r="B114" t="s">
        <v>983</v>
      </c>
      <c r="C114" t="s">
        <v>559</v>
      </c>
      <c r="D114" t="s">
        <v>560</v>
      </c>
      <c r="E114">
        <v>45284</v>
      </c>
      <c r="F114" t="s">
        <v>274</v>
      </c>
      <c r="G114" s="39">
        <v>50</v>
      </c>
      <c r="H114" s="39">
        <v>1803001</v>
      </c>
      <c r="I114" s="39">
        <v>9015005</v>
      </c>
      <c r="K114" s="62" t="str">
        <f t="shared" si="1"/>
        <v>Спир</v>
      </c>
    </row>
    <row r="115" spans="1:11">
      <c r="A115">
        <v>5321863</v>
      </c>
      <c r="B115" t="s">
        <v>739</v>
      </c>
      <c r="C115" t="s">
        <v>302</v>
      </c>
      <c r="D115" t="s">
        <v>303</v>
      </c>
      <c r="E115">
        <v>45433</v>
      </c>
      <c r="F115" t="s">
        <v>278</v>
      </c>
      <c r="G115" s="39">
        <v>200</v>
      </c>
      <c r="H115" s="39">
        <v>1711000</v>
      </c>
      <c r="I115" s="39">
        <v>34220000</v>
      </c>
      <c r="K115" s="62" t="str">
        <f t="shared" si="1"/>
        <v>Спир</v>
      </c>
    </row>
    <row r="116" spans="1:11">
      <c r="A116">
        <v>5321864</v>
      </c>
      <c r="B116" t="s">
        <v>739</v>
      </c>
      <c r="C116" t="s">
        <v>398</v>
      </c>
      <c r="D116" t="s">
        <v>322</v>
      </c>
      <c r="E116">
        <v>45433</v>
      </c>
      <c r="F116" t="s">
        <v>278</v>
      </c>
      <c r="G116" s="39">
        <v>100</v>
      </c>
      <c r="H116" s="39">
        <v>1710000</v>
      </c>
      <c r="I116" s="39">
        <v>17100000</v>
      </c>
      <c r="K116" s="62" t="str">
        <f t="shared" si="1"/>
        <v>Спир</v>
      </c>
    </row>
    <row r="117" spans="1:11">
      <c r="A117">
        <v>5321875</v>
      </c>
      <c r="B117" t="s">
        <v>739</v>
      </c>
      <c r="C117" t="s">
        <v>439</v>
      </c>
      <c r="D117" t="s">
        <v>440</v>
      </c>
      <c r="E117">
        <v>45285</v>
      </c>
      <c r="F117" t="s">
        <v>277</v>
      </c>
      <c r="G117" s="39">
        <v>200</v>
      </c>
      <c r="H117" s="39">
        <v>1807999</v>
      </c>
      <c r="I117" s="39">
        <v>36159980</v>
      </c>
      <c r="K117" s="62" t="str">
        <f t="shared" si="1"/>
        <v>Спир</v>
      </c>
    </row>
    <row r="118" spans="1:11" s="90" customFormat="1">
      <c r="A118">
        <v>5321876</v>
      </c>
      <c r="B118" t="s">
        <v>739</v>
      </c>
      <c r="C118" t="s">
        <v>390</v>
      </c>
      <c r="D118" t="s">
        <v>391</v>
      </c>
      <c r="E118">
        <v>45284</v>
      </c>
      <c r="F118" t="s">
        <v>274</v>
      </c>
      <c r="G118" s="39">
        <v>3300</v>
      </c>
      <c r="H118" s="39">
        <v>1804888</v>
      </c>
      <c r="I118" s="39">
        <v>595613040</v>
      </c>
      <c r="K118" s="62" t="str">
        <f t="shared" si="1"/>
        <v>Спир</v>
      </c>
    </row>
    <row r="119" spans="1:11">
      <c r="A119">
        <v>5321877</v>
      </c>
      <c r="B119" t="s">
        <v>739</v>
      </c>
      <c r="C119" t="s">
        <v>310</v>
      </c>
      <c r="D119" t="s">
        <v>311</v>
      </c>
      <c r="E119">
        <v>45284</v>
      </c>
      <c r="F119" t="s">
        <v>274</v>
      </c>
      <c r="G119" s="39">
        <v>200</v>
      </c>
      <c r="H119" s="39">
        <v>1804788</v>
      </c>
      <c r="I119" s="39">
        <v>36095760</v>
      </c>
      <c r="K119" s="62" t="str">
        <f t="shared" si="1"/>
        <v>Спир</v>
      </c>
    </row>
    <row r="120" spans="1:11">
      <c r="A120">
        <v>5322366</v>
      </c>
      <c r="B120" t="s">
        <v>739</v>
      </c>
      <c r="C120" t="s">
        <v>537</v>
      </c>
      <c r="D120" t="s">
        <v>188</v>
      </c>
      <c r="E120">
        <v>18521</v>
      </c>
      <c r="F120" t="s">
        <v>126</v>
      </c>
      <c r="G120" s="39">
        <v>100</v>
      </c>
      <c r="H120" s="39">
        <v>5278559</v>
      </c>
      <c r="I120" s="39">
        <v>5278559</v>
      </c>
      <c r="K120" s="62" t="str">
        <f t="shared" si="1"/>
        <v>Бард</v>
      </c>
    </row>
    <row r="121" spans="1:11">
      <c r="A121">
        <v>5322367</v>
      </c>
      <c r="B121" t="s">
        <v>739</v>
      </c>
      <c r="C121" t="s">
        <v>127</v>
      </c>
      <c r="D121" t="s">
        <v>128</v>
      </c>
      <c r="E121">
        <v>18521</v>
      </c>
      <c r="F121" t="s">
        <v>126</v>
      </c>
      <c r="G121" s="39">
        <v>500</v>
      </c>
      <c r="H121" s="39">
        <v>5278500</v>
      </c>
      <c r="I121" s="39">
        <v>26392500</v>
      </c>
      <c r="K121" s="62" t="str">
        <f t="shared" si="1"/>
        <v>Бард</v>
      </c>
    </row>
    <row r="122" spans="1:11">
      <c r="A122">
        <v>5322852</v>
      </c>
      <c r="B122" t="s">
        <v>739</v>
      </c>
      <c r="C122" t="s">
        <v>514</v>
      </c>
      <c r="D122" t="s">
        <v>515</v>
      </c>
      <c r="E122">
        <v>45433</v>
      </c>
      <c r="F122" t="s">
        <v>278</v>
      </c>
      <c r="G122" s="39">
        <v>200</v>
      </c>
      <c r="H122" s="39">
        <v>1701788</v>
      </c>
      <c r="I122" s="39">
        <v>34035760</v>
      </c>
      <c r="K122" s="62" t="str">
        <f t="shared" si="1"/>
        <v>Спир</v>
      </c>
    </row>
    <row r="123" spans="1:11">
      <c r="A123">
        <v>5322853</v>
      </c>
      <c r="B123" t="s">
        <v>739</v>
      </c>
      <c r="C123" t="s">
        <v>294</v>
      </c>
      <c r="D123" t="s">
        <v>295</v>
      </c>
      <c r="E123">
        <v>45285</v>
      </c>
      <c r="F123" t="s">
        <v>277</v>
      </c>
      <c r="G123" s="39">
        <v>1000</v>
      </c>
      <c r="H123" s="39">
        <v>1805000</v>
      </c>
      <c r="I123" s="39">
        <v>180500000</v>
      </c>
      <c r="K123" s="62" t="str">
        <f t="shared" si="1"/>
        <v>Спир</v>
      </c>
    </row>
    <row r="124" spans="1:11">
      <c r="A124">
        <v>5322854</v>
      </c>
      <c r="B124" t="s">
        <v>739</v>
      </c>
      <c r="C124" t="s">
        <v>494</v>
      </c>
      <c r="D124" t="s">
        <v>495</v>
      </c>
      <c r="E124">
        <v>45285</v>
      </c>
      <c r="F124" t="s">
        <v>277</v>
      </c>
      <c r="G124" s="39">
        <v>1000</v>
      </c>
      <c r="H124" s="39">
        <v>1798788</v>
      </c>
      <c r="I124" s="39">
        <v>179878800</v>
      </c>
      <c r="K124" s="62" t="str">
        <f t="shared" si="1"/>
        <v>Спир</v>
      </c>
    </row>
    <row r="125" spans="1:11">
      <c r="A125">
        <v>5323589</v>
      </c>
      <c r="B125" t="s">
        <v>742</v>
      </c>
      <c r="C125" t="s">
        <v>981</v>
      </c>
      <c r="D125" t="s">
        <v>982</v>
      </c>
      <c r="E125">
        <v>45285</v>
      </c>
      <c r="F125" t="s">
        <v>277</v>
      </c>
      <c r="G125" s="39">
        <v>2000</v>
      </c>
      <c r="H125" s="39">
        <v>1798550</v>
      </c>
      <c r="I125" s="39">
        <v>359710000</v>
      </c>
      <c r="K125" s="62" t="str">
        <f t="shared" si="1"/>
        <v>Спир</v>
      </c>
    </row>
    <row r="126" spans="1:11">
      <c r="A126">
        <v>5323590</v>
      </c>
      <c r="B126" t="s">
        <v>742</v>
      </c>
      <c r="C126" t="s">
        <v>979</v>
      </c>
      <c r="D126" t="s">
        <v>980</v>
      </c>
      <c r="E126">
        <v>45284</v>
      </c>
      <c r="F126" t="s">
        <v>274</v>
      </c>
      <c r="G126" s="39">
        <v>50</v>
      </c>
      <c r="H126" s="39">
        <v>1803001</v>
      </c>
      <c r="I126" s="39">
        <v>9015005</v>
      </c>
      <c r="K126" s="62" t="str">
        <f t="shared" si="1"/>
        <v>Спир</v>
      </c>
    </row>
    <row r="127" spans="1:11">
      <c r="A127">
        <v>5324060</v>
      </c>
      <c r="B127" t="s">
        <v>742</v>
      </c>
      <c r="C127" t="s">
        <v>208</v>
      </c>
      <c r="D127" t="s">
        <v>209</v>
      </c>
      <c r="E127">
        <v>18521</v>
      </c>
      <c r="F127" t="s">
        <v>126</v>
      </c>
      <c r="G127" s="39">
        <v>100</v>
      </c>
      <c r="H127" s="39">
        <v>5279000</v>
      </c>
      <c r="I127" s="39">
        <v>5279000</v>
      </c>
      <c r="K127" s="62" t="str">
        <f t="shared" si="1"/>
        <v>Бард</v>
      </c>
    </row>
    <row r="128" spans="1:11">
      <c r="A128">
        <v>5324061</v>
      </c>
      <c r="B128" t="s">
        <v>742</v>
      </c>
      <c r="C128" t="s">
        <v>127</v>
      </c>
      <c r="D128" t="s">
        <v>128</v>
      </c>
      <c r="E128">
        <v>18521</v>
      </c>
      <c r="F128" t="s">
        <v>126</v>
      </c>
      <c r="G128" s="39">
        <v>600</v>
      </c>
      <c r="H128" s="39">
        <v>5278500</v>
      </c>
      <c r="I128" s="39">
        <v>31671000</v>
      </c>
      <c r="K128" s="62" t="str">
        <f t="shared" si="1"/>
        <v>Бард</v>
      </c>
    </row>
    <row r="129" spans="1:11">
      <c r="A129">
        <v>5324286</v>
      </c>
      <c r="B129" t="s">
        <v>742</v>
      </c>
      <c r="C129" t="s">
        <v>399</v>
      </c>
      <c r="D129" t="s">
        <v>400</v>
      </c>
      <c r="E129">
        <v>54511</v>
      </c>
      <c r="F129" t="s">
        <v>951</v>
      </c>
      <c r="G129" s="39">
        <v>30000</v>
      </c>
      <c r="H129" s="39">
        <v>179756000</v>
      </c>
      <c r="I129" s="39">
        <v>539268000</v>
      </c>
      <c r="K129" s="62" t="str">
        <f t="shared" si="1"/>
        <v>Спир</v>
      </c>
    </row>
    <row r="130" spans="1:11">
      <c r="A130">
        <v>5324536</v>
      </c>
      <c r="B130" t="s">
        <v>742</v>
      </c>
      <c r="C130" t="s">
        <v>392</v>
      </c>
      <c r="D130" t="s">
        <v>393</v>
      </c>
      <c r="E130">
        <v>45285</v>
      </c>
      <c r="F130" t="s">
        <v>277</v>
      </c>
      <c r="G130" s="39">
        <v>3000</v>
      </c>
      <c r="H130" s="39">
        <v>1810000</v>
      </c>
      <c r="I130" s="39">
        <v>543000000</v>
      </c>
      <c r="K130" s="62" t="str">
        <f t="shared" si="1"/>
        <v>Спир</v>
      </c>
    </row>
    <row r="131" spans="1:11">
      <c r="A131">
        <v>5324537</v>
      </c>
      <c r="B131" t="s">
        <v>742</v>
      </c>
      <c r="C131" t="s">
        <v>482</v>
      </c>
      <c r="D131" t="s">
        <v>483</v>
      </c>
      <c r="E131">
        <v>45284</v>
      </c>
      <c r="F131" t="s">
        <v>274</v>
      </c>
      <c r="G131" s="39">
        <v>600</v>
      </c>
      <c r="H131" s="39">
        <v>1803000</v>
      </c>
      <c r="I131" s="39">
        <v>108180000</v>
      </c>
      <c r="K131" s="62" t="str">
        <f t="shared" si="1"/>
        <v>Спир</v>
      </c>
    </row>
    <row r="132" spans="1:11">
      <c r="A132">
        <v>5324642</v>
      </c>
      <c r="B132" t="s">
        <v>742</v>
      </c>
      <c r="C132" t="s">
        <v>127</v>
      </c>
      <c r="D132" t="s">
        <v>128</v>
      </c>
      <c r="E132">
        <v>18521</v>
      </c>
      <c r="F132" t="s">
        <v>126</v>
      </c>
      <c r="G132" s="39">
        <v>500</v>
      </c>
      <c r="H132" s="39">
        <v>5278500</v>
      </c>
      <c r="I132" s="39">
        <v>26392500</v>
      </c>
      <c r="K132" s="62" t="str">
        <f t="shared" si="1"/>
        <v>Бард</v>
      </c>
    </row>
    <row r="133" spans="1:11">
      <c r="A133">
        <v>5325184</v>
      </c>
      <c r="B133" t="s">
        <v>978</v>
      </c>
      <c r="C133" t="s">
        <v>392</v>
      </c>
      <c r="D133" t="s">
        <v>393</v>
      </c>
      <c r="E133">
        <v>45285</v>
      </c>
      <c r="F133" t="s">
        <v>277</v>
      </c>
      <c r="G133" s="39">
        <v>200</v>
      </c>
      <c r="H133" s="39">
        <v>1820999</v>
      </c>
      <c r="I133" s="39">
        <v>36419980</v>
      </c>
      <c r="K133" s="62" t="str">
        <f t="shared" ref="K133:K196" si="2">LEFT(F133,4)</f>
        <v>Спир</v>
      </c>
    </row>
    <row r="134" spans="1:11">
      <c r="A134">
        <v>5325185</v>
      </c>
      <c r="B134" t="s">
        <v>978</v>
      </c>
      <c r="C134" t="s">
        <v>474</v>
      </c>
      <c r="D134" t="s">
        <v>475</v>
      </c>
      <c r="E134">
        <v>45285</v>
      </c>
      <c r="F134" t="s">
        <v>277</v>
      </c>
      <c r="G134" s="39">
        <v>130</v>
      </c>
      <c r="H134" s="39">
        <v>1801788</v>
      </c>
      <c r="I134" s="39">
        <v>23423244</v>
      </c>
      <c r="K134" s="62" t="str">
        <f t="shared" si="2"/>
        <v>Спир</v>
      </c>
    </row>
    <row r="135" spans="1:11">
      <c r="A135">
        <v>5325186</v>
      </c>
      <c r="B135" t="s">
        <v>978</v>
      </c>
      <c r="C135" t="s">
        <v>439</v>
      </c>
      <c r="D135" t="s">
        <v>440</v>
      </c>
      <c r="E135">
        <v>45285</v>
      </c>
      <c r="F135" t="s">
        <v>277</v>
      </c>
      <c r="G135" s="39">
        <v>200</v>
      </c>
      <c r="H135" s="39">
        <v>1800999</v>
      </c>
      <c r="I135" s="39">
        <v>36019980</v>
      </c>
      <c r="K135" s="62" t="str">
        <f t="shared" si="2"/>
        <v>Спир</v>
      </c>
    </row>
    <row r="136" spans="1:11">
      <c r="A136">
        <v>5325187</v>
      </c>
      <c r="B136" t="s">
        <v>978</v>
      </c>
      <c r="C136" t="s">
        <v>492</v>
      </c>
      <c r="D136" t="s">
        <v>493</v>
      </c>
      <c r="E136">
        <v>45285</v>
      </c>
      <c r="F136" t="s">
        <v>277</v>
      </c>
      <c r="G136" s="39">
        <v>500</v>
      </c>
      <c r="H136" s="39">
        <v>1799788</v>
      </c>
      <c r="I136" s="39">
        <v>89989400</v>
      </c>
      <c r="K136" s="62" t="str">
        <f t="shared" si="2"/>
        <v>Спир</v>
      </c>
    </row>
    <row r="137" spans="1:11">
      <c r="A137">
        <v>5325188</v>
      </c>
      <c r="B137" t="s">
        <v>978</v>
      </c>
      <c r="C137" t="s">
        <v>542</v>
      </c>
      <c r="D137" t="s">
        <v>543</v>
      </c>
      <c r="E137">
        <v>45285</v>
      </c>
      <c r="F137" t="s">
        <v>277</v>
      </c>
      <c r="G137" s="39">
        <v>1150</v>
      </c>
      <c r="H137" s="39">
        <v>1798788</v>
      </c>
      <c r="I137" s="39">
        <v>206860620</v>
      </c>
      <c r="K137" s="62" t="str">
        <f t="shared" si="2"/>
        <v>Спир</v>
      </c>
    </row>
    <row r="138" spans="1:11">
      <c r="A138">
        <v>5325189</v>
      </c>
      <c r="B138" t="s">
        <v>978</v>
      </c>
      <c r="C138" t="s">
        <v>312</v>
      </c>
      <c r="D138" t="s">
        <v>313</v>
      </c>
      <c r="E138">
        <v>45285</v>
      </c>
      <c r="F138" t="s">
        <v>277</v>
      </c>
      <c r="G138" s="39">
        <v>480</v>
      </c>
      <c r="H138" s="39">
        <v>1797555</v>
      </c>
      <c r="I138" s="39">
        <v>86282640</v>
      </c>
      <c r="K138" s="62" t="str">
        <f t="shared" si="2"/>
        <v>Спир</v>
      </c>
    </row>
    <row r="139" spans="1:11">
      <c r="A139">
        <v>5325190</v>
      </c>
      <c r="B139" t="s">
        <v>978</v>
      </c>
      <c r="C139" t="s">
        <v>312</v>
      </c>
      <c r="D139" t="s">
        <v>313</v>
      </c>
      <c r="E139">
        <v>45285</v>
      </c>
      <c r="F139" t="s">
        <v>277</v>
      </c>
      <c r="G139" s="39">
        <v>480</v>
      </c>
      <c r="H139" s="39">
        <v>1797555</v>
      </c>
      <c r="I139" s="39">
        <v>86282640</v>
      </c>
      <c r="K139" s="62" t="str">
        <f t="shared" si="2"/>
        <v>Спир</v>
      </c>
    </row>
    <row r="140" spans="1:11">
      <c r="A140">
        <v>5325191</v>
      </c>
      <c r="B140" t="s">
        <v>978</v>
      </c>
      <c r="C140" t="s">
        <v>409</v>
      </c>
      <c r="D140" t="s">
        <v>410</v>
      </c>
      <c r="E140">
        <v>45284</v>
      </c>
      <c r="F140" t="s">
        <v>274</v>
      </c>
      <c r="G140" s="39">
        <v>100</v>
      </c>
      <c r="H140" s="39">
        <v>1804001</v>
      </c>
      <c r="I140" s="39">
        <v>18040010</v>
      </c>
      <c r="K140" s="62" t="str">
        <f t="shared" si="2"/>
        <v>Спир</v>
      </c>
    </row>
    <row r="141" spans="1:11">
      <c r="A141">
        <v>5325192</v>
      </c>
      <c r="B141" t="s">
        <v>978</v>
      </c>
      <c r="C141" t="s">
        <v>312</v>
      </c>
      <c r="D141" t="s">
        <v>313</v>
      </c>
      <c r="E141">
        <v>45284</v>
      </c>
      <c r="F141" t="s">
        <v>274</v>
      </c>
      <c r="G141" s="39">
        <v>480</v>
      </c>
      <c r="H141" s="39">
        <v>1803001</v>
      </c>
      <c r="I141" s="39">
        <v>86544048</v>
      </c>
      <c r="K141" s="62" t="str">
        <f t="shared" si="2"/>
        <v>Спир</v>
      </c>
    </row>
    <row r="142" spans="1:11">
      <c r="A142">
        <v>5325193</v>
      </c>
      <c r="B142" t="s">
        <v>978</v>
      </c>
      <c r="C142" t="s">
        <v>312</v>
      </c>
      <c r="D142" t="s">
        <v>313</v>
      </c>
      <c r="E142">
        <v>45284</v>
      </c>
      <c r="F142" t="s">
        <v>274</v>
      </c>
      <c r="G142" s="39">
        <v>480</v>
      </c>
      <c r="H142" s="39">
        <v>1803001</v>
      </c>
      <c r="I142" s="39">
        <v>86544048</v>
      </c>
      <c r="K142" s="62" t="str">
        <f t="shared" si="2"/>
        <v>Спир</v>
      </c>
    </row>
    <row r="143" spans="1:11">
      <c r="A143">
        <v>5325695</v>
      </c>
      <c r="B143" t="s">
        <v>978</v>
      </c>
      <c r="C143" t="s">
        <v>210</v>
      </c>
      <c r="D143" t="s">
        <v>211</v>
      </c>
      <c r="E143">
        <v>18521</v>
      </c>
      <c r="F143" t="s">
        <v>126</v>
      </c>
      <c r="G143" s="39">
        <v>100</v>
      </c>
      <c r="H143" s="39">
        <v>5288999</v>
      </c>
      <c r="I143" s="39">
        <v>5288999</v>
      </c>
      <c r="K143" s="62" t="str">
        <f t="shared" si="2"/>
        <v>Бард</v>
      </c>
    </row>
    <row r="144" spans="1:11">
      <c r="A144">
        <v>5326250</v>
      </c>
      <c r="B144" t="s">
        <v>978</v>
      </c>
      <c r="C144" t="s">
        <v>327</v>
      </c>
      <c r="D144" t="s">
        <v>328</v>
      </c>
      <c r="E144">
        <v>45285</v>
      </c>
      <c r="F144" t="s">
        <v>277</v>
      </c>
      <c r="G144" s="39">
        <v>2000</v>
      </c>
      <c r="H144" s="39">
        <v>1806120</v>
      </c>
      <c r="I144" s="39">
        <v>361224000</v>
      </c>
      <c r="K144" s="62" t="str">
        <f t="shared" si="2"/>
        <v>Спир</v>
      </c>
    </row>
    <row r="145" spans="1:11">
      <c r="A145">
        <v>5326251</v>
      </c>
      <c r="B145" t="s">
        <v>978</v>
      </c>
      <c r="C145" t="s">
        <v>312</v>
      </c>
      <c r="D145" t="s">
        <v>313</v>
      </c>
      <c r="E145">
        <v>45284</v>
      </c>
      <c r="F145" t="s">
        <v>274</v>
      </c>
      <c r="G145" s="39">
        <v>200</v>
      </c>
      <c r="H145" s="39">
        <v>1803001</v>
      </c>
      <c r="I145" s="39">
        <v>36060020</v>
      </c>
      <c r="K145" s="62" t="str">
        <f t="shared" si="2"/>
        <v>Спир</v>
      </c>
    </row>
    <row r="146" spans="1:11">
      <c r="A146">
        <v>5326252</v>
      </c>
      <c r="B146" t="s">
        <v>978</v>
      </c>
      <c r="C146" t="s">
        <v>329</v>
      </c>
      <c r="D146" t="s">
        <v>330</v>
      </c>
      <c r="E146">
        <v>45284</v>
      </c>
      <c r="F146" t="s">
        <v>274</v>
      </c>
      <c r="G146" s="39">
        <v>1550</v>
      </c>
      <c r="H146" s="39">
        <v>1803001</v>
      </c>
      <c r="I146" s="39">
        <v>279465155</v>
      </c>
      <c r="K146" s="62" t="str">
        <f t="shared" si="2"/>
        <v>Спир</v>
      </c>
    </row>
    <row r="147" spans="1:11">
      <c r="A147">
        <v>5326253</v>
      </c>
      <c r="B147" t="s">
        <v>978</v>
      </c>
      <c r="C147" t="s">
        <v>329</v>
      </c>
      <c r="D147" t="s">
        <v>330</v>
      </c>
      <c r="E147">
        <v>45284</v>
      </c>
      <c r="F147" t="s">
        <v>274</v>
      </c>
      <c r="G147" s="39">
        <v>1550</v>
      </c>
      <c r="H147" s="39">
        <v>1803001</v>
      </c>
      <c r="I147" s="39">
        <v>279465155</v>
      </c>
      <c r="K147" s="62" t="str">
        <f t="shared" si="2"/>
        <v>Спир</v>
      </c>
    </row>
    <row r="148" spans="1:11">
      <c r="A148">
        <v>5326419</v>
      </c>
      <c r="B148" t="s">
        <v>978</v>
      </c>
      <c r="C148" t="s">
        <v>127</v>
      </c>
      <c r="D148" t="s">
        <v>128</v>
      </c>
      <c r="E148">
        <v>18521</v>
      </c>
      <c r="F148" t="s">
        <v>126</v>
      </c>
      <c r="G148" s="39">
        <v>500</v>
      </c>
      <c r="H148" s="39">
        <v>5278500</v>
      </c>
      <c r="I148" s="39">
        <v>26392500</v>
      </c>
      <c r="K148" s="62" t="str">
        <f t="shared" si="2"/>
        <v>Бард</v>
      </c>
    </row>
    <row r="149" spans="1:11">
      <c r="A149">
        <v>5327748</v>
      </c>
      <c r="B149" t="s">
        <v>747</v>
      </c>
      <c r="C149" t="s">
        <v>427</v>
      </c>
      <c r="D149" t="s">
        <v>428</v>
      </c>
      <c r="E149">
        <v>45433</v>
      </c>
      <c r="F149" t="s">
        <v>278</v>
      </c>
      <c r="G149" s="39">
        <v>80</v>
      </c>
      <c r="H149" s="39">
        <v>1705000</v>
      </c>
      <c r="I149" s="39">
        <v>13640000</v>
      </c>
      <c r="K149" s="62" t="str">
        <f t="shared" si="2"/>
        <v>Спир</v>
      </c>
    </row>
    <row r="150" spans="1:11">
      <c r="A150">
        <v>5327760</v>
      </c>
      <c r="B150" t="s">
        <v>747</v>
      </c>
      <c r="C150" t="s">
        <v>294</v>
      </c>
      <c r="D150" t="s">
        <v>295</v>
      </c>
      <c r="E150">
        <v>45285</v>
      </c>
      <c r="F150" t="s">
        <v>277</v>
      </c>
      <c r="G150" s="39">
        <v>100</v>
      </c>
      <c r="H150" s="39">
        <v>1806000</v>
      </c>
      <c r="I150" s="39">
        <v>18060000</v>
      </c>
      <c r="K150" s="62" t="str">
        <f t="shared" si="2"/>
        <v>Спир</v>
      </c>
    </row>
    <row r="151" spans="1:11">
      <c r="A151">
        <v>5327761</v>
      </c>
      <c r="B151" t="s">
        <v>747</v>
      </c>
      <c r="C151" t="s">
        <v>327</v>
      </c>
      <c r="D151" t="s">
        <v>328</v>
      </c>
      <c r="E151">
        <v>45285</v>
      </c>
      <c r="F151" t="s">
        <v>277</v>
      </c>
      <c r="G151" s="39">
        <v>1550</v>
      </c>
      <c r="H151" s="39">
        <v>1798653</v>
      </c>
      <c r="I151" s="39">
        <v>278791215</v>
      </c>
      <c r="K151" s="62" t="str">
        <f t="shared" si="2"/>
        <v>Спир</v>
      </c>
    </row>
    <row r="152" spans="1:11">
      <c r="A152">
        <v>5327762</v>
      </c>
      <c r="B152" t="s">
        <v>747</v>
      </c>
      <c r="C152" t="s">
        <v>496</v>
      </c>
      <c r="D152" t="s">
        <v>497</v>
      </c>
      <c r="E152">
        <v>45284</v>
      </c>
      <c r="F152" t="s">
        <v>274</v>
      </c>
      <c r="G152" s="39">
        <v>40</v>
      </c>
      <c r="H152" s="39">
        <v>1803001</v>
      </c>
      <c r="I152" s="39">
        <v>7212004</v>
      </c>
      <c r="K152" s="62" t="str">
        <f t="shared" si="2"/>
        <v>Спир</v>
      </c>
    </row>
    <row r="153" spans="1:11">
      <c r="A153">
        <v>5328828</v>
      </c>
      <c r="B153" t="s">
        <v>747</v>
      </c>
      <c r="C153" t="s">
        <v>478</v>
      </c>
      <c r="D153" t="s">
        <v>479</v>
      </c>
      <c r="E153">
        <v>45433</v>
      </c>
      <c r="F153" t="s">
        <v>278</v>
      </c>
      <c r="G153" s="39">
        <v>100</v>
      </c>
      <c r="H153" s="39">
        <v>1708999</v>
      </c>
      <c r="I153" s="39">
        <v>17089990</v>
      </c>
      <c r="K153" s="62" t="str">
        <f t="shared" si="2"/>
        <v>Спир</v>
      </c>
    </row>
    <row r="154" spans="1:11">
      <c r="A154">
        <v>5329819</v>
      </c>
      <c r="B154" t="s">
        <v>752</v>
      </c>
      <c r="C154" t="s">
        <v>314</v>
      </c>
      <c r="D154" t="s">
        <v>315</v>
      </c>
      <c r="E154">
        <v>45284</v>
      </c>
      <c r="F154" t="s">
        <v>274</v>
      </c>
      <c r="G154" s="39">
        <v>1200</v>
      </c>
      <c r="H154" s="39">
        <v>1803001</v>
      </c>
      <c r="I154" s="39">
        <v>216360120</v>
      </c>
      <c r="K154" s="62" t="str">
        <f t="shared" si="2"/>
        <v>Спир</v>
      </c>
    </row>
    <row r="155" spans="1:11">
      <c r="A155">
        <v>5329820</v>
      </c>
      <c r="B155" t="s">
        <v>752</v>
      </c>
      <c r="C155" t="s">
        <v>312</v>
      </c>
      <c r="D155" t="s">
        <v>313</v>
      </c>
      <c r="E155">
        <v>45284</v>
      </c>
      <c r="F155" t="s">
        <v>274</v>
      </c>
      <c r="G155" s="39">
        <v>480</v>
      </c>
      <c r="H155" s="39">
        <v>1803000</v>
      </c>
      <c r="I155" s="39">
        <v>86544000</v>
      </c>
      <c r="K155" s="62" t="str">
        <f t="shared" si="2"/>
        <v>Спир</v>
      </c>
    </row>
    <row r="156" spans="1:11">
      <c r="A156">
        <v>5329821</v>
      </c>
      <c r="B156" t="s">
        <v>752</v>
      </c>
      <c r="C156" t="s">
        <v>312</v>
      </c>
      <c r="D156" t="s">
        <v>313</v>
      </c>
      <c r="E156">
        <v>45284</v>
      </c>
      <c r="F156" t="s">
        <v>274</v>
      </c>
      <c r="G156" s="39">
        <v>480</v>
      </c>
      <c r="H156" s="39">
        <v>1803000</v>
      </c>
      <c r="I156" s="39">
        <v>86544000</v>
      </c>
      <c r="K156" s="62" t="str">
        <f t="shared" si="2"/>
        <v>Спир</v>
      </c>
    </row>
    <row r="157" spans="1:11">
      <c r="A157">
        <v>5330308</v>
      </c>
      <c r="B157" t="s">
        <v>752</v>
      </c>
      <c r="C157" t="s">
        <v>189</v>
      </c>
      <c r="D157" t="s">
        <v>190</v>
      </c>
      <c r="E157">
        <v>18521</v>
      </c>
      <c r="F157" t="s">
        <v>126</v>
      </c>
      <c r="G157" s="39">
        <v>100</v>
      </c>
      <c r="H157" s="39">
        <v>5355999</v>
      </c>
      <c r="I157" s="39">
        <v>5355999</v>
      </c>
      <c r="K157" s="62" t="str">
        <f t="shared" si="2"/>
        <v>Бард</v>
      </c>
    </row>
    <row r="158" spans="1:11">
      <c r="A158">
        <v>5330309</v>
      </c>
      <c r="B158" t="s">
        <v>752</v>
      </c>
      <c r="C158" t="s">
        <v>127</v>
      </c>
      <c r="D158" t="s">
        <v>128</v>
      </c>
      <c r="E158">
        <v>18521</v>
      </c>
      <c r="F158" t="s">
        <v>126</v>
      </c>
      <c r="G158" s="39">
        <v>500</v>
      </c>
      <c r="H158" s="39">
        <v>5278500</v>
      </c>
      <c r="I158" s="39">
        <v>26392500</v>
      </c>
      <c r="K158" s="62" t="str">
        <f t="shared" si="2"/>
        <v>Бард</v>
      </c>
    </row>
    <row r="159" spans="1:11">
      <c r="A159">
        <v>5331621</v>
      </c>
      <c r="B159" t="s">
        <v>757</v>
      </c>
      <c r="C159" t="s">
        <v>425</v>
      </c>
      <c r="D159" t="s">
        <v>426</v>
      </c>
      <c r="E159">
        <v>45433</v>
      </c>
      <c r="F159" t="s">
        <v>278</v>
      </c>
      <c r="G159" s="39">
        <v>200</v>
      </c>
      <c r="H159" s="39">
        <v>1701001</v>
      </c>
      <c r="I159" s="39">
        <v>34020020</v>
      </c>
      <c r="K159" s="62" t="str">
        <f t="shared" si="2"/>
        <v>Спир</v>
      </c>
    </row>
    <row r="160" spans="1:11">
      <c r="A160">
        <v>5331632</v>
      </c>
      <c r="B160" t="s">
        <v>757</v>
      </c>
      <c r="C160" t="s">
        <v>312</v>
      </c>
      <c r="D160" t="s">
        <v>313</v>
      </c>
      <c r="E160">
        <v>45285</v>
      </c>
      <c r="F160" t="s">
        <v>277</v>
      </c>
      <c r="G160" s="39">
        <v>480</v>
      </c>
      <c r="H160" s="39">
        <v>1797555</v>
      </c>
      <c r="I160" s="39">
        <v>86282640</v>
      </c>
      <c r="K160" s="62" t="str">
        <f t="shared" si="2"/>
        <v>Спир</v>
      </c>
    </row>
    <row r="161" spans="1:11">
      <c r="A161">
        <v>5331633</v>
      </c>
      <c r="B161" t="s">
        <v>757</v>
      </c>
      <c r="C161" t="s">
        <v>312</v>
      </c>
      <c r="D161" t="s">
        <v>313</v>
      </c>
      <c r="E161">
        <v>45285</v>
      </c>
      <c r="F161" t="s">
        <v>277</v>
      </c>
      <c r="G161" s="39">
        <v>480</v>
      </c>
      <c r="H161" s="39">
        <v>1797555</v>
      </c>
      <c r="I161" s="39">
        <v>86282640</v>
      </c>
      <c r="K161" s="62" t="str">
        <f t="shared" si="2"/>
        <v>Спир</v>
      </c>
    </row>
    <row r="162" spans="1:11">
      <c r="A162">
        <v>5331634</v>
      </c>
      <c r="B162" t="s">
        <v>757</v>
      </c>
      <c r="C162" t="s">
        <v>390</v>
      </c>
      <c r="D162" t="s">
        <v>391</v>
      </c>
      <c r="E162">
        <v>45284</v>
      </c>
      <c r="F162" t="s">
        <v>274</v>
      </c>
      <c r="G162" s="39">
        <v>3300</v>
      </c>
      <c r="H162" s="39">
        <v>1804788</v>
      </c>
      <c r="I162" s="39">
        <v>595580040</v>
      </c>
      <c r="K162" s="62" t="str">
        <f t="shared" si="2"/>
        <v>Спир</v>
      </c>
    </row>
    <row r="163" spans="1:11">
      <c r="A163">
        <v>5331635</v>
      </c>
      <c r="B163" t="s">
        <v>757</v>
      </c>
      <c r="C163" t="s">
        <v>312</v>
      </c>
      <c r="D163" t="s">
        <v>313</v>
      </c>
      <c r="E163">
        <v>45284</v>
      </c>
      <c r="F163" t="s">
        <v>274</v>
      </c>
      <c r="G163" s="39">
        <v>480</v>
      </c>
      <c r="H163" s="39">
        <v>1803001</v>
      </c>
      <c r="I163" s="39">
        <v>86544048</v>
      </c>
      <c r="K163" s="62" t="str">
        <f t="shared" si="2"/>
        <v>Спир</v>
      </c>
    </row>
    <row r="164" spans="1:11">
      <c r="A164">
        <v>5331636</v>
      </c>
      <c r="B164" t="s">
        <v>757</v>
      </c>
      <c r="C164" t="s">
        <v>312</v>
      </c>
      <c r="D164" t="s">
        <v>313</v>
      </c>
      <c r="E164">
        <v>45284</v>
      </c>
      <c r="F164" t="s">
        <v>274</v>
      </c>
      <c r="G164" s="39">
        <v>480</v>
      </c>
      <c r="H164" s="39">
        <v>1803001</v>
      </c>
      <c r="I164" s="39">
        <v>86544048</v>
      </c>
      <c r="K164" s="62" t="str">
        <f t="shared" si="2"/>
        <v>Спир</v>
      </c>
    </row>
    <row r="165" spans="1:11">
      <c r="A165">
        <v>5332130</v>
      </c>
      <c r="B165" t="s">
        <v>757</v>
      </c>
      <c r="C165" t="s">
        <v>160</v>
      </c>
      <c r="D165" t="s">
        <v>161</v>
      </c>
      <c r="E165">
        <v>18521</v>
      </c>
      <c r="F165" t="s">
        <v>126</v>
      </c>
      <c r="G165" s="39">
        <v>600</v>
      </c>
      <c r="H165" s="39">
        <v>5279555</v>
      </c>
      <c r="I165" s="39">
        <v>31677330</v>
      </c>
      <c r="K165" s="62" t="str">
        <f t="shared" si="2"/>
        <v>Бард</v>
      </c>
    </row>
    <row r="166" spans="1:11">
      <c r="A166">
        <v>5332131</v>
      </c>
      <c r="B166" t="s">
        <v>757</v>
      </c>
      <c r="C166" t="s">
        <v>127</v>
      </c>
      <c r="D166" t="s">
        <v>128</v>
      </c>
      <c r="E166">
        <v>18521</v>
      </c>
      <c r="F166" t="s">
        <v>126</v>
      </c>
      <c r="G166" s="39">
        <v>400</v>
      </c>
      <c r="H166" s="39">
        <v>5278500</v>
      </c>
      <c r="I166" s="39">
        <v>21114000</v>
      </c>
      <c r="K166" s="62" t="str">
        <f t="shared" si="2"/>
        <v>Бард</v>
      </c>
    </row>
    <row r="167" spans="1:11">
      <c r="A167">
        <v>5332585</v>
      </c>
      <c r="B167" t="s">
        <v>757</v>
      </c>
      <c r="C167" t="s">
        <v>470</v>
      </c>
      <c r="D167" t="s">
        <v>471</v>
      </c>
      <c r="E167">
        <v>45433</v>
      </c>
      <c r="F167" t="s">
        <v>278</v>
      </c>
      <c r="G167" s="39">
        <v>300</v>
      </c>
      <c r="H167" s="39">
        <v>1715000</v>
      </c>
      <c r="I167" s="39">
        <v>51450000</v>
      </c>
      <c r="K167" s="62" t="str">
        <f t="shared" si="2"/>
        <v>Спир</v>
      </c>
    </row>
    <row r="168" spans="1:11">
      <c r="A168">
        <v>5332590</v>
      </c>
      <c r="B168" t="s">
        <v>757</v>
      </c>
      <c r="C168" t="s">
        <v>472</v>
      </c>
      <c r="D168" t="s">
        <v>473</v>
      </c>
      <c r="E168">
        <v>45285</v>
      </c>
      <c r="F168" t="s">
        <v>277</v>
      </c>
      <c r="G168" s="39">
        <v>400</v>
      </c>
      <c r="H168" s="39">
        <v>1798788</v>
      </c>
      <c r="I168" s="39">
        <v>71951520</v>
      </c>
      <c r="K168" s="62" t="str">
        <f t="shared" si="2"/>
        <v>Спир</v>
      </c>
    </row>
    <row r="169" spans="1:11">
      <c r="A169">
        <v>5332591</v>
      </c>
      <c r="B169" t="s">
        <v>757</v>
      </c>
      <c r="C169" t="s">
        <v>312</v>
      </c>
      <c r="D169" t="s">
        <v>313</v>
      </c>
      <c r="E169">
        <v>45285</v>
      </c>
      <c r="F169" t="s">
        <v>277</v>
      </c>
      <c r="G169" s="39">
        <v>480</v>
      </c>
      <c r="H169" s="39">
        <v>1797555</v>
      </c>
      <c r="I169" s="39">
        <v>86282640</v>
      </c>
      <c r="K169" s="62" t="str">
        <f t="shared" si="2"/>
        <v>Спир</v>
      </c>
    </row>
    <row r="170" spans="1:11">
      <c r="A170">
        <v>5332592</v>
      </c>
      <c r="B170" t="s">
        <v>757</v>
      </c>
      <c r="C170" t="s">
        <v>312</v>
      </c>
      <c r="D170" t="s">
        <v>313</v>
      </c>
      <c r="E170">
        <v>45285</v>
      </c>
      <c r="F170" t="s">
        <v>277</v>
      </c>
      <c r="G170" s="39">
        <v>480</v>
      </c>
      <c r="H170" s="39">
        <v>1797555</v>
      </c>
      <c r="I170" s="39">
        <v>86282640</v>
      </c>
      <c r="K170" s="62" t="str">
        <f t="shared" si="2"/>
        <v>Спир</v>
      </c>
    </row>
    <row r="171" spans="1:11">
      <c r="A171">
        <v>5332593</v>
      </c>
      <c r="B171" t="s">
        <v>757</v>
      </c>
      <c r="C171" t="s">
        <v>312</v>
      </c>
      <c r="D171" t="s">
        <v>313</v>
      </c>
      <c r="E171">
        <v>45285</v>
      </c>
      <c r="F171" t="s">
        <v>277</v>
      </c>
      <c r="G171" s="39">
        <v>480</v>
      </c>
      <c r="H171" s="39">
        <v>1797555</v>
      </c>
      <c r="I171" s="39">
        <v>86282640</v>
      </c>
      <c r="K171" s="62" t="str">
        <f t="shared" si="2"/>
        <v>Спир</v>
      </c>
    </row>
    <row r="172" spans="1:11">
      <c r="A172">
        <v>5332594</v>
      </c>
      <c r="B172" t="s">
        <v>757</v>
      </c>
      <c r="C172" t="s">
        <v>312</v>
      </c>
      <c r="D172" t="s">
        <v>313</v>
      </c>
      <c r="E172">
        <v>45285</v>
      </c>
      <c r="F172" t="s">
        <v>277</v>
      </c>
      <c r="G172" s="39">
        <v>480</v>
      </c>
      <c r="H172" s="39">
        <v>1797555</v>
      </c>
      <c r="I172" s="39">
        <v>86282640</v>
      </c>
      <c r="K172" s="62" t="str">
        <f t="shared" si="2"/>
        <v>Спир</v>
      </c>
    </row>
    <row r="173" spans="1:11">
      <c r="A173">
        <v>5332595</v>
      </c>
      <c r="B173" t="s">
        <v>757</v>
      </c>
      <c r="C173" t="s">
        <v>486</v>
      </c>
      <c r="D173" t="s">
        <v>487</v>
      </c>
      <c r="E173">
        <v>45284</v>
      </c>
      <c r="F173" t="s">
        <v>274</v>
      </c>
      <c r="G173" s="39">
        <v>1630</v>
      </c>
      <c r="H173" s="39">
        <v>1805000</v>
      </c>
      <c r="I173" s="39">
        <v>294215000</v>
      </c>
      <c r="K173" s="62" t="str">
        <f t="shared" si="2"/>
        <v>Спир</v>
      </c>
    </row>
    <row r="174" spans="1:11">
      <c r="A174">
        <v>5332596</v>
      </c>
      <c r="B174" t="s">
        <v>757</v>
      </c>
      <c r="C174" t="s">
        <v>494</v>
      </c>
      <c r="D174" t="s">
        <v>495</v>
      </c>
      <c r="E174">
        <v>45284</v>
      </c>
      <c r="F174" t="s">
        <v>274</v>
      </c>
      <c r="G174" s="39">
        <v>1000</v>
      </c>
      <c r="H174" s="39">
        <v>1803777</v>
      </c>
      <c r="I174" s="39">
        <v>180377700</v>
      </c>
      <c r="K174" s="62" t="str">
        <f t="shared" si="2"/>
        <v>Спир</v>
      </c>
    </row>
    <row r="175" spans="1:11">
      <c r="A175">
        <v>5332735</v>
      </c>
      <c r="B175" t="s">
        <v>757</v>
      </c>
      <c r="C175" t="s">
        <v>551</v>
      </c>
      <c r="D175" t="s">
        <v>552</v>
      </c>
      <c r="E175">
        <v>18521</v>
      </c>
      <c r="F175" t="s">
        <v>126</v>
      </c>
      <c r="G175" s="39">
        <v>100</v>
      </c>
      <c r="H175" s="39">
        <v>5300000</v>
      </c>
      <c r="I175" s="39">
        <v>5300000</v>
      </c>
      <c r="K175" s="62" t="str">
        <f t="shared" si="2"/>
        <v>Бард</v>
      </c>
    </row>
    <row r="176" spans="1:11">
      <c r="A176">
        <v>5332736</v>
      </c>
      <c r="B176" t="s">
        <v>757</v>
      </c>
      <c r="C176" t="s">
        <v>127</v>
      </c>
      <c r="D176" t="s">
        <v>128</v>
      </c>
      <c r="E176">
        <v>18521</v>
      </c>
      <c r="F176" t="s">
        <v>126</v>
      </c>
      <c r="G176" s="39">
        <v>900</v>
      </c>
      <c r="H176" s="39">
        <v>5278500</v>
      </c>
      <c r="I176" s="39">
        <v>47506500</v>
      </c>
      <c r="K176" s="62" t="str">
        <f t="shared" si="2"/>
        <v>Бард</v>
      </c>
    </row>
    <row r="177" spans="1:11">
      <c r="A177">
        <v>5333316</v>
      </c>
      <c r="B177" t="s">
        <v>977</v>
      </c>
      <c r="C177" t="s">
        <v>435</v>
      </c>
      <c r="D177" t="s">
        <v>436</v>
      </c>
      <c r="E177">
        <v>45285</v>
      </c>
      <c r="F177" t="s">
        <v>277</v>
      </c>
      <c r="G177" s="39">
        <v>3220</v>
      </c>
      <c r="H177" s="39">
        <v>1806788</v>
      </c>
      <c r="I177" s="39">
        <v>581785736</v>
      </c>
      <c r="K177" s="62" t="str">
        <f t="shared" si="2"/>
        <v>Спир</v>
      </c>
    </row>
    <row r="178" spans="1:11">
      <c r="A178">
        <v>5333317</v>
      </c>
      <c r="B178" t="s">
        <v>977</v>
      </c>
      <c r="C178" t="s">
        <v>312</v>
      </c>
      <c r="D178" t="s">
        <v>313</v>
      </c>
      <c r="E178">
        <v>45285</v>
      </c>
      <c r="F178" t="s">
        <v>277</v>
      </c>
      <c r="G178" s="39">
        <v>960</v>
      </c>
      <c r="H178" s="39">
        <v>1798788</v>
      </c>
      <c r="I178" s="39">
        <v>172683648</v>
      </c>
      <c r="K178" s="62" t="str">
        <f t="shared" si="2"/>
        <v>Спир</v>
      </c>
    </row>
    <row r="179" spans="1:11">
      <c r="A179">
        <v>5333318</v>
      </c>
      <c r="B179" t="s">
        <v>977</v>
      </c>
      <c r="C179" t="s">
        <v>312</v>
      </c>
      <c r="D179" t="s">
        <v>313</v>
      </c>
      <c r="E179">
        <v>45285</v>
      </c>
      <c r="F179" t="s">
        <v>277</v>
      </c>
      <c r="G179" s="39">
        <v>960</v>
      </c>
      <c r="H179" s="39">
        <v>1798788</v>
      </c>
      <c r="I179" s="39">
        <v>172683648</v>
      </c>
      <c r="K179" s="62" t="str">
        <f t="shared" si="2"/>
        <v>Спир</v>
      </c>
    </row>
    <row r="180" spans="1:11">
      <c r="A180">
        <v>5333319</v>
      </c>
      <c r="B180" t="s">
        <v>977</v>
      </c>
      <c r="C180" t="s">
        <v>312</v>
      </c>
      <c r="D180" t="s">
        <v>313</v>
      </c>
      <c r="E180">
        <v>45285</v>
      </c>
      <c r="F180" t="s">
        <v>277</v>
      </c>
      <c r="G180" s="39">
        <v>960</v>
      </c>
      <c r="H180" s="39">
        <v>1798788</v>
      </c>
      <c r="I180" s="39">
        <v>172683648</v>
      </c>
      <c r="K180" s="62" t="str">
        <f t="shared" si="2"/>
        <v>Спир</v>
      </c>
    </row>
    <row r="181" spans="1:11">
      <c r="A181">
        <v>5333320</v>
      </c>
      <c r="B181" t="s">
        <v>977</v>
      </c>
      <c r="C181" t="s">
        <v>312</v>
      </c>
      <c r="D181" t="s">
        <v>313</v>
      </c>
      <c r="E181">
        <v>45285</v>
      </c>
      <c r="F181" t="s">
        <v>277</v>
      </c>
      <c r="G181" s="39">
        <v>960</v>
      </c>
      <c r="H181" s="39">
        <v>1798788</v>
      </c>
      <c r="I181" s="39">
        <v>172683648</v>
      </c>
      <c r="K181" s="62" t="str">
        <f t="shared" si="2"/>
        <v>Спир</v>
      </c>
    </row>
    <row r="182" spans="1:11">
      <c r="A182">
        <v>5333321</v>
      </c>
      <c r="B182" t="s">
        <v>977</v>
      </c>
      <c r="C182" t="s">
        <v>286</v>
      </c>
      <c r="D182" t="s">
        <v>287</v>
      </c>
      <c r="E182">
        <v>45284</v>
      </c>
      <c r="F182" t="s">
        <v>274</v>
      </c>
      <c r="G182" s="39">
        <v>800</v>
      </c>
      <c r="H182" s="39">
        <v>1808788</v>
      </c>
      <c r="I182" s="39">
        <v>144703040</v>
      </c>
      <c r="K182" s="62" t="str">
        <f t="shared" si="2"/>
        <v>Спир</v>
      </c>
    </row>
    <row r="183" spans="1:11">
      <c r="A183">
        <v>5333322</v>
      </c>
      <c r="B183" t="s">
        <v>977</v>
      </c>
      <c r="C183" t="s">
        <v>312</v>
      </c>
      <c r="D183" t="s">
        <v>313</v>
      </c>
      <c r="E183">
        <v>45284</v>
      </c>
      <c r="F183" t="s">
        <v>274</v>
      </c>
      <c r="G183" s="39">
        <v>480</v>
      </c>
      <c r="H183" s="39">
        <v>1805788</v>
      </c>
      <c r="I183" s="39">
        <v>86677824</v>
      </c>
      <c r="K183" s="62" t="str">
        <f t="shared" si="2"/>
        <v>Спир</v>
      </c>
    </row>
    <row r="184" spans="1:11">
      <c r="A184">
        <v>5333323</v>
      </c>
      <c r="B184" t="s">
        <v>977</v>
      </c>
      <c r="C184" t="s">
        <v>312</v>
      </c>
      <c r="D184" t="s">
        <v>313</v>
      </c>
      <c r="E184">
        <v>45284</v>
      </c>
      <c r="F184" t="s">
        <v>274</v>
      </c>
      <c r="G184" s="39">
        <v>480</v>
      </c>
      <c r="H184" s="39">
        <v>1805788</v>
      </c>
      <c r="I184" s="39">
        <v>86677824</v>
      </c>
      <c r="K184" s="62" t="str">
        <f t="shared" si="2"/>
        <v>Спир</v>
      </c>
    </row>
    <row r="185" spans="1:11">
      <c r="A185">
        <v>5333324</v>
      </c>
      <c r="B185" t="s">
        <v>977</v>
      </c>
      <c r="C185" t="s">
        <v>312</v>
      </c>
      <c r="D185" t="s">
        <v>313</v>
      </c>
      <c r="E185">
        <v>45284</v>
      </c>
      <c r="F185" t="s">
        <v>274</v>
      </c>
      <c r="G185" s="39">
        <v>480</v>
      </c>
      <c r="H185" s="39">
        <v>1805788</v>
      </c>
      <c r="I185" s="39">
        <v>86677824</v>
      </c>
      <c r="K185" s="62" t="str">
        <f t="shared" si="2"/>
        <v>Спир</v>
      </c>
    </row>
    <row r="186" spans="1:11">
      <c r="A186">
        <v>5333325</v>
      </c>
      <c r="B186" t="s">
        <v>977</v>
      </c>
      <c r="C186" t="s">
        <v>312</v>
      </c>
      <c r="D186" t="s">
        <v>313</v>
      </c>
      <c r="E186">
        <v>45284</v>
      </c>
      <c r="F186" t="s">
        <v>274</v>
      </c>
      <c r="G186" s="39">
        <v>480</v>
      </c>
      <c r="H186" s="39">
        <v>1805788</v>
      </c>
      <c r="I186" s="39">
        <v>86677824</v>
      </c>
      <c r="K186" s="62" t="str">
        <f t="shared" si="2"/>
        <v>Спир</v>
      </c>
    </row>
    <row r="187" spans="1:11">
      <c r="A187">
        <v>5333875</v>
      </c>
      <c r="B187" t="s">
        <v>977</v>
      </c>
      <c r="C187" t="s">
        <v>127</v>
      </c>
      <c r="D187" t="s">
        <v>128</v>
      </c>
      <c r="E187">
        <v>18521</v>
      </c>
      <c r="F187" t="s">
        <v>126</v>
      </c>
      <c r="G187" s="39">
        <v>2000</v>
      </c>
      <c r="H187" s="39">
        <v>5278500</v>
      </c>
      <c r="I187" s="39">
        <v>105570000</v>
      </c>
      <c r="K187" s="62" t="str">
        <f t="shared" si="2"/>
        <v>Бард</v>
      </c>
    </row>
    <row r="188" spans="1:11">
      <c r="A188">
        <v>5334380</v>
      </c>
      <c r="B188" t="s">
        <v>977</v>
      </c>
      <c r="C188" t="s">
        <v>456</v>
      </c>
      <c r="D188" t="s">
        <v>457</v>
      </c>
      <c r="E188">
        <v>45284</v>
      </c>
      <c r="F188" t="s">
        <v>274</v>
      </c>
      <c r="G188" s="39">
        <v>3140</v>
      </c>
      <c r="H188" s="39">
        <v>1808788</v>
      </c>
      <c r="I188" s="39">
        <v>567959432</v>
      </c>
      <c r="K188" s="62" t="str">
        <f t="shared" si="2"/>
        <v>Спир</v>
      </c>
    </row>
    <row r="189" spans="1:11">
      <c r="A189">
        <v>5334381</v>
      </c>
      <c r="B189" t="s">
        <v>977</v>
      </c>
      <c r="C189" t="s">
        <v>559</v>
      </c>
      <c r="D189" t="s">
        <v>560</v>
      </c>
      <c r="E189">
        <v>45284</v>
      </c>
      <c r="F189" t="s">
        <v>274</v>
      </c>
      <c r="G189" s="39">
        <v>50</v>
      </c>
      <c r="H189" s="39">
        <v>1806799</v>
      </c>
      <c r="I189" s="39">
        <v>9033995</v>
      </c>
      <c r="K189" s="62" t="str">
        <f t="shared" si="2"/>
        <v>Спир</v>
      </c>
    </row>
    <row r="190" spans="1:11">
      <c r="A190">
        <v>5334382</v>
      </c>
      <c r="B190" t="s">
        <v>977</v>
      </c>
      <c r="C190" t="s">
        <v>331</v>
      </c>
      <c r="D190" t="s">
        <v>332</v>
      </c>
      <c r="E190">
        <v>45284</v>
      </c>
      <c r="F190" t="s">
        <v>274</v>
      </c>
      <c r="G190" s="39">
        <v>450</v>
      </c>
      <c r="H190" s="39">
        <v>1806788</v>
      </c>
      <c r="I190" s="39">
        <v>81305460</v>
      </c>
      <c r="K190" s="62" t="str">
        <f t="shared" si="2"/>
        <v>Спир</v>
      </c>
    </row>
    <row r="191" spans="1:11">
      <c r="A191">
        <v>5334507</v>
      </c>
      <c r="B191" t="s">
        <v>977</v>
      </c>
      <c r="C191" t="s">
        <v>127</v>
      </c>
      <c r="D191" t="s">
        <v>128</v>
      </c>
      <c r="E191">
        <v>18521</v>
      </c>
      <c r="F191" t="s">
        <v>126</v>
      </c>
      <c r="G191" s="39">
        <v>300</v>
      </c>
      <c r="H191" s="39">
        <v>5278500</v>
      </c>
      <c r="I191" s="39">
        <v>15835500</v>
      </c>
      <c r="K191" s="62" t="str">
        <f t="shared" si="2"/>
        <v>Бард</v>
      </c>
    </row>
    <row r="192" spans="1:11">
      <c r="A192">
        <v>5335089</v>
      </c>
      <c r="B192" t="s">
        <v>976</v>
      </c>
      <c r="C192" t="s">
        <v>345</v>
      </c>
      <c r="D192" t="s">
        <v>346</v>
      </c>
      <c r="E192">
        <v>45433</v>
      </c>
      <c r="F192" t="s">
        <v>278</v>
      </c>
      <c r="G192" s="39">
        <v>100</v>
      </c>
      <c r="H192" s="39">
        <v>1702999</v>
      </c>
      <c r="I192" s="39">
        <v>17029990</v>
      </c>
      <c r="K192" s="62" t="str">
        <f t="shared" si="2"/>
        <v>Спир</v>
      </c>
    </row>
    <row r="193" spans="1:11">
      <c r="A193">
        <v>5335096</v>
      </c>
      <c r="B193" t="s">
        <v>976</v>
      </c>
      <c r="C193" t="s">
        <v>439</v>
      </c>
      <c r="D193" t="s">
        <v>440</v>
      </c>
      <c r="E193">
        <v>45285</v>
      </c>
      <c r="F193" t="s">
        <v>277</v>
      </c>
      <c r="G193" s="39">
        <v>500</v>
      </c>
      <c r="H193" s="39">
        <v>1806999</v>
      </c>
      <c r="I193" s="39">
        <v>90349950</v>
      </c>
      <c r="K193" s="62" t="str">
        <f t="shared" si="2"/>
        <v>Спир</v>
      </c>
    </row>
    <row r="194" spans="1:11">
      <c r="A194">
        <v>5335097</v>
      </c>
      <c r="B194" t="s">
        <v>976</v>
      </c>
      <c r="C194" t="s">
        <v>413</v>
      </c>
      <c r="D194" t="s">
        <v>414</v>
      </c>
      <c r="E194">
        <v>45285</v>
      </c>
      <c r="F194" t="s">
        <v>277</v>
      </c>
      <c r="G194" s="39">
        <v>100</v>
      </c>
      <c r="H194" s="39">
        <v>1805999</v>
      </c>
      <c r="I194" s="39">
        <v>18059990</v>
      </c>
      <c r="K194" s="62" t="str">
        <f t="shared" si="2"/>
        <v>Спир</v>
      </c>
    </row>
    <row r="195" spans="1:11">
      <c r="A195">
        <v>5335098</v>
      </c>
      <c r="B195" t="s">
        <v>976</v>
      </c>
      <c r="C195" t="s">
        <v>329</v>
      </c>
      <c r="D195" t="s">
        <v>330</v>
      </c>
      <c r="E195">
        <v>45285</v>
      </c>
      <c r="F195" t="s">
        <v>277</v>
      </c>
      <c r="G195" s="39">
        <v>1550</v>
      </c>
      <c r="H195" s="39">
        <v>1803000</v>
      </c>
      <c r="I195" s="39">
        <v>279465000</v>
      </c>
      <c r="K195" s="62" t="str">
        <f t="shared" si="2"/>
        <v>Спир</v>
      </c>
    </row>
    <row r="196" spans="1:11">
      <c r="A196">
        <v>5335099</v>
      </c>
      <c r="B196" t="s">
        <v>976</v>
      </c>
      <c r="C196" t="s">
        <v>542</v>
      </c>
      <c r="D196" t="s">
        <v>543</v>
      </c>
      <c r="E196">
        <v>45285</v>
      </c>
      <c r="F196" t="s">
        <v>277</v>
      </c>
      <c r="G196" s="39">
        <v>1200</v>
      </c>
      <c r="H196" s="39">
        <v>1802999</v>
      </c>
      <c r="I196" s="39">
        <v>216359880</v>
      </c>
      <c r="K196" s="62" t="str">
        <f t="shared" si="2"/>
        <v>Спир</v>
      </c>
    </row>
    <row r="197" spans="1:11">
      <c r="A197">
        <v>5335100</v>
      </c>
      <c r="B197" t="s">
        <v>976</v>
      </c>
      <c r="C197" t="s">
        <v>409</v>
      </c>
      <c r="D197" t="s">
        <v>410</v>
      </c>
      <c r="E197">
        <v>45285</v>
      </c>
      <c r="F197" t="s">
        <v>277</v>
      </c>
      <c r="G197" s="39">
        <v>100</v>
      </c>
      <c r="H197" s="39">
        <v>1802999</v>
      </c>
      <c r="I197" s="39">
        <v>18029990</v>
      </c>
      <c r="K197" s="62" t="str">
        <f t="shared" ref="K197:K260" si="3">LEFT(F197,4)</f>
        <v>Спир</v>
      </c>
    </row>
    <row r="198" spans="1:11">
      <c r="A198">
        <v>5335101</v>
      </c>
      <c r="B198" t="s">
        <v>976</v>
      </c>
      <c r="C198" t="s">
        <v>472</v>
      </c>
      <c r="D198" t="s">
        <v>473</v>
      </c>
      <c r="E198">
        <v>45285</v>
      </c>
      <c r="F198" t="s">
        <v>277</v>
      </c>
      <c r="G198" s="39">
        <v>1550</v>
      </c>
      <c r="H198" s="39">
        <v>1801788</v>
      </c>
      <c r="I198" s="39">
        <v>279277140</v>
      </c>
      <c r="K198" s="62" t="str">
        <f t="shared" si="3"/>
        <v>Спир</v>
      </c>
    </row>
    <row r="199" spans="1:11">
      <c r="A199">
        <v>5335557</v>
      </c>
      <c r="B199" t="s">
        <v>976</v>
      </c>
      <c r="C199" t="s">
        <v>557</v>
      </c>
      <c r="D199" t="s">
        <v>558</v>
      </c>
      <c r="E199">
        <v>18521</v>
      </c>
      <c r="F199" t="s">
        <v>126</v>
      </c>
      <c r="G199" s="39">
        <v>100</v>
      </c>
      <c r="H199" s="39">
        <v>5305000</v>
      </c>
      <c r="I199" s="39">
        <v>5305000</v>
      </c>
      <c r="K199" s="62" t="str">
        <f t="shared" si="3"/>
        <v>Бард</v>
      </c>
    </row>
    <row r="200" spans="1:11">
      <c r="A200">
        <v>5335558</v>
      </c>
      <c r="B200" t="s">
        <v>976</v>
      </c>
      <c r="C200" t="s">
        <v>937</v>
      </c>
      <c r="D200" t="s">
        <v>938</v>
      </c>
      <c r="E200">
        <v>18521</v>
      </c>
      <c r="F200" t="s">
        <v>126</v>
      </c>
      <c r="G200" s="39">
        <v>100</v>
      </c>
      <c r="H200" s="39">
        <v>5301999</v>
      </c>
      <c r="I200" s="39">
        <v>5301999</v>
      </c>
      <c r="K200" s="62" t="str">
        <f t="shared" si="3"/>
        <v>Бард</v>
      </c>
    </row>
    <row r="201" spans="1:11">
      <c r="A201">
        <v>5335559</v>
      </c>
      <c r="B201" t="s">
        <v>976</v>
      </c>
      <c r="C201" t="s">
        <v>124</v>
      </c>
      <c r="D201" t="s">
        <v>125</v>
      </c>
      <c r="E201">
        <v>18521</v>
      </c>
      <c r="F201" t="s">
        <v>126</v>
      </c>
      <c r="G201" s="39">
        <v>200</v>
      </c>
      <c r="H201" s="39">
        <v>5278525</v>
      </c>
      <c r="I201" s="39">
        <v>10557050</v>
      </c>
      <c r="K201" s="62" t="str">
        <f t="shared" si="3"/>
        <v>Бард</v>
      </c>
    </row>
    <row r="202" spans="1:11">
      <c r="A202">
        <v>5335560</v>
      </c>
      <c r="B202" t="s">
        <v>976</v>
      </c>
      <c r="C202" t="s">
        <v>127</v>
      </c>
      <c r="D202" t="s">
        <v>128</v>
      </c>
      <c r="E202">
        <v>18521</v>
      </c>
      <c r="F202" t="s">
        <v>126</v>
      </c>
      <c r="G202" s="39">
        <v>100</v>
      </c>
      <c r="H202" s="39">
        <v>5278500</v>
      </c>
      <c r="I202" s="39">
        <v>5278500</v>
      </c>
      <c r="K202" s="62" t="str">
        <f t="shared" si="3"/>
        <v>Бард</v>
      </c>
    </row>
    <row r="203" spans="1:11">
      <c r="A203">
        <v>5336456</v>
      </c>
      <c r="B203" t="s">
        <v>912</v>
      </c>
      <c r="C203" t="s">
        <v>437</v>
      </c>
      <c r="D203" t="s">
        <v>438</v>
      </c>
      <c r="E203">
        <v>45433</v>
      </c>
      <c r="F203" t="s">
        <v>278</v>
      </c>
      <c r="G203" s="39">
        <v>150</v>
      </c>
      <c r="H203" s="39">
        <v>1731001</v>
      </c>
      <c r="I203" s="39">
        <v>25965015</v>
      </c>
      <c r="K203" s="62" t="str">
        <f t="shared" si="3"/>
        <v>Спир</v>
      </c>
    </row>
    <row r="204" spans="1:11">
      <c r="A204">
        <v>5336464</v>
      </c>
      <c r="B204" t="s">
        <v>912</v>
      </c>
      <c r="C204" t="s">
        <v>407</v>
      </c>
      <c r="D204" t="s">
        <v>408</v>
      </c>
      <c r="E204">
        <v>45285</v>
      </c>
      <c r="F204" t="s">
        <v>277</v>
      </c>
      <c r="G204" s="39">
        <v>3000</v>
      </c>
      <c r="H204" s="39">
        <v>1808000</v>
      </c>
      <c r="I204" s="39">
        <v>542400000</v>
      </c>
      <c r="K204" s="62" t="str">
        <f t="shared" si="3"/>
        <v>Спир</v>
      </c>
    </row>
    <row r="205" spans="1:11">
      <c r="A205">
        <v>5336465</v>
      </c>
      <c r="B205" t="s">
        <v>912</v>
      </c>
      <c r="C205" t="s">
        <v>413</v>
      </c>
      <c r="D205" t="s">
        <v>414</v>
      </c>
      <c r="E205">
        <v>45285</v>
      </c>
      <c r="F205" t="s">
        <v>277</v>
      </c>
      <c r="G205" s="39">
        <v>100</v>
      </c>
      <c r="H205" s="39">
        <v>1805999</v>
      </c>
      <c r="I205" s="39">
        <v>18059990</v>
      </c>
      <c r="K205" s="62" t="str">
        <f t="shared" si="3"/>
        <v>Спир</v>
      </c>
    </row>
    <row r="206" spans="1:11">
      <c r="A206">
        <v>5336466</v>
      </c>
      <c r="B206" t="s">
        <v>912</v>
      </c>
      <c r="C206" t="s">
        <v>501</v>
      </c>
      <c r="D206" t="s">
        <v>502</v>
      </c>
      <c r="E206">
        <v>45285</v>
      </c>
      <c r="F206" t="s">
        <v>277</v>
      </c>
      <c r="G206" s="39">
        <v>1400</v>
      </c>
      <c r="H206" s="39">
        <v>1805111</v>
      </c>
      <c r="I206" s="39">
        <v>252715540</v>
      </c>
      <c r="K206" s="62" t="str">
        <f t="shared" si="3"/>
        <v>Спир</v>
      </c>
    </row>
    <row r="207" spans="1:11">
      <c r="A207">
        <v>5336467</v>
      </c>
      <c r="B207" t="s">
        <v>912</v>
      </c>
      <c r="C207" t="s">
        <v>462</v>
      </c>
      <c r="D207" t="s">
        <v>463</v>
      </c>
      <c r="E207">
        <v>45285</v>
      </c>
      <c r="F207" t="s">
        <v>277</v>
      </c>
      <c r="G207" s="39">
        <v>200</v>
      </c>
      <c r="H207" s="39">
        <v>1800777</v>
      </c>
      <c r="I207" s="39">
        <v>36015540</v>
      </c>
      <c r="K207" s="62" t="str">
        <f t="shared" si="3"/>
        <v>Спир</v>
      </c>
    </row>
    <row r="208" spans="1:11">
      <c r="A208">
        <v>5336468</v>
      </c>
      <c r="B208" t="s">
        <v>912</v>
      </c>
      <c r="C208" t="s">
        <v>974</v>
      </c>
      <c r="D208" t="s">
        <v>975</v>
      </c>
      <c r="E208">
        <v>45285</v>
      </c>
      <c r="F208" t="s">
        <v>277</v>
      </c>
      <c r="G208" s="39">
        <v>100</v>
      </c>
      <c r="H208" s="39">
        <v>1800777</v>
      </c>
      <c r="I208" s="39">
        <v>18007770</v>
      </c>
      <c r="K208" s="62" t="str">
        <f t="shared" si="3"/>
        <v>Спир</v>
      </c>
    </row>
    <row r="209" spans="1:11">
      <c r="A209">
        <v>5336469</v>
      </c>
      <c r="B209" t="s">
        <v>912</v>
      </c>
      <c r="C209" t="s">
        <v>296</v>
      </c>
      <c r="D209" t="s">
        <v>297</v>
      </c>
      <c r="E209">
        <v>45285</v>
      </c>
      <c r="F209" t="s">
        <v>277</v>
      </c>
      <c r="G209" s="39">
        <v>20</v>
      </c>
      <c r="H209" s="39">
        <v>1800777</v>
      </c>
      <c r="I209" s="39">
        <v>3601554</v>
      </c>
      <c r="K209" s="62" t="str">
        <f t="shared" si="3"/>
        <v>Спир</v>
      </c>
    </row>
    <row r="210" spans="1:11">
      <c r="A210">
        <v>5336470</v>
      </c>
      <c r="B210" t="s">
        <v>912</v>
      </c>
      <c r="C210" t="s">
        <v>429</v>
      </c>
      <c r="D210" t="s">
        <v>430</v>
      </c>
      <c r="E210">
        <v>45285</v>
      </c>
      <c r="F210" t="s">
        <v>277</v>
      </c>
      <c r="G210" s="39">
        <v>150</v>
      </c>
      <c r="H210" s="39">
        <v>1798777</v>
      </c>
      <c r="I210" s="39">
        <v>26981655</v>
      </c>
      <c r="K210" s="62" t="str">
        <f t="shared" si="3"/>
        <v>Спир</v>
      </c>
    </row>
    <row r="211" spans="1:11">
      <c r="A211">
        <v>5336471</v>
      </c>
      <c r="B211" t="s">
        <v>912</v>
      </c>
      <c r="C211" t="s">
        <v>542</v>
      </c>
      <c r="D211" t="s">
        <v>543</v>
      </c>
      <c r="E211">
        <v>45285</v>
      </c>
      <c r="F211" t="s">
        <v>277</v>
      </c>
      <c r="G211" s="39">
        <v>30</v>
      </c>
      <c r="H211" s="39">
        <v>1798000</v>
      </c>
      <c r="I211" s="39">
        <v>5394000</v>
      </c>
      <c r="K211" s="62" t="str">
        <f t="shared" si="3"/>
        <v>Спир</v>
      </c>
    </row>
    <row r="212" spans="1:11">
      <c r="A212">
        <v>5336882</v>
      </c>
      <c r="B212" t="s">
        <v>912</v>
      </c>
      <c r="C212" t="s">
        <v>189</v>
      </c>
      <c r="D212" t="s">
        <v>190</v>
      </c>
      <c r="E212">
        <v>18521</v>
      </c>
      <c r="F212" t="s">
        <v>126</v>
      </c>
      <c r="G212" s="39">
        <v>100</v>
      </c>
      <c r="H212" s="39">
        <v>5350999</v>
      </c>
      <c r="I212" s="39">
        <v>5350999</v>
      </c>
      <c r="K212" s="62" t="str">
        <f t="shared" si="3"/>
        <v>Бард</v>
      </c>
    </row>
    <row r="213" spans="1:11">
      <c r="A213">
        <v>5336883</v>
      </c>
      <c r="B213" t="s">
        <v>912</v>
      </c>
      <c r="C213" t="s">
        <v>127</v>
      </c>
      <c r="D213" t="s">
        <v>128</v>
      </c>
      <c r="E213">
        <v>18521</v>
      </c>
      <c r="F213" t="s">
        <v>126</v>
      </c>
      <c r="G213" s="39">
        <v>400</v>
      </c>
      <c r="H213" s="39">
        <v>5278500</v>
      </c>
      <c r="I213" s="39">
        <v>21114000</v>
      </c>
      <c r="K213" s="62" t="str">
        <f t="shared" si="3"/>
        <v>Бард</v>
      </c>
    </row>
    <row r="214" spans="1:11">
      <c r="A214">
        <v>5337292</v>
      </c>
      <c r="B214" t="s">
        <v>912</v>
      </c>
      <c r="C214" t="s">
        <v>569</v>
      </c>
      <c r="D214" t="s">
        <v>570</v>
      </c>
      <c r="E214">
        <v>45433</v>
      </c>
      <c r="F214" t="s">
        <v>278</v>
      </c>
      <c r="G214" s="39">
        <v>400</v>
      </c>
      <c r="H214" s="39">
        <v>1723000</v>
      </c>
      <c r="I214" s="39">
        <v>68920000</v>
      </c>
      <c r="K214" s="62" t="str">
        <f t="shared" si="3"/>
        <v>Спир</v>
      </c>
    </row>
    <row r="215" spans="1:11">
      <c r="A215">
        <v>5337966</v>
      </c>
      <c r="B215" t="s">
        <v>761</v>
      </c>
      <c r="C215" t="s">
        <v>972</v>
      </c>
      <c r="D215" t="s">
        <v>973</v>
      </c>
      <c r="E215">
        <v>45433</v>
      </c>
      <c r="F215" t="s">
        <v>278</v>
      </c>
      <c r="G215" s="39">
        <v>150</v>
      </c>
      <c r="H215" s="39">
        <v>1702000</v>
      </c>
      <c r="I215" s="39">
        <v>25530000</v>
      </c>
      <c r="K215" s="62" t="str">
        <f t="shared" si="3"/>
        <v>Спир</v>
      </c>
    </row>
    <row r="216" spans="1:11">
      <c r="A216">
        <v>5337978</v>
      </c>
      <c r="B216" t="s">
        <v>761</v>
      </c>
      <c r="C216" t="s">
        <v>327</v>
      </c>
      <c r="D216" t="s">
        <v>328</v>
      </c>
      <c r="E216">
        <v>45285</v>
      </c>
      <c r="F216" t="s">
        <v>277</v>
      </c>
      <c r="G216" s="39">
        <v>3550</v>
      </c>
      <c r="H216" s="39">
        <v>1803125</v>
      </c>
      <c r="I216" s="39">
        <v>640109375</v>
      </c>
      <c r="K216" s="62" t="str">
        <f t="shared" si="3"/>
        <v>Спир</v>
      </c>
    </row>
    <row r="217" spans="1:11">
      <c r="A217">
        <v>5337979</v>
      </c>
      <c r="B217" t="s">
        <v>761</v>
      </c>
      <c r="C217" t="s">
        <v>542</v>
      </c>
      <c r="D217" t="s">
        <v>543</v>
      </c>
      <c r="E217">
        <v>45285</v>
      </c>
      <c r="F217" t="s">
        <v>277</v>
      </c>
      <c r="G217" s="39">
        <v>630</v>
      </c>
      <c r="H217" s="39">
        <v>1801999</v>
      </c>
      <c r="I217" s="39">
        <v>113525937</v>
      </c>
      <c r="K217" s="62" t="str">
        <f t="shared" si="3"/>
        <v>Спир</v>
      </c>
    </row>
    <row r="218" spans="1:11">
      <c r="A218">
        <v>5337980</v>
      </c>
      <c r="B218" t="s">
        <v>761</v>
      </c>
      <c r="C218" t="s">
        <v>279</v>
      </c>
      <c r="D218" t="s">
        <v>280</v>
      </c>
      <c r="E218">
        <v>45285</v>
      </c>
      <c r="F218" t="s">
        <v>277</v>
      </c>
      <c r="G218" s="39">
        <v>820</v>
      </c>
      <c r="H218" s="39">
        <v>1798788</v>
      </c>
      <c r="I218" s="39">
        <v>147500616</v>
      </c>
      <c r="K218" s="62" t="str">
        <f t="shared" si="3"/>
        <v>Спир</v>
      </c>
    </row>
    <row r="219" spans="1:11">
      <c r="A219">
        <v>5338428</v>
      </c>
      <c r="B219" t="s">
        <v>761</v>
      </c>
      <c r="C219" t="s">
        <v>127</v>
      </c>
      <c r="D219" t="s">
        <v>128</v>
      </c>
      <c r="E219">
        <v>18521</v>
      </c>
      <c r="F219" t="s">
        <v>126</v>
      </c>
      <c r="G219" s="39">
        <v>500</v>
      </c>
      <c r="H219" s="39">
        <v>5278500</v>
      </c>
      <c r="I219" s="39">
        <v>26392500</v>
      </c>
      <c r="K219" s="62" t="str">
        <f t="shared" si="3"/>
        <v>Бард</v>
      </c>
    </row>
    <row r="220" spans="1:11">
      <c r="A220">
        <v>5339482</v>
      </c>
      <c r="B220" t="s">
        <v>969</v>
      </c>
      <c r="C220" t="s">
        <v>510</v>
      </c>
      <c r="D220" t="s">
        <v>511</v>
      </c>
      <c r="E220">
        <v>45433</v>
      </c>
      <c r="F220" t="s">
        <v>278</v>
      </c>
      <c r="G220" s="39">
        <v>30</v>
      </c>
      <c r="H220" s="39">
        <v>1703788</v>
      </c>
      <c r="I220" s="39">
        <v>5111364</v>
      </c>
      <c r="K220" s="62" t="str">
        <f t="shared" si="3"/>
        <v>Спир</v>
      </c>
    </row>
    <row r="221" spans="1:11">
      <c r="A221">
        <v>5339483</v>
      </c>
      <c r="B221" t="s">
        <v>969</v>
      </c>
      <c r="C221" t="s">
        <v>972</v>
      </c>
      <c r="D221" t="s">
        <v>973</v>
      </c>
      <c r="E221">
        <v>45433</v>
      </c>
      <c r="F221" t="s">
        <v>278</v>
      </c>
      <c r="G221" s="39">
        <v>50</v>
      </c>
      <c r="H221" s="39">
        <v>1702000</v>
      </c>
      <c r="I221" s="39">
        <v>8510000</v>
      </c>
      <c r="K221" s="62" t="str">
        <f t="shared" si="3"/>
        <v>Спир</v>
      </c>
    </row>
    <row r="222" spans="1:11">
      <c r="A222">
        <v>5339490</v>
      </c>
      <c r="B222" t="s">
        <v>969</v>
      </c>
      <c r="C222" t="s">
        <v>279</v>
      </c>
      <c r="D222" t="s">
        <v>280</v>
      </c>
      <c r="E222">
        <v>45285</v>
      </c>
      <c r="F222" t="s">
        <v>277</v>
      </c>
      <c r="G222" s="39">
        <v>380</v>
      </c>
      <c r="H222" s="39">
        <v>1807788</v>
      </c>
      <c r="I222" s="39">
        <v>68695944</v>
      </c>
      <c r="K222" s="62" t="str">
        <f t="shared" si="3"/>
        <v>Спир</v>
      </c>
    </row>
    <row r="223" spans="1:11">
      <c r="A223">
        <v>5339491</v>
      </c>
      <c r="B223" t="s">
        <v>969</v>
      </c>
      <c r="C223" t="s">
        <v>970</v>
      </c>
      <c r="D223" t="s">
        <v>971</v>
      </c>
      <c r="E223">
        <v>45285</v>
      </c>
      <c r="F223" t="s">
        <v>277</v>
      </c>
      <c r="G223" s="39">
        <v>500</v>
      </c>
      <c r="H223" s="39">
        <v>1807100</v>
      </c>
      <c r="I223" s="39">
        <v>90355000</v>
      </c>
      <c r="K223" s="62" t="str">
        <f t="shared" si="3"/>
        <v>Спир</v>
      </c>
    </row>
    <row r="224" spans="1:11">
      <c r="A224">
        <v>5339492</v>
      </c>
      <c r="B224" t="s">
        <v>969</v>
      </c>
      <c r="C224" t="s">
        <v>932</v>
      </c>
      <c r="D224" t="s">
        <v>933</v>
      </c>
      <c r="E224">
        <v>45285</v>
      </c>
      <c r="F224" t="s">
        <v>277</v>
      </c>
      <c r="G224" s="39">
        <v>100</v>
      </c>
      <c r="H224" s="39">
        <v>1807000</v>
      </c>
      <c r="I224" s="39">
        <v>18070000</v>
      </c>
      <c r="K224" s="62" t="str">
        <f t="shared" si="3"/>
        <v>Спир</v>
      </c>
    </row>
    <row r="225" spans="1:11">
      <c r="A225">
        <v>5339493</v>
      </c>
      <c r="B225" t="s">
        <v>969</v>
      </c>
      <c r="C225" t="s">
        <v>329</v>
      </c>
      <c r="D225" t="s">
        <v>330</v>
      </c>
      <c r="E225">
        <v>45285</v>
      </c>
      <c r="F225" t="s">
        <v>277</v>
      </c>
      <c r="G225" s="39">
        <v>1550</v>
      </c>
      <c r="H225" s="39">
        <v>1806788</v>
      </c>
      <c r="I225" s="39">
        <v>280052140</v>
      </c>
      <c r="K225" s="62" t="str">
        <f t="shared" si="3"/>
        <v>Спир</v>
      </c>
    </row>
    <row r="226" spans="1:11">
      <c r="A226">
        <v>5339494</v>
      </c>
      <c r="B226" t="s">
        <v>969</v>
      </c>
      <c r="C226" t="s">
        <v>329</v>
      </c>
      <c r="D226" t="s">
        <v>330</v>
      </c>
      <c r="E226">
        <v>45285</v>
      </c>
      <c r="F226" t="s">
        <v>277</v>
      </c>
      <c r="G226" s="39">
        <v>1550</v>
      </c>
      <c r="H226" s="39">
        <v>1804799</v>
      </c>
      <c r="I226" s="39">
        <v>279743845</v>
      </c>
      <c r="K226" s="62" t="str">
        <f t="shared" si="3"/>
        <v>Спир</v>
      </c>
    </row>
    <row r="227" spans="1:11">
      <c r="A227">
        <v>5339495</v>
      </c>
      <c r="B227" t="s">
        <v>969</v>
      </c>
      <c r="C227" t="s">
        <v>294</v>
      </c>
      <c r="D227" t="s">
        <v>295</v>
      </c>
      <c r="E227">
        <v>45285</v>
      </c>
      <c r="F227" t="s">
        <v>277</v>
      </c>
      <c r="G227" s="39">
        <v>920</v>
      </c>
      <c r="H227" s="39">
        <v>1804000</v>
      </c>
      <c r="I227" s="39">
        <v>165968000</v>
      </c>
      <c r="K227" s="62" t="str">
        <f t="shared" si="3"/>
        <v>Спир</v>
      </c>
    </row>
    <row r="228" spans="1:11">
      <c r="A228">
        <v>5339967</v>
      </c>
      <c r="B228" t="s">
        <v>969</v>
      </c>
      <c r="C228" t="s">
        <v>537</v>
      </c>
      <c r="D228" t="s">
        <v>188</v>
      </c>
      <c r="E228">
        <v>18521</v>
      </c>
      <c r="F228" t="s">
        <v>126</v>
      </c>
      <c r="G228" s="39">
        <v>100</v>
      </c>
      <c r="H228" s="39">
        <v>5278559</v>
      </c>
      <c r="I228" s="39">
        <v>5278559</v>
      </c>
      <c r="K228" s="62" t="str">
        <f t="shared" si="3"/>
        <v>Бард</v>
      </c>
    </row>
    <row r="229" spans="1:11">
      <c r="A229">
        <v>5339968</v>
      </c>
      <c r="B229" t="s">
        <v>969</v>
      </c>
      <c r="C229" t="s">
        <v>127</v>
      </c>
      <c r="D229" t="s">
        <v>128</v>
      </c>
      <c r="E229">
        <v>18521</v>
      </c>
      <c r="F229" t="s">
        <v>126</v>
      </c>
      <c r="G229" s="39">
        <v>400</v>
      </c>
      <c r="H229" s="39">
        <v>5278500</v>
      </c>
      <c r="I229" s="39">
        <v>21114000</v>
      </c>
      <c r="K229" s="62" t="str">
        <f t="shared" si="3"/>
        <v>Бард</v>
      </c>
    </row>
    <row r="230" spans="1:11">
      <c r="A230">
        <v>5340405</v>
      </c>
      <c r="B230" t="s">
        <v>969</v>
      </c>
      <c r="C230" t="s">
        <v>284</v>
      </c>
      <c r="D230" t="s">
        <v>285</v>
      </c>
      <c r="E230">
        <v>45433</v>
      </c>
      <c r="F230" t="s">
        <v>278</v>
      </c>
      <c r="G230" s="39">
        <v>60</v>
      </c>
      <c r="H230" s="39">
        <v>1701777</v>
      </c>
      <c r="I230" s="39">
        <v>10210662</v>
      </c>
      <c r="K230" s="62" t="str">
        <f t="shared" si="3"/>
        <v>Спир</v>
      </c>
    </row>
    <row r="231" spans="1:11">
      <c r="A231">
        <v>5341158</v>
      </c>
      <c r="B231" t="s">
        <v>769</v>
      </c>
      <c r="C231" t="s">
        <v>555</v>
      </c>
      <c r="D231" t="s">
        <v>556</v>
      </c>
      <c r="E231">
        <v>45285</v>
      </c>
      <c r="F231" t="s">
        <v>277</v>
      </c>
      <c r="G231" s="39">
        <v>200</v>
      </c>
      <c r="H231" s="39">
        <v>1817000</v>
      </c>
      <c r="I231" s="39">
        <v>36340000</v>
      </c>
      <c r="K231" s="62" t="str">
        <f t="shared" si="3"/>
        <v>Спир</v>
      </c>
    </row>
    <row r="232" spans="1:11">
      <c r="A232">
        <v>5341159</v>
      </c>
      <c r="B232" t="s">
        <v>769</v>
      </c>
      <c r="C232" t="s">
        <v>967</v>
      </c>
      <c r="D232" t="s">
        <v>968</v>
      </c>
      <c r="E232">
        <v>45285</v>
      </c>
      <c r="F232" t="s">
        <v>277</v>
      </c>
      <c r="G232" s="39">
        <v>200</v>
      </c>
      <c r="H232" s="39">
        <v>1812188</v>
      </c>
      <c r="I232" s="39">
        <v>36243760</v>
      </c>
      <c r="K232" s="62" t="str">
        <f t="shared" si="3"/>
        <v>Спир</v>
      </c>
    </row>
    <row r="233" spans="1:11">
      <c r="A233">
        <v>5341160</v>
      </c>
      <c r="B233" t="s">
        <v>769</v>
      </c>
      <c r="C233" t="s">
        <v>433</v>
      </c>
      <c r="D233" t="s">
        <v>434</v>
      </c>
      <c r="E233">
        <v>45285</v>
      </c>
      <c r="F233" t="s">
        <v>277</v>
      </c>
      <c r="G233" s="39">
        <v>50</v>
      </c>
      <c r="H233" s="39">
        <v>1812000</v>
      </c>
      <c r="I233" s="39">
        <v>9060000</v>
      </c>
      <c r="K233" s="62" t="str">
        <f t="shared" si="3"/>
        <v>Спир</v>
      </c>
    </row>
    <row r="234" spans="1:11">
      <c r="A234">
        <v>5341161</v>
      </c>
      <c r="B234" t="s">
        <v>769</v>
      </c>
      <c r="C234" t="s">
        <v>419</v>
      </c>
      <c r="D234" t="s">
        <v>420</v>
      </c>
      <c r="E234">
        <v>45285</v>
      </c>
      <c r="F234" t="s">
        <v>277</v>
      </c>
      <c r="G234" s="39">
        <v>500</v>
      </c>
      <c r="H234" s="39">
        <v>1811788</v>
      </c>
      <c r="I234" s="39">
        <v>90589400</v>
      </c>
      <c r="K234" s="62" t="str">
        <f t="shared" si="3"/>
        <v>Спир</v>
      </c>
    </row>
    <row r="235" spans="1:11">
      <c r="A235">
        <v>5341162</v>
      </c>
      <c r="B235" t="s">
        <v>769</v>
      </c>
      <c r="C235" t="s">
        <v>288</v>
      </c>
      <c r="D235" t="s">
        <v>289</v>
      </c>
      <c r="E235">
        <v>45285</v>
      </c>
      <c r="F235" t="s">
        <v>277</v>
      </c>
      <c r="G235" s="39">
        <v>3120</v>
      </c>
      <c r="H235" s="39">
        <v>1811787</v>
      </c>
      <c r="I235" s="39">
        <v>565277544</v>
      </c>
      <c r="K235" s="62" t="str">
        <f t="shared" si="3"/>
        <v>Спир</v>
      </c>
    </row>
    <row r="236" spans="1:11">
      <c r="A236">
        <v>5341163</v>
      </c>
      <c r="B236" t="s">
        <v>769</v>
      </c>
      <c r="C236" t="s">
        <v>409</v>
      </c>
      <c r="D236" t="s">
        <v>410</v>
      </c>
      <c r="E236">
        <v>45285</v>
      </c>
      <c r="F236" t="s">
        <v>277</v>
      </c>
      <c r="G236" s="39">
        <v>100</v>
      </c>
      <c r="H236" s="39">
        <v>1811786</v>
      </c>
      <c r="I236" s="39">
        <v>18117860</v>
      </c>
      <c r="K236" s="62" t="str">
        <f t="shared" si="3"/>
        <v>Спир</v>
      </c>
    </row>
    <row r="237" spans="1:11">
      <c r="A237">
        <v>5341164</v>
      </c>
      <c r="B237" t="s">
        <v>769</v>
      </c>
      <c r="C237" t="s">
        <v>484</v>
      </c>
      <c r="D237" t="s">
        <v>485</v>
      </c>
      <c r="E237">
        <v>45285</v>
      </c>
      <c r="F237" t="s">
        <v>277</v>
      </c>
      <c r="G237" s="39">
        <v>300</v>
      </c>
      <c r="H237" s="39">
        <v>1808999</v>
      </c>
      <c r="I237" s="39">
        <v>54269970</v>
      </c>
      <c r="K237" s="62" t="str">
        <f t="shared" si="3"/>
        <v>Спир</v>
      </c>
    </row>
    <row r="238" spans="1:11">
      <c r="A238">
        <v>5341165</v>
      </c>
      <c r="B238" t="s">
        <v>769</v>
      </c>
      <c r="C238" t="s">
        <v>965</v>
      </c>
      <c r="D238" t="s">
        <v>966</v>
      </c>
      <c r="E238">
        <v>45285</v>
      </c>
      <c r="F238" t="s">
        <v>277</v>
      </c>
      <c r="G238" s="39">
        <v>100</v>
      </c>
      <c r="H238" s="39">
        <v>1808550</v>
      </c>
      <c r="I238" s="39">
        <v>18085500</v>
      </c>
      <c r="K238" s="62" t="str">
        <f t="shared" si="3"/>
        <v>Спир</v>
      </c>
    </row>
    <row r="239" spans="1:11">
      <c r="A239">
        <v>5341166</v>
      </c>
      <c r="B239" t="s">
        <v>769</v>
      </c>
      <c r="C239" t="s">
        <v>458</v>
      </c>
      <c r="D239" t="s">
        <v>459</v>
      </c>
      <c r="E239">
        <v>45285</v>
      </c>
      <c r="F239" t="s">
        <v>277</v>
      </c>
      <c r="G239" s="39">
        <v>300</v>
      </c>
      <c r="H239" s="39">
        <v>1801112</v>
      </c>
      <c r="I239" s="39">
        <v>54033360</v>
      </c>
      <c r="K239" s="62" t="str">
        <f t="shared" si="3"/>
        <v>Спир</v>
      </c>
    </row>
    <row r="240" spans="1:11">
      <c r="A240">
        <v>5341611</v>
      </c>
      <c r="B240" t="s">
        <v>769</v>
      </c>
      <c r="C240" t="s">
        <v>124</v>
      </c>
      <c r="D240" t="s">
        <v>125</v>
      </c>
      <c r="E240">
        <v>18521</v>
      </c>
      <c r="F240" t="s">
        <v>126</v>
      </c>
      <c r="G240" s="39">
        <v>200</v>
      </c>
      <c r="H240" s="39">
        <v>5278535</v>
      </c>
      <c r="I240" s="39">
        <v>10557070</v>
      </c>
      <c r="K240" s="62" t="str">
        <f t="shared" si="3"/>
        <v>Бард</v>
      </c>
    </row>
    <row r="241" spans="1:11">
      <c r="A241">
        <v>5341612</v>
      </c>
      <c r="B241" t="s">
        <v>769</v>
      </c>
      <c r="C241" t="s">
        <v>127</v>
      </c>
      <c r="D241" t="s">
        <v>128</v>
      </c>
      <c r="E241">
        <v>18521</v>
      </c>
      <c r="F241" t="s">
        <v>126</v>
      </c>
      <c r="G241" s="39">
        <v>400</v>
      </c>
      <c r="H241" s="39">
        <v>5278500</v>
      </c>
      <c r="I241" s="39">
        <v>21114000</v>
      </c>
      <c r="K241" s="62" t="str">
        <f t="shared" si="3"/>
        <v>Бард</v>
      </c>
    </row>
    <row r="242" spans="1:11">
      <c r="A242">
        <v>5342807</v>
      </c>
      <c r="B242" t="s">
        <v>964</v>
      </c>
      <c r="C242" t="s">
        <v>300</v>
      </c>
      <c r="D242" t="s">
        <v>301</v>
      </c>
      <c r="E242">
        <v>45433</v>
      </c>
      <c r="F242" t="s">
        <v>278</v>
      </c>
      <c r="G242" s="39">
        <v>100</v>
      </c>
      <c r="H242" s="39">
        <v>1703788</v>
      </c>
      <c r="I242" s="39">
        <v>17037880</v>
      </c>
      <c r="K242" s="62" t="str">
        <f t="shared" si="3"/>
        <v>Спир</v>
      </c>
    </row>
    <row r="243" spans="1:11">
      <c r="A243">
        <v>5342808</v>
      </c>
      <c r="B243" t="s">
        <v>964</v>
      </c>
      <c r="C243" t="s">
        <v>546</v>
      </c>
      <c r="D243" t="s">
        <v>283</v>
      </c>
      <c r="E243">
        <v>45433</v>
      </c>
      <c r="F243" t="s">
        <v>278</v>
      </c>
      <c r="G243" s="39">
        <v>30</v>
      </c>
      <c r="H243" s="39">
        <v>1701000</v>
      </c>
      <c r="I243" s="39">
        <v>5103000</v>
      </c>
      <c r="K243" s="62" t="str">
        <f t="shared" si="3"/>
        <v>Спир</v>
      </c>
    </row>
    <row r="244" spans="1:11">
      <c r="A244">
        <v>5342815</v>
      </c>
      <c r="B244" t="s">
        <v>964</v>
      </c>
      <c r="C244" t="s">
        <v>480</v>
      </c>
      <c r="D244" t="s">
        <v>481</v>
      </c>
      <c r="E244">
        <v>45284</v>
      </c>
      <c r="F244" t="s">
        <v>274</v>
      </c>
      <c r="G244" s="39">
        <v>30</v>
      </c>
      <c r="H244" s="39">
        <v>1825000</v>
      </c>
      <c r="I244" s="39">
        <v>5475000</v>
      </c>
      <c r="K244" s="62" t="str">
        <f t="shared" si="3"/>
        <v>Спир</v>
      </c>
    </row>
    <row r="245" spans="1:11">
      <c r="A245">
        <v>5342816</v>
      </c>
      <c r="B245" t="s">
        <v>964</v>
      </c>
      <c r="C245" t="s">
        <v>290</v>
      </c>
      <c r="D245" t="s">
        <v>291</v>
      </c>
      <c r="E245">
        <v>45284</v>
      </c>
      <c r="F245" t="s">
        <v>274</v>
      </c>
      <c r="G245" s="39">
        <v>1200</v>
      </c>
      <c r="H245" s="39">
        <v>1815099.99</v>
      </c>
      <c r="I245" s="39">
        <v>217811998.80000001</v>
      </c>
      <c r="K245" s="62" t="str">
        <f t="shared" si="3"/>
        <v>Спир</v>
      </c>
    </row>
    <row r="246" spans="1:11">
      <c r="A246">
        <v>5342817</v>
      </c>
      <c r="B246" t="s">
        <v>964</v>
      </c>
      <c r="C246" t="s">
        <v>314</v>
      </c>
      <c r="D246" t="s">
        <v>315</v>
      </c>
      <c r="E246">
        <v>45284</v>
      </c>
      <c r="F246" t="s">
        <v>274</v>
      </c>
      <c r="G246" s="39">
        <v>1200</v>
      </c>
      <c r="H246" s="39">
        <v>1812778</v>
      </c>
      <c r="I246" s="39">
        <v>217533360</v>
      </c>
      <c r="K246" s="62" t="str">
        <f t="shared" si="3"/>
        <v>Спир</v>
      </c>
    </row>
    <row r="247" spans="1:11">
      <c r="A247">
        <v>5342818</v>
      </c>
      <c r="B247" t="s">
        <v>964</v>
      </c>
      <c r="C247" t="s">
        <v>279</v>
      </c>
      <c r="D247" t="s">
        <v>280</v>
      </c>
      <c r="E247">
        <v>45284</v>
      </c>
      <c r="F247" t="s">
        <v>274</v>
      </c>
      <c r="G247" s="39">
        <v>1200</v>
      </c>
      <c r="H247" s="39">
        <v>1812777</v>
      </c>
      <c r="I247" s="39">
        <v>217533240</v>
      </c>
      <c r="K247" s="62" t="str">
        <f t="shared" si="3"/>
        <v>Спир</v>
      </c>
    </row>
    <row r="248" spans="1:11">
      <c r="A248">
        <v>5342819</v>
      </c>
      <c r="B248" t="s">
        <v>964</v>
      </c>
      <c r="C248" t="s">
        <v>431</v>
      </c>
      <c r="D248" t="s">
        <v>432</v>
      </c>
      <c r="E248">
        <v>45284</v>
      </c>
      <c r="F248" t="s">
        <v>274</v>
      </c>
      <c r="G248" s="39">
        <v>1370</v>
      </c>
      <c r="H248" s="39">
        <v>1812000</v>
      </c>
      <c r="I248" s="39">
        <v>248244000</v>
      </c>
      <c r="K248" s="62" t="str">
        <f t="shared" si="3"/>
        <v>Спир</v>
      </c>
    </row>
    <row r="249" spans="1:11">
      <c r="A249">
        <v>5343241</v>
      </c>
      <c r="B249" t="s">
        <v>964</v>
      </c>
      <c r="C249" t="s">
        <v>186</v>
      </c>
      <c r="D249" t="s">
        <v>187</v>
      </c>
      <c r="E249">
        <v>18521</v>
      </c>
      <c r="F249" t="s">
        <v>126</v>
      </c>
      <c r="G249" s="39">
        <v>100</v>
      </c>
      <c r="H249" s="39">
        <v>5305999</v>
      </c>
      <c r="I249" s="39">
        <v>5305999</v>
      </c>
      <c r="K249" s="62" t="str">
        <f t="shared" si="3"/>
        <v>Бард</v>
      </c>
    </row>
    <row r="250" spans="1:11">
      <c r="A250">
        <v>5343242</v>
      </c>
      <c r="B250" t="s">
        <v>964</v>
      </c>
      <c r="C250" t="s">
        <v>189</v>
      </c>
      <c r="D250" t="s">
        <v>190</v>
      </c>
      <c r="E250">
        <v>18521</v>
      </c>
      <c r="F250" t="s">
        <v>126</v>
      </c>
      <c r="G250" s="39">
        <v>100</v>
      </c>
      <c r="H250" s="39">
        <v>5300999</v>
      </c>
      <c r="I250" s="39">
        <v>5300999</v>
      </c>
      <c r="K250" s="62" t="str">
        <f t="shared" si="3"/>
        <v>Бард</v>
      </c>
    </row>
    <row r="251" spans="1:11">
      <c r="A251">
        <v>5343243</v>
      </c>
      <c r="B251" t="s">
        <v>964</v>
      </c>
      <c r="C251" t="s">
        <v>210</v>
      </c>
      <c r="D251" t="s">
        <v>211</v>
      </c>
      <c r="E251">
        <v>18521</v>
      </c>
      <c r="F251" t="s">
        <v>126</v>
      </c>
      <c r="G251" s="39">
        <v>100</v>
      </c>
      <c r="H251" s="39">
        <v>5300999</v>
      </c>
      <c r="I251" s="39">
        <v>5300999</v>
      </c>
      <c r="K251" s="62" t="str">
        <f t="shared" si="3"/>
        <v>Бард</v>
      </c>
    </row>
    <row r="252" spans="1:11">
      <c r="A252">
        <v>5344425</v>
      </c>
      <c r="B252" t="s">
        <v>910</v>
      </c>
      <c r="C252" t="s">
        <v>294</v>
      </c>
      <c r="D252" t="s">
        <v>295</v>
      </c>
      <c r="E252">
        <v>45284</v>
      </c>
      <c r="F252" t="s">
        <v>274</v>
      </c>
      <c r="G252" s="39">
        <v>80</v>
      </c>
      <c r="H252" s="39">
        <v>1826000</v>
      </c>
      <c r="I252" s="39">
        <v>14608000</v>
      </c>
      <c r="K252" s="62" t="str">
        <f t="shared" si="3"/>
        <v>Спир</v>
      </c>
    </row>
    <row r="253" spans="1:11">
      <c r="A253">
        <v>5344426</v>
      </c>
      <c r="B253" t="s">
        <v>910</v>
      </c>
      <c r="C253" t="s">
        <v>431</v>
      </c>
      <c r="D253" t="s">
        <v>432</v>
      </c>
      <c r="E253">
        <v>45284</v>
      </c>
      <c r="F253" t="s">
        <v>274</v>
      </c>
      <c r="G253" s="39">
        <v>230</v>
      </c>
      <c r="H253" s="39">
        <v>1820000</v>
      </c>
      <c r="I253" s="39">
        <v>41860000</v>
      </c>
      <c r="K253" s="62" t="str">
        <f t="shared" si="3"/>
        <v>Спир</v>
      </c>
    </row>
    <row r="254" spans="1:11">
      <c r="A254">
        <v>5344427</v>
      </c>
      <c r="B254" t="s">
        <v>910</v>
      </c>
      <c r="C254" t="s">
        <v>407</v>
      </c>
      <c r="D254" t="s">
        <v>408</v>
      </c>
      <c r="E254">
        <v>45284</v>
      </c>
      <c r="F254" t="s">
        <v>274</v>
      </c>
      <c r="G254" s="39">
        <v>3000</v>
      </c>
      <c r="H254" s="39">
        <v>1820000</v>
      </c>
      <c r="I254" s="39">
        <v>546000000</v>
      </c>
      <c r="K254" s="62" t="str">
        <f t="shared" si="3"/>
        <v>Спир</v>
      </c>
    </row>
    <row r="255" spans="1:11">
      <c r="A255">
        <v>5344428</v>
      </c>
      <c r="B255" t="s">
        <v>910</v>
      </c>
      <c r="C255" t="s">
        <v>294</v>
      </c>
      <c r="D255" t="s">
        <v>295</v>
      </c>
      <c r="E255">
        <v>45284</v>
      </c>
      <c r="F255" t="s">
        <v>274</v>
      </c>
      <c r="G255" s="39">
        <v>200</v>
      </c>
      <c r="H255" s="39">
        <v>1820000</v>
      </c>
      <c r="I255" s="39">
        <v>36400000</v>
      </c>
      <c r="K255" s="62" t="str">
        <f t="shared" si="3"/>
        <v>Спир</v>
      </c>
    </row>
    <row r="256" spans="1:11">
      <c r="A256">
        <v>5344429</v>
      </c>
      <c r="B256" t="s">
        <v>910</v>
      </c>
      <c r="C256" t="s">
        <v>298</v>
      </c>
      <c r="D256" t="s">
        <v>299</v>
      </c>
      <c r="E256">
        <v>45284</v>
      </c>
      <c r="F256" t="s">
        <v>274</v>
      </c>
      <c r="G256" s="39">
        <v>500</v>
      </c>
      <c r="H256" s="39">
        <v>1820000</v>
      </c>
      <c r="I256" s="39">
        <v>91000000</v>
      </c>
      <c r="K256" s="62" t="str">
        <f t="shared" si="3"/>
        <v>Спир</v>
      </c>
    </row>
    <row r="257" spans="1:11">
      <c r="A257">
        <v>5344430</v>
      </c>
      <c r="B257" t="s">
        <v>910</v>
      </c>
      <c r="C257" t="s">
        <v>339</v>
      </c>
      <c r="D257" t="s">
        <v>340</v>
      </c>
      <c r="E257">
        <v>45284</v>
      </c>
      <c r="F257" t="s">
        <v>274</v>
      </c>
      <c r="G257" s="39">
        <v>200</v>
      </c>
      <c r="H257" s="39">
        <v>1818799</v>
      </c>
      <c r="I257" s="39">
        <v>36375980</v>
      </c>
      <c r="K257" s="62" t="str">
        <f t="shared" si="3"/>
        <v>Спир</v>
      </c>
    </row>
    <row r="258" spans="1:11">
      <c r="A258">
        <v>5344431</v>
      </c>
      <c r="B258" t="s">
        <v>910</v>
      </c>
      <c r="C258" t="s">
        <v>547</v>
      </c>
      <c r="D258" t="s">
        <v>548</v>
      </c>
      <c r="E258">
        <v>45284</v>
      </c>
      <c r="F258" t="s">
        <v>274</v>
      </c>
      <c r="G258" s="39">
        <v>30</v>
      </c>
      <c r="H258" s="39">
        <v>1818799</v>
      </c>
      <c r="I258" s="39">
        <v>5456397</v>
      </c>
      <c r="K258" s="62" t="str">
        <f t="shared" si="3"/>
        <v>Спир</v>
      </c>
    </row>
    <row r="259" spans="1:11">
      <c r="A259">
        <v>5344432</v>
      </c>
      <c r="B259" t="s">
        <v>910</v>
      </c>
      <c r="C259" t="s">
        <v>559</v>
      </c>
      <c r="D259" t="s">
        <v>560</v>
      </c>
      <c r="E259">
        <v>45284</v>
      </c>
      <c r="F259" t="s">
        <v>274</v>
      </c>
      <c r="G259" s="39">
        <v>50</v>
      </c>
      <c r="H259" s="39">
        <v>1818799</v>
      </c>
      <c r="I259" s="39">
        <v>9093995</v>
      </c>
      <c r="K259" s="62" t="str">
        <f t="shared" si="3"/>
        <v>Спир</v>
      </c>
    </row>
    <row r="260" spans="1:11">
      <c r="A260">
        <v>5344433</v>
      </c>
      <c r="B260" t="s">
        <v>910</v>
      </c>
      <c r="C260" t="s">
        <v>275</v>
      </c>
      <c r="D260" t="s">
        <v>276</v>
      </c>
      <c r="E260">
        <v>45284</v>
      </c>
      <c r="F260" t="s">
        <v>274</v>
      </c>
      <c r="G260" s="39">
        <v>250</v>
      </c>
      <c r="H260" s="39">
        <v>1817799</v>
      </c>
      <c r="I260" s="39">
        <v>45444975</v>
      </c>
      <c r="K260" s="62" t="str">
        <f t="shared" si="3"/>
        <v>Спир</v>
      </c>
    </row>
    <row r="261" spans="1:11">
      <c r="A261">
        <v>5344434</v>
      </c>
      <c r="B261" t="s">
        <v>910</v>
      </c>
      <c r="C261" t="s">
        <v>435</v>
      </c>
      <c r="D261" t="s">
        <v>436</v>
      </c>
      <c r="E261">
        <v>45284</v>
      </c>
      <c r="F261" t="s">
        <v>274</v>
      </c>
      <c r="G261" s="39">
        <v>460</v>
      </c>
      <c r="H261" s="39">
        <v>1809799</v>
      </c>
      <c r="I261" s="39">
        <v>83250754</v>
      </c>
      <c r="K261" s="62" t="str">
        <f t="shared" ref="K261:K324" si="4">LEFT(F261,4)</f>
        <v>Спир</v>
      </c>
    </row>
    <row r="262" spans="1:11">
      <c r="A262">
        <v>5344856</v>
      </c>
      <c r="B262" t="s">
        <v>910</v>
      </c>
      <c r="C262" t="s">
        <v>127</v>
      </c>
      <c r="D262" t="s">
        <v>128</v>
      </c>
      <c r="E262">
        <v>18521</v>
      </c>
      <c r="F262" t="s">
        <v>126</v>
      </c>
      <c r="G262" s="39">
        <v>300</v>
      </c>
      <c r="H262" s="39">
        <v>5278500</v>
      </c>
      <c r="I262" s="39">
        <v>15835500</v>
      </c>
      <c r="K262" s="62" t="str">
        <f t="shared" si="4"/>
        <v>Бард</v>
      </c>
    </row>
    <row r="263" spans="1:11">
      <c r="A263">
        <v>5345415</v>
      </c>
      <c r="B263" t="s">
        <v>910</v>
      </c>
      <c r="C263" t="s">
        <v>388</v>
      </c>
      <c r="D263" t="s">
        <v>389</v>
      </c>
      <c r="E263">
        <v>45433</v>
      </c>
      <c r="F263" t="s">
        <v>278</v>
      </c>
      <c r="G263" s="39">
        <v>50</v>
      </c>
      <c r="H263" s="39">
        <v>1702788</v>
      </c>
      <c r="I263" s="39">
        <v>8513940</v>
      </c>
      <c r="K263" s="62" t="str">
        <f t="shared" si="4"/>
        <v>Спир</v>
      </c>
    </row>
    <row r="264" spans="1:11">
      <c r="A264">
        <v>5346128</v>
      </c>
      <c r="B264" t="s">
        <v>774</v>
      </c>
      <c r="C264" t="s">
        <v>439</v>
      </c>
      <c r="D264" t="s">
        <v>440</v>
      </c>
      <c r="E264">
        <v>45285</v>
      </c>
      <c r="F264" t="s">
        <v>277</v>
      </c>
      <c r="G264" s="39">
        <v>200</v>
      </c>
      <c r="H264" s="39">
        <v>1850999</v>
      </c>
      <c r="I264" s="39">
        <v>37019980</v>
      </c>
      <c r="K264" s="62" t="str">
        <f t="shared" si="4"/>
        <v>Спир</v>
      </c>
    </row>
    <row r="265" spans="1:11">
      <c r="A265">
        <v>5346129</v>
      </c>
      <c r="B265" t="s">
        <v>774</v>
      </c>
      <c r="C265" t="s">
        <v>405</v>
      </c>
      <c r="D265" t="s">
        <v>406</v>
      </c>
      <c r="E265">
        <v>45285</v>
      </c>
      <c r="F265" t="s">
        <v>277</v>
      </c>
      <c r="G265" s="39">
        <v>200</v>
      </c>
      <c r="H265" s="39">
        <v>1826510</v>
      </c>
      <c r="I265" s="39">
        <v>36530200</v>
      </c>
      <c r="K265" s="62" t="str">
        <f t="shared" si="4"/>
        <v>Спир</v>
      </c>
    </row>
    <row r="266" spans="1:11">
      <c r="A266">
        <v>5346130</v>
      </c>
      <c r="B266" t="s">
        <v>774</v>
      </c>
      <c r="C266" t="s">
        <v>399</v>
      </c>
      <c r="D266" t="s">
        <v>400</v>
      </c>
      <c r="E266">
        <v>45285</v>
      </c>
      <c r="F266" t="s">
        <v>277</v>
      </c>
      <c r="G266" s="39">
        <v>100</v>
      </c>
      <c r="H266" s="39">
        <v>1817000</v>
      </c>
      <c r="I266" s="39">
        <v>18170000</v>
      </c>
      <c r="K266" s="62" t="str">
        <f t="shared" si="4"/>
        <v>Спир</v>
      </c>
    </row>
    <row r="267" spans="1:11">
      <c r="A267">
        <v>5346131</v>
      </c>
      <c r="B267" t="s">
        <v>774</v>
      </c>
      <c r="C267" t="s">
        <v>542</v>
      </c>
      <c r="D267" t="s">
        <v>543</v>
      </c>
      <c r="E267">
        <v>45284</v>
      </c>
      <c r="F267" t="s">
        <v>274</v>
      </c>
      <c r="G267" s="39">
        <v>300</v>
      </c>
      <c r="H267" s="39">
        <v>1831788</v>
      </c>
      <c r="I267" s="39">
        <v>54953640</v>
      </c>
      <c r="K267" s="62" t="str">
        <f t="shared" si="4"/>
        <v>Спир</v>
      </c>
    </row>
    <row r="268" spans="1:11">
      <c r="A268">
        <v>5346132</v>
      </c>
      <c r="B268" t="s">
        <v>774</v>
      </c>
      <c r="C268" t="s">
        <v>435</v>
      </c>
      <c r="D268" t="s">
        <v>436</v>
      </c>
      <c r="E268">
        <v>45284</v>
      </c>
      <c r="F268" t="s">
        <v>274</v>
      </c>
      <c r="G268" s="39">
        <v>2760</v>
      </c>
      <c r="H268" s="39">
        <v>1828999</v>
      </c>
      <c r="I268" s="39">
        <v>504803724</v>
      </c>
      <c r="K268" s="62" t="str">
        <f t="shared" si="4"/>
        <v>Спир</v>
      </c>
    </row>
    <row r="269" spans="1:11">
      <c r="A269">
        <v>5346133</v>
      </c>
      <c r="B269" t="s">
        <v>774</v>
      </c>
      <c r="C269" t="s">
        <v>472</v>
      </c>
      <c r="D269" t="s">
        <v>473</v>
      </c>
      <c r="E269">
        <v>45284</v>
      </c>
      <c r="F269" t="s">
        <v>274</v>
      </c>
      <c r="G269" s="39">
        <v>1560</v>
      </c>
      <c r="H269" s="39">
        <v>1822788</v>
      </c>
      <c r="I269" s="39">
        <v>284354928</v>
      </c>
      <c r="K269" s="62" t="str">
        <f t="shared" si="4"/>
        <v>Спир</v>
      </c>
    </row>
    <row r="270" spans="1:11">
      <c r="A270">
        <v>5346134</v>
      </c>
      <c r="B270" t="s">
        <v>774</v>
      </c>
      <c r="C270" t="s">
        <v>460</v>
      </c>
      <c r="D270" t="s">
        <v>461</v>
      </c>
      <c r="E270">
        <v>45284</v>
      </c>
      <c r="F270" t="s">
        <v>274</v>
      </c>
      <c r="G270" s="39">
        <v>380</v>
      </c>
      <c r="H270" s="39">
        <v>1819000</v>
      </c>
      <c r="I270" s="39">
        <v>69122000</v>
      </c>
      <c r="K270" s="62" t="str">
        <f t="shared" si="4"/>
        <v>Спир</v>
      </c>
    </row>
    <row r="271" spans="1:11">
      <c r="A271">
        <v>5346568</v>
      </c>
      <c r="B271" t="s">
        <v>774</v>
      </c>
      <c r="C271" t="s">
        <v>127</v>
      </c>
      <c r="D271" t="s">
        <v>128</v>
      </c>
      <c r="E271">
        <v>18521</v>
      </c>
      <c r="F271" t="s">
        <v>126</v>
      </c>
      <c r="G271" s="39">
        <v>300</v>
      </c>
      <c r="H271" s="39">
        <v>5278500</v>
      </c>
      <c r="I271" s="39">
        <v>15835500</v>
      </c>
      <c r="K271" s="62" t="str">
        <f t="shared" si="4"/>
        <v>Бард</v>
      </c>
    </row>
    <row r="272" spans="1:11">
      <c r="A272">
        <v>5347092</v>
      </c>
      <c r="B272" t="s">
        <v>774</v>
      </c>
      <c r="C272" t="s">
        <v>446</v>
      </c>
      <c r="D272" t="s">
        <v>447</v>
      </c>
      <c r="E272">
        <v>45433</v>
      </c>
      <c r="F272" t="s">
        <v>278</v>
      </c>
      <c r="G272" s="39">
        <v>50</v>
      </c>
      <c r="H272" s="39">
        <v>1705000</v>
      </c>
      <c r="I272" s="39">
        <v>8525000</v>
      </c>
      <c r="K272" s="62" t="str">
        <f t="shared" si="4"/>
        <v>Спир</v>
      </c>
    </row>
    <row r="273" spans="1:11">
      <c r="A273">
        <v>5347099</v>
      </c>
      <c r="B273" t="s">
        <v>774</v>
      </c>
      <c r="C273" t="s">
        <v>508</v>
      </c>
      <c r="D273" t="s">
        <v>509</v>
      </c>
      <c r="E273">
        <v>45285</v>
      </c>
      <c r="F273" t="s">
        <v>277</v>
      </c>
      <c r="G273" s="39">
        <v>200</v>
      </c>
      <c r="H273" s="39">
        <v>1870999</v>
      </c>
      <c r="I273" s="39">
        <v>37419980</v>
      </c>
      <c r="K273" s="62" t="str">
        <f t="shared" si="4"/>
        <v>Спир</v>
      </c>
    </row>
    <row r="274" spans="1:11">
      <c r="A274">
        <v>5347779</v>
      </c>
      <c r="B274" t="s">
        <v>961</v>
      </c>
      <c r="C274" t="s">
        <v>333</v>
      </c>
      <c r="D274" t="s">
        <v>334</v>
      </c>
      <c r="E274">
        <v>45433</v>
      </c>
      <c r="F274" t="s">
        <v>278</v>
      </c>
      <c r="G274" s="39">
        <v>120</v>
      </c>
      <c r="H274" s="39">
        <v>1702788</v>
      </c>
      <c r="I274" s="39">
        <v>20433456</v>
      </c>
      <c r="K274" s="62" t="str">
        <f t="shared" si="4"/>
        <v>Спир</v>
      </c>
    </row>
    <row r="275" spans="1:11">
      <c r="A275">
        <v>5347794</v>
      </c>
      <c r="B275" t="s">
        <v>961</v>
      </c>
      <c r="C275" t="s">
        <v>399</v>
      </c>
      <c r="D275" t="s">
        <v>400</v>
      </c>
      <c r="E275">
        <v>45285</v>
      </c>
      <c r="F275" t="s">
        <v>277</v>
      </c>
      <c r="G275" s="39">
        <v>300</v>
      </c>
      <c r="H275" s="39">
        <v>1835550</v>
      </c>
      <c r="I275" s="39">
        <v>55066500</v>
      </c>
      <c r="K275" s="62" t="str">
        <f t="shared" si="4"/>
        <v>Спир</v>
      </c>
    </row>
    <row r="276" spans="1:11">
      <c r="A276">
        <v>5347795</v>
      </c>
      <c r="B276" t="s">
        <v>961</v>
      </c>
      <c r="C276" t="s">
        <v>962</v>
      </c>
      <c r="D276" t="s">
        <v>963</v>
      </c>
      <c r="E276">
        <v>45284</v>
      </c>
      <c r="F276" t="s">
        <v>274</v>
      </c>
      <c r="G276" s="39">
        <v>300</v>
      </c>
      <c r="H276" s="39">
        <v>1855999</v>
      </c>
      <c r="I276" s="39">
        <v>55679970</v>
      </c>
      <c r="K276" s="62" t="str">
        <f t="shared" si="4"/>
        <v>Спир</v>
      </c>
    </row>
    <row r="277" spans="1:11">
      <c r="A277">
        <v>5347796</v>
      </c>
      <c r="B277" t="s">
        <v>961</v>
      </c>
      <c r="C277" t="s">
        <v>460</v>
      </c>
      <c r="D277" t="s">
        <v>461</v>
      </c>
      <c r="E277">
        <v>45284</v>
      </c>
      <c r="F277" t="s">
        <v>274</v>
      </c>
      <c r="G277" s="39">
        <v>780</v>
      </c>
      <c r="H277" s="39">
        <v>1855855</v>
      </c>
      <c r="I277" s="39">
        <v>144756690</v>
      </c>
      <c r="K277" s="62" t="str">
        <f t="shared" si="4"/>
        <v>Спир</v>
      </c>
    </row>
    <row r="278" spans="1:11">
      <c r="A278">
        <v>5347797</v>
      </c>
      <c r="B278" t="s">
        <v>961</v>
      </c>
      <c r="C278" t="s">
        <v>329</v>
      </c>
      <c r="D278" t="s">
        <v>330</v>
      </c>
      <c r="E278">
        <v>45284</v>
      </c>
      <c r="F278" t="s">
        <v>274</v>
      </c>
      <c r="G278" s="39">
        <v>1550</v>
      </c>
      <c r="H278" s="39">
        <v>1842788</v>
      </c>
      <c r="I278" s="39">
        <v>285632140</v>
      </c>
      <c r="K278" s="62" t="str">
        <f t="shared" si="4"/>
        <v>Спир</v>
      </c>
    </row>
    <row r="279" spans="1:11">
      <c r="A279">
        <v>5347798</v>
      </c>
      <c r="B279" t="s">
        <v>961</v>
      </c>
      <c r="C279" t="s">
        <v>435</v>
      </c>
      <c r="D279" t="s">
        <v>436</v>
      </c>
      <c r="E279">
        <v>45284</v>
      </c>
      <c r="F279" t="s">
        <v>274</v>
      </c>
      <c r="G279" s="39">
        <v>2070</v>
      </c>
      <c r="H279" s="39">
        <v>1836788</v>
      </c>
      <c r="I279" s="39">
        <v>380215116</v>
      </c>
      <c r="K279" s="62" t="str">
        <f t="shared" si="4"/>
        <v>Спир</v>
      </c>
    </row>
    <row r="280" spans="1:11">
      <c r="A280">
        <v>5348242</v>
      </c>
      <c r="B280" t="s">
        <v>961</v>
      </c>
      <c r="C280" t="s">
        <v>124</v>
      </c>
      <c r="D280" t="s">
        <v>125</v>
      </c>
      <c r="E280">
        <v>18521</v>
      </c>
      <c r="F280" t="s">
        <v>126</v>
      </c>
      <c r="G280" s="39">
        <v>200</v>
      </c>
      <c r="H280" s="39">
        <v>5301777</v>
      </c>
      <c r="I280" s="39">
        <v>10603554</v>
      </c>
      <c r="K280" s="62" t="str">
        <f t="shared" si="4"/>
        <v>Бард</v>
      </c>
    </row>
    <row r="281" spans="1:11">
      <c r="A281">
        <v>5348243</v>
      </c>
      <c r="B281" t="s">
        <v>961</v>
      </c>
      <c r="C281" t="s">
        <v>127</v>
      </c>
      <c r="D281" t="s">
        <v>128</v>
      </c>
      <c r="E281">
        <v>18521</v>
      </c>
      <c r="F281" t="s">
        <v>126</v>
      </c>
      <c r="G281" s="39">
        <v>100</v>
      </c>
      <c r="H281" s="39">
        <v>5278500</v>
      </c>
      <c r="I281" s="39">
        <v>5278500</v>
      </c>
      <c r="K281" s="62" t="str">
        <f t="shared" si="4"/>
        <v>Бард</v>
      </c>
    </row>
    <row r="282" spans="1:11">
      <c r="A282">
        <v>5349938</v>
      </c>
      <c r="B282" t="s">
        <v>785</v>
      </c>
      <c r="C282" t="s">
        <v>127</v>
      </c>
      <c r="D282" t="s">
        <v>128</v>
      </c>
      <c r="E282">
        <v>18521</v>
      </c>
      <c r="F282" t="s">
        <v>126</v>
      </c>
      <c r="G282" s="39">
        <v>400</v>
      </c>
      <c r="H282" s="39">
        <v>5278500</v>
      </c>
      <c r="I282" s="39">
        <v>21114000</v>
      </c>
      <c r="K282" s="62" t="str">
        <f t="shared" si="4"/>
        <v>Бард</v>
      </c>
    </row>
    <row r="283" spans="1:11">
      <c r="A283">
        <v>5350488</v>
      </c>
      <c r="B283" t="s">
        <v>785</v>
      </c>
      <c r="C283" t="s">
        <v>441</v>
      </c>
      <c r="D283" t="s">
        <v>442</v>
      </c>
      <c r="E283">
        <v>45433</v>
      </c>
      <c r="F283" t="s">
        <v>278</v>
      </c>
      <c r="G283" s="39">
        <v>100</v>
      </c>
      <c r="H283" s="39">
        <v>1701070</v>
      </c>
      <c r="I283" s="39">
        <v>17010700</v>
      </c>
      <c r="K283" s="62" t="str">
        <f t="shared" si="4"/>
        <v>Спир</v>
      </c>
    </row>
    <row r="284" spans="1:11">
      <c r="A284">
        <v>5351275</v>
      </c>
      <c r="B284" t="s">
        <v>960</v>
      </c>
      <c r="C284" t="s">
        <v>401</v>
      </c>
      <c r="D284" t="s">
        <v>402</v>
      </c>
      <c r="E284">
        <v>45433</v>
      </c>
      <c r="F284" t="s">
        <v>278</v>
      </c>
      <c r="G284" s="39">
        <v>30</v>
      </c>
      <c r="H284" s="39">
        <v>1701111</v>
      </c>
      <c r="I284" s="39">
        <v>5103333</v>
      </c>
      <c r="K284" s="62" t="str">
        <f t="shared" si="4"/>
        <v>Спир</v>
      </c>
    </row>
    <row r="285" spans="1:11">
      <c r="A285">
        <v>5351704</v>
      </c>
      <c r="B285" t="s">
        <v>960</v>
      </c>
      <c r="C285" t="s">
        <v>160</v>
      </c>
      <c r="D285" t="s">
        <v>161</v>
      </c>
      <c r="E285">
        <v>18521</v>
      </c>
      <c r="F285" t="s">
        <v>126</v>
      </c>
      <c r="G285" s="39">
        <v>400</v>
      </c>
      <c r="H285" s="39">
        <v>5280999</v>
      </c>
      <c r="I285" s="39">
        <v>21123996</v>
      </c>
      <c r="K285" s="62" t="str">
        <f t="shared" si="4"/>
        <v>Бард</v>
      </c>
    </row>
    <row r="286" spans="1:11">
      <c r="A286">
        <v>5352984</v>
      </c>
      <c r="B286" t="s">
        <v>794</v>
      </c>
      <c r="C286" t="s">
        <v>398</v>
      </c>
      <c r="D286" t="s">
        <v>322</v>
      </c>
      <c r="E286">
        <v>45433</v>
      </c>
      <c r="F286" t="s">
        <v>278</v>
      </c>
      <c r="G286" s="39">
        <v>100</v>
      </c>
      <c r="H286" s="39">
        <v>1710800</v>
      </c>
      <c r="I286" s="39">
        <v>17108000</v>
      </c>
      <c r="K286" s="62" t="str">
        <f t="shared" si="4"/>
        <v>Спир</v>
      </c>
    </row>
    <row r="287" spans="1:11">
      <c r="A287">
        <v>5353001</v>
      </c>
      <c r="B287" t="s">
        <v>794</v>
      </c>
      <c r="C287" t="s">
        <v>329</v>
      </c>
      <c r="D287" t="s">
        <v>330</v>
      </c>
      <c r="E287">
        <v>45284</v>
      </c>
      <c r="F287" t="s">
        <v>274</v>
      </c>
      <c r="G287" s="39">
        <v>1550</v>
      </c>
      <c r="H287" s="39">
        <v>1882799</v>
      </c>
      <c r="I287" s="39">
        <v>291833845</v>
      </c>
      <c r="K287" s="62" t="str">
        <f t="shared" si="4"/>
        <v>Спир</v>
      </c>
    </row>
    <row r="288" spans="1:11">
      <c r="A288">
        <v>5353002</v>
      </c>
      <c r="B288" t="s">
        <v>794</v>
      </c>
      <c r="C288" t="s">
        <v>343</v>
      </c>
      <c r="D288" t="s">
        <v>344</v>
      </c>
      <c r="E288">
        <v>45284</v>
      </c>
      <c r="F288" t="s">
        <v>274</v>
      </c>
      <c r="G288" s="39">
        <v>1000</v>
      </c>
      <c r="H288" s="39">
        <v>1882000</v>
      </c>
      <c r="I288" s="39">
        <v>188200000</v>
      </c>
      <c r="K288" s="62" t="str">
        <f t="shared" si="4"/>
        <v>Спир</v>
      </c>
    </row>
    <row r="289" spans="1:11">
      <c r="A289">
        <v>5353003</v>
      </c>
      <c r="B289" t="s">
        <v>794</v>
      </c>
      <c r="C289" t="s">
        <v>486</v>
      </c>
      <c r="D289" t="s">
        <v>487</v>
      </c>
      <c r="E289">
        <v>45284</v>
      </c>
      <c r="F289" t="s">
        <v>274</v>
      </c>
      <c r="G289" s="39">
        <v>2450</v>
      </c>
      <c r="H289" s="39">
        <v>1880000</v>
      </c>
      <c r="I289" s="39">
        <v>460600000</v>
      </c>
      <c r="K289" s="62" t="str">
        <f t="shared" si="4"/>
        <v>Спир</v>
      </c>
    </row>
    <row r="290" spans="1:11">
      <c r="A290">
        <v>5353451</v>
      </c>
      <c r="B290" t="s">
        <v>794</v>
      </c>
      <c r="C290" t="s">
        <v>189</v>
      </c>
      <c r="D290" t="s">
        <v>190</v>
      </c>
      <c r="E290">
        <v>18521</v>
      </c>
      <c r="F290" t="s">
        <v>126</v>
      </c>
      <c r="G290" s="39">
        <v>100</v>
      </c>
      <c r="H290" s="39">
        <v>5300999</v>
      </c>
      <c r="I290" s="39">
        <v>5300999</v>
      </c>
      <c r="K290" s="62" t="str">
        <f t="shared" si="4"/>
        <v>Бард</v>
      </c>
    </row>
    <row r="291" spans="1:11">
      <c r="A291">
        <v>5353452</v>
      </c>
      <c r="B291" t="s">
        <v>794</v>
      </c>
      <c r="C291" t="s">
        <v>537</v>
      </c>
      <c r="D291" t="s">
        <v>188</v>
      </c>
      <c r="E291">
        <v>18521</v>
      </c>
      <c r="F291" t="s">
        <v>126</v>
      </c>
      <c r="G291" s="39">
        <v>100</v>
      </c>
      <c r="H291" s="39">
        <v>5278559</v>
      </c>
      <c r="I291" s="39">
        <v>5278559</v>
      </c>
      <c r="K291" s="62" t="str">
        <f t="shared" si="4"/>
        <v>Бард</v>
      </c>
    </row>
    <row r="292" spans="1:11">
      <c r="A292">
        <v>5353453</v>
      </c>
      <c r="B292" t="s">
        <v>794</v>
      </c>
      <c r="C292" t="s">
        <v>127</v>
      </c>
      <c r="D292" t="s">
        <v>128</v>
      </c>
      <c r="E292">
        <v>18521</v>
      </c>
      <c r="F292" t="s">
        <v>126</v>
      </c>
      <c r="G292" s="39">
        <v>200</v>
      </c>
      <c r="H292" s="39">
        <v>5278500</v>
      </c>
      <c r="I292" s="39">
        <v>10557000</v>
      </c>
      <c r="K292" s="62" t="str">
        <f t="shared" si="4"/>
        <v>Бард</v>
      </c>
    </row>
    <row r="293" spans="1:11">
      <c r="A293">
        <v>5353929</v>
      </c>
      <c r="B293" t="s">
        <v>794</v>
      </c>
      <c r="C293" t="s">
        <v>292</v>
      </c>
      <c r="D293" t="s">
        <v>293</v>
      </c>
      <c r="E293">
        <v>45433</v>
      </c>
      <c r="F293" t="s">
        <v>278</v>
      </c>
      <c r="G293" s="39">
        <v>50</v>
      </c>
      <c r="H293" s="39">
        <v>1711999</v>
      </c>
      <c r="I293" s="39">
        <v>8559995</v>
      </c>
      <c r="K293" s="62" t="str">
        <f t="shared" si="4"/>
        <v>Спир</v>
      </c>
    </row>
    <row r="294" spans="1:11">
      <c r="A294">
        <v>5354625</v>
      </c>
      <c r="B294" t="s">
        <v>798</v>
      </c>
      <c r="C294" t="s">
        <v>474</v>
      </c>
      <c r="D294" t="s">
        <v>475</v>
      </c>
      <c r="E294">
        <v>45284</v>
      </c>
      <c r="F294" t="s">
        <v>274</v>
      </c>
      <c r="G294" s="39">
        <v>30</v>
      </c>
      <c r="H294" s="39">
        <v>1920888</v>
      </c>
      <c r="I294" s="39">
        <v>5762664</v>
      </c>
      <c r="K294" s="62" t="str">
        <f t="shared" si="4"/>
        <v>Спир</v>
      </c>
    </row>
    <row r="295" spans="1:11">
      <c r="A295">
        <v>5354626</v>
      </c>
      <c r="B295" t="s">
        <v>798</v>
      </c>
      <c r="C295" t="s">
        <v>559</v>
      </c>
      <c r="D295" t="s">
        <v>560</v>
      </c>
      <c r="E295">
        <v>45284</v>
      </c>
      <c r="F295" t="s">
        <v>274</v>
      </c>
      <c r="G295" s="39">
        <v>50</v>
      </c>
      <c r="H295" s="39">
        <v>1919788</v>
      </c>
      <c r="I295" s="39">
        <v>9598940</v>
      </c>
      <c r="K295" s="62" t="str">
        <f t="shared" si="4"/>
        <v>Спир</v>
      </c>
    </row>
    <row r="296" spans="1:11">
      <c r="A296">
        <v>5354627</v>
      </c>
      <c r="B296" t="s">
        <v>798</v>
      </c>
      <c r="C296" t="s">
        <v>320</v>
      </c>
      <c r="D296" t="s">
        <v>321</v>
      </c>
      <c r="E296">
        <v>45284</v>
      </c>
      <c r="F296" t="s">
        <v>274</v>
      </c>
      <c r="G296" s="39">
        <v>300</v>
      </c>
      <c r="H296" s="39">
        <v>1919776</v>
      </c>
      <c r="I296" s="39">
        <v>57593280</v>
      </c>
      <c r="K296" s="62" t="str">
        <f t="shared" si="4"/>
        <v>Спир</v>
      </c>
    </row>
    <row r="297" spans="1:11">
      <c r="A297">
        <v>5354628</v>
      </c>
      <c r="B297" t="s">
        <v>798</v>
      </c>
      <c r="C297" t="s">
        <v>279</v>
      </c>
      <c r="D297" t="s">
        <v>280</v>
      </c>
      <c r="E297">
        <v>45284</v>
      </c>
      <c r="F297" t="s">
        <v>274</v>
      </c>
      <c r="G297" s="39">
        <v>1200</v>
      </c>
      <c r="H297" s="39">
        <v>1918788</v>
      </c>
      <c r="I297" s="39">
        <v>230254560</v>
      </c>
      <c r="K297" s="62" t="str">
        <f t="shared" si="4"/>
        <v>Спир</v>
      </c>
    </row>
    <row r="298" spans="1:11">
      <c r="A298">
        <v>5354629</v>
      </c>
      <c r="B298" t="s">
        <v>798</v>
      </c>
      <c r="C298" t="s">
        <v>435</v>
      </c>
      <c r="D298" t="s">
        <v>436</v>
      </c>
      <c r="E298">
        <v>45284</v>
      </c>
      <c r="F298" t="s">
        <v>274</v>
      </c>
      <c r="G298" s="39">
        <v>1150</v>
      </c>
      <c r="H298" s="39">
        <v>1912688</v>
      </c>
      <c r="I298" s="39">
        <v>219959120</v>
      </c>
      <c r="K298" s="62" t="str">
        <f t="shared" si="4"/>
        <v>Спир</v>
      </c>
    </row>
    <row r="299" spans="1:11">
      <c r="A299">
        <v>5354630</v>
      </c>
      <c r="B299" t="s">
        <v>798</v>
      </c>
      <c r="C299" t="s">
        <v>486</v>
      </c>
      <c r="D299" t="s">
        <v>487</v>
      </c>
      <c r="E299">
        <v>45284</v>
      </c>
      <c r="F299" t="s">
        <v>274</v>
      </c>
      <c r="G299" s="39">
        <v>750</v>
      </c>
      <c r="H299" s="39">
        <v>1909000</v>
      </c>
      <c r="I299" s="39">
        <v>143175000</v>
      </c>
      <c r="K299" s="62" t="str">
        <f t="shared" si="4"/>
        <v>Спир</v>
      </c>
    </row>
    <row r="300" spans="1:11">
      <c r="A300">
        <v>5354631</v>
      </c>
      <c r="B300" t="s">
        <v>798</v>
      </c>
      <c r="C300" t="s">
        <v>279</v>
      </c>
      <c r="D300" t="s">
        <v>280</v>
      </c>
      <c r="E300">
        <v>45284</v>
      </c>
      <c r="F300" t="s">
        <v>274</v>
      </c>
      <c r="G300" s="39">
        <v>1200</v>
      </c>
      <c r="H300" s="39">
        <v>1902777</v>
      </c>
      <c r="I300" s="39">
        <v>228333240</v>
      </c>
      <c r="K300" s="62" t="str">
        <f t="shared" si="4"/>
        <v>Спир</v>
      </c>
    </row>
    <row r="301" spans="1:11">
      <c r="A301">
        <v>5354632</v>
      </c>
      <c r="B301" t="s">
        <v>798</v>
      </c>
      <c r="C301" t="s">
        <v>407</v>
      </c>
      <c r="D301" t="s">
        <v>408</v>
      </c>
      <c r="E301">
        <v>45284</v>
      </c>
      <c r="F301" t="s">
        <v>274</v>
      </c>
      <c r="G301" s="39">
        <v>320</v>
      </c>
      <c r="H301" s="39">
        <v>1901000</v>
      </c>
      <c r="I301" s="39">
        <v>60832000</v>
      </c>
      <c r="K301" s="62" t="str">
        <f t="shared" si="4"/>
        <v>Спир</v>
      </c>
    </row>
    <row r="302" spans="1:11">
      <c r="A302">
        <v>5355052</v>
      </c>
      <c r="B302" t="s">
        <v>798</v>
      </c>
      <c r="C302" t="s">
        <v>127</v>
      </c>
      <c r="D302" t="s">
        <v>128</v>
      </c>
      <c r="E302">
        <v>18521</v>
      </c>
      <c r="F302" t="s">
        <v>126</v>
      </c>
      <c r="G302" s="39">
        <v>500</v>
      </c>
      <c r="H302" s="39">
        <v>5278500</v>
      </c>
      <c r="I302" s="39">
        <v>26392500</v>
      </c>
      <c r="K302" s="62" t="str">
        <f t="shared" si="4"/>
        <v>Бард</v>
      </c>
    </row>
    <row r="303" spans="1:11">
      <c r="A303">
        <v>5355657</v>
      </c>
      <c r="B303" t="s">
        <v>798</v>
      </c>
      <c r="C303" t="s">
        <v>127</v>
      </c>
      <c r="D303" t="s">
        <v>128</v>
      </c>
      <c r="E303">
        <v>18521</v>
      </c>
      <c r="F303" t="s">
        <v>126</v>
      </c>
      <c r="G303" s="39">
        <v>400</v>
      </c>
      <c r="H303" s="39">
        <v>5278500</v>
      </c>
      <c r="I303" s="39">
        <v>21114000</v>
      </c>
      <c r="K303" s="62" t="str">
        <f t="shared" si="4"/>
        <v>Бард</v>
      </c>
    </row>
    <row r="304" spans="1:11">
      <c r="A304">
        <v>5356332</v>
      </c>
      <c r="B304" t="s">
        <v>801</v>
      </c>
      <c r="C304" t="s">
        <v>472</v>
      </c>
      <c r="D304" t="s">
        <v>473</v>
      </c>
      <c r="E304">
        <v>45284</v>
      </c>
      <c r="F304" t="s">
        <v>274</v>
      </c>
      <c r="G304" s="39">
        <v>1560</v>
      </c>
      <c r="H304" s="39">
        <v>1822788</v>
      </c>
      <c r="I304" s="39">
        <v>284354928</v>
      </c>
      <c r="K304" s="62" t="str">
        <f t="shared" si="4"/>
        <v>Спир</v>
      </c>
    </row>
    <row r="305" spans="1:11">
      <c r="A305">
        <v>5356333</v>
      </c>
      <c r="B305" t="s">
        <v>801</v>
      </c>
      <c r="C305" t="s">
        <v>958</v>
      </c>
      <c r="D305" t="s">
        <v>959</v>
      </c>
      <c r="E305">
        <v>45284</v>
      </c>
      <c r="F305" t="s">
        <v>274</v>
      </c>
      <c r="G305" s="39">
        <v>1000</v>
      </c>
      <c r="H305" s="39">
        <v>1820999</v>
      </c>
      <c r="I305" s="39">
        <v>182099900</v>
      </c>
      <c r="K305" s="62" t="str">
        <f t="shared" si="4"/>
        <v>Спир</v>
      </c>
    </row>
    <row r="306" spans="1:11">
      <c r="A306">
        <v>5356334</v>
      </c>
      <c r="B306" t="s">
        <v>801</v>
      </c>
      <c r="C306" t="s">
        <v>407</v>
      </c>
      <c r="D306" t="s">
        <v>408</v>
      </c>
      <c r="E306">
        <v>45284</v>
      </c>
      <c r="F306" t="s">
        <v>274</v>
      </c>
      <c r="G306" s="39">
        <v>800</v>
      </c>
      <c r="H306" s="39">
        <v>1820000</v>
      </c>
      <c r="I306" s="39">
        <v>145600000</v>
      </c>
      <c r="K306" s="62" t="str">
        <f t="shared" si="4"/>
        <v>Спир</v>
      </c>
    </row>
    <row r="307" spans="1:11">
      <c r="A307">
        <v>5356335</v>
      </c>
      <c r="B307" t="s">
        <v>801</v>
      </c>
      <c r="C307" t="s">
        <v>443</v>
      </c>
      <c r="D307" t="s">
        <v>444</v>
      </c>
      <c r="E307">
        <v>45284</v>
      </c>
      <c r="F307" t="s">
        <v>274</v>
      </c>
      <c r="G307" s="39">
        <v>500</v>
      </c>
      <c r="H307" s="39">
        <v>1815788</v>
      </c>
      <c r="I307" s="39">
        <v>90789400</v>
      </c>
      <c r="K307" s="62" t="str">
        <f t="shared" si="4"/>
        <v>Спир</v>
      </c>
    </row>
    <row r="308" spans="1:11">
      <c r="A308">
        <v>5356336</v>
      </c>
      <c r="B308" t="s">
        <v>801</v>
      </c>
      <c r="C308" t="s">
        <v>561</v>
      </c>
      <c r="D308" t="s">
        <v>562</v>
      </c>
      <c r="E308">
        <v>45284</v>
      </c>
      <c r="F308" t="s">
        <v>274</v>
      </c>
      <c r="G308" s="39">
        <v>100</v>
      </c>
      <c r="H308" s="39">
        <v>1812788</v>
      </c>
      <c r="I308" s="39">
        <v>18127880</v>
      </c>
      <c r="K308" s="62" t="str">
        <f t="shared" si="4"/>
        <v>Спир</v>
      </c>
    </row>
    <row r="309" spans="1:11">
      <c r="A309">
        <v>5356337</v>
      </c>
      <c r="B309" t="s">
        <v>801</v>
      </c>
      <c r="C309" t="s">
        <v>279</v>
      </c>
      <c r="D309" t="s">
        <v>280</v>
      </c>
      <c r="E309">
        <v>45284</v>
      </c>
      <c r="F309" t="s">
        <v>274</v>
      </c>
      <c r="G309" s="39">
        <v>1040</v>
      </c>
      <c r="H309" s="39">
        <v>1812000</v>
      </c>
      <c r="I309" s="39">
        <v>188448000</v>
      </c>
      <c r="K309" s="62" t="str">
        <f t="shared" si="4"/>
        <v>Спир</v>
      </c>
    </row>
    <row r="310" spans="1:11">
      <c r="A310">
        <v>5356790</v>
      </c>
      <c r="B310" t="s">
        <v>801</v>
      </c>
      <c r="C310" t="s">
        <v>127</v>
      </c>
      <c r="D310" t="s">
        <v>128</v>
      </c>
      <c r="E310">
        <v>18521</v>
      </c>
      <c r="F310" t="s">
        <v>126</v>
      </c>
      <c r="G310" s="39">
        <v>500</v>
      </c>
      <c r="H310" s="39">
        <v>5278500</v>
      </c>
      <c r="I310" s="39">
        <v>26392500</v>
      </c>
      <c r="K310" s="62" t="str">
        <f t="shared" si="4"/>
        <v>Бард</v>
      </c>
    </row>
    <row r="311" spans="1:11">
      <c r="A311">
        <v>5357435</v>
      </c>
      <c r="B311" t="s">
        <v>801</v>
      </c>
      <c r="C311" t="s">
        <v>127</v>
      </c>
      <c r="D311" t="s">
        <v>128</v>
      </c>
      <c r="E311">
        <v>18521</v>
      </c>
      <c r="F311" t="s">
        <v>126</v>
      </c>
      <c r="G311" s="39">
        <v>500</v>
      </c>
      <c r="H311" s="39">
        <v>5278500</v>
      </c>
      <c r="I311" s="39">
        <v>26392500</v>
      </c>
      <c r="K311" s="62" t="str">
        <f t="shared" si="4"/>
        <v>Бард</v>
      </c>
    </row>
    <row r="312" spans="1:11">
      <c r="A312">
        <v>5358074</v>
      </c>
      <c r="B312" t="s">
        <v>891</v>
      </c>
      <c r="C312" t="s">
        <v>337</v>
      </c>
      <c r="D312" t="s">
        <v>338</v>
      </c>
      <c r="E312">
        <v>45433</v>
      </c>
      <c r="F312" t="s">
        <v>278</v>
      </c>
      <c r="G312" s="39">
        <v>100</v>
      </c>
      <c r="H312" s="39">
        <v>1701288</v>
      </c>
      <c r="I312" s="39">
        <v>17012880</v>
      </c>
      <c r="K312" s="62" t="str">
        <f t="shared" si="4"/>
        <v>Спир</v>
      </c>
    </row>
    <row r="313" spans="1:11">
      <c r="A313">
        <v>5358103</v>
      </c>
      <c r="B313" t="s">
        <v>891</v>
      </c>
      <c r="C313" t="s">
        <v>409</v>
      </c>
      <c r="D313" t="s">
        <v>410</v>
      </c>
      <c r="E313">
        <v>45284</v>
      </c>
      <c r="F313" t="s">
        <v>274</v>
      </c>
      <c r="G313" s="39">
        <v>100</v>
      </c>
      <c r="H313" s="39">
        <v>1828888</v>
      </c>
      <c r="I313" s="39">
        <v>18288880</v>
      </c>
      <c r="K313" s="62" t="str">
        <f t="shared" si="4"/>
        <v>Спир</v>
      </c>
    </row>
    <row r="314" spans="1:11">
      <c r="A314">
        <v>5358104</v>
      </c>
      <c r="B314" t="s">
        <v>891</v>
      </c>
      <c r="C314" t="s">
        <v>279</v>
      </c>
      <c r="D314" t="s">
        <v>280</v>
      </c>
      <c r="E314">
        <v>45284</v>
      </c>
      <c r="F314" t="s">
        <v>274</v>
      </c>
      <c r="G314" s="39">
        <v>160</v>
      </c>
      <c r="H314" s="39">
        <v>1828888</v>
      </c>
      <c r="I314" s="39">
        <v>29262208</v>
      </c>
      <c r="K314" s="62" t="str">
        <f t="shared" si="4"/>
        <v>Спир</v>
      </c>
    </row>
    <row r="315" spans="1:11">
      <c r="A315">
        <v>5358105</v>
      </c>
      <c r="B315" t="s">
        <v>891</v>
      </c>
      <c r="C315" t="s">
        <v>435</v>
      </c>
      <c r="D315" t="s">
        <v>436</v>
      </c>
      <c r="E315">
        <v>45284</v>
      </c>
      <c r="F315" t="s">
        <v>274</v>
      </c>
      <c r="G315" s="39">
        <v>3220</v>
      </c>
      <c r="H315" s="39">
        <v>1828788</v>
      </c>
      <c r="I315" s="39">
        <v>588869736</v>
      </c>
      <c r="K315" s="62" t="str">
        <f t="shared" si="4"/>
        <v>Спир</v>
      </c>
    </row>
    <row r="316" spans="1:11">
      <c r="A316">
        <v>5358106</v>
      </c>
      <c r="B316" t="s">
        <v>891</v>
      </c>
      <c r="C316" t="s">
        <v>290</v>
      </c>
      <c r="D316" t="s">
        <v>291</v>
      </c>
      <c r="E316">
        <v>45284</v>
      </c>
      <c r="F316" t="s">
        <v>274</v>
      </c>
      <c r="G316" s="39">
        <v>1200</v>
      </c>
      <c r="H316" s="39">
        <v>1820009.99</v>
      </c>
      <c r="I316" s="39">
        <v>218401198.80000001</v>
      </c>
      <c r="K316" s="62" t="str">
        <f t="shared" si="4"/>
        <v>Спир</v>
      </c>
    </row>
    <row r="317" spans="1:11">
      <c r="A317">
        <v>5358107</v>
      </c>
      <c r="B317" t="s">
        <v>891</v>
      </c>
      <c r="C317" t="s">
        <v>407</v>
      </c>
      <c r="D317" t="s">
        <v>408</v>
      </c>
      <c r="E317">
        <v>45284</v>
      </c>
      <c r="F317" t="s">
        <v>274</v>
      </c>
      <c r="G317" s="39">
        <v>320</v>
      </c>
      <c r="H317" s="39">
        <v>1820000</v>
      </c>
      <c r="I317" s="39">
        <v>58240000</v>
      </c>
      <c r="K317" s="62" t="str">
        <f t="shared" si="4"/>
        <v>Спир</v>
      </c>
    </row>
    <row r="318" spans="1:11">
      <c r="A318">
        <v>5358545</v>
      </c>
      <c r="B318" t="s">
        <v>891</v>
      </c>
      <c r="C318" t="s">
        <v>189</v>
      </c>
      <c r="D318" t="s">
        <v>190</v>
      </c>
      <c r="E318">
        <v>18521</v>
      </c>
      <c r="F318" t="s">
        <v>126</v>
      </c>
      <c r="G318" s="39">
        <v>100</v>
      </c>
      <c r="H318" s="39">
        <v>5280999</v>
      </c>
      <c r="I318" s="39">
        <v>5280999</v>
      </c>
      <c r="K318" s="62" t="str">
        <f t="shared" si="4"/>
        <v>Бард</v>
      </c>
    </row>
    <row r="319" spans="1:11">
      <c r="A319">
        <v>5358546</v>
      </c>
      <c r="B319" t="s">
        <v>891</v>
      </c>
      <c r="C319" t="s">
        <v>124</v>
      </c>
      <c r="D319" t="s">
        <v>125</v>
      </c>
      <c r="E319">
        <v>18521</v>
      </c>
      <c r="F319" t="s">
        <v>126</v>
      </c>
      <c r="G319" s="39">
        <v>200</v>
      </c>
      <c r="H319" s="39">
        <v>5279555</v>
      </c>
      <c r="I319" s="39">
        <v>10559110</v>
      </c>
      <c r="K319" s="62" t="str">
        <f t="shared" si="4"/>
        <v>Бард</v>
      </c>
    </row>
    <row r="320" spans="1:11">
      <c r="A320">
        <v>5358547</v>
      </c>
      <c r="B320" t="s">
        <v>891</v>
      </c>
      <c r="C320" t="s">
        <v>208</v>
      </c>
      <c r="D320" t="s">
        <v>209</v>
      </c>
      <c r="E320">
        <v>18521</v>
      </c>
      <c r="F320" t="s">
        <v>126</v>
      </c>
      <c r="G320" s="39">
        <v>100</v>
      </c>
      <c r="H320" s="39">
        <v>5279000</v>
      </c>
      <c r="I320" s="39">
        <v>5279000</v>
      </c>
      <c r="K320" s="62" t="str">
        <f t="shared" si="4"/>
        <v>Бард</v>
      </c>
    </row>
    <row r="321" spans="1:11">
      <c r="A321">
        <v>5358548</v>
      </c>
      <c r="B321" t="s">
        <v>891</v>
      </c>
      <c r="C321" t="s">
        <v>127</v>
      </c>
      <c r="D321" t="s">
        <v>128</v>
      </c>
      <c r="E321">
        <v>18521</v>
      </c>
      <c r="F321" t="s">
        <v>126</v>
      </c>
      <c r="G321" s="39">
        <v>100</v>
      </c>
      <c r="H321" s="39">
        <v>5278500</v>
      </c>
      <c r="I321" s="39">
        <v>5278500</v>
      </c>
      <c r="K321" s="62" t="str">
        <f t="shared" si="4"/>
        <v>Бард</v>
      </c>
    </row>
    <row r="322" spans="1:11">
      <c r="A322">
        <v>5359882</v>
      </c>
      <c r="B322" t="s">
        <v>957</v>
      </c>
      <c r="C322" t="s">
        <v>407</v>
      </c>
      <c r="D322" t="s">
        <v>408</v>
      </c>
      <c r="E322">
        <v>45284</v>
      </c>
      <c r="F322" t="s">
        <v>274</v>
      </c>
      <c r="G322" s="39">
        <v>1560</v>
      </c>
      <c r="H322" s="39">
        <v>1829100</v>
      </c>
      <c r="I322" s="39">
        <v>285339600</v>
      </c>
      <c r="K322" s="62" t="str">
        <f t="shared" si="4"/>
        <v>Спир</v>
      </c>
    </row>
    <row r="323" spans="1:11">
      <c r="A323">
        <v>5359883</v>
      </c>
      <c r="B323" t="s">
        <v>957</v>
      </c>
      <c r="C323" t="s">
        <v>932</v>
      </c>
      <c r="D323" t="s">
        <v>933</v>
      </c>
      <c r="E323">
        <v>45284</v>
      </c>
      <c r="F323" t="s">
        <v>274</v>
      </c>
      <c r="G323" s="39">
        <v>200</v>
      </c>
      <c r="H323" s="39">
        <v>1827000</v>
      </c>
      <c r="I323" s="39">
        <v>36540000</v>
      </c>
      <c r="K323" s="62" t="str">
        <f t="shared" si="4"/>
        <v>Спир</v>
      </c>
    </row>
    <row r="324" spans="1:11">
      <c r="A324">
        <v>5359884</v>
      </c>
      <c r="B324" t="s">
        <v>957</v>
      </c>
      <c r="C324" t="s">
        <v>329</v>
      </c>
      <c r="D324" t="s">
        <v>330</v>
      </c>
      <c r="E324">
        <v>45284</v>
      </c>
      <c r="F324" t="s">
        <v>274</v>
      </c>
      <c r="G324" s="39">
        <v>1550</v>
      </c>
      <c r="H324" s="39">
        <v>1822999</v>
      </c>
      <c r="I324" s="39">
        <v>282564845</v>
      </c>
      <c r="K324" s="62" t="str">
        <f t="shared" si="4"/>
        <v>Спир</v>
      </c>
    </row>
    <row r="325" spans="1:11">
      <c r="A325">
        <v>5359885</v>
      </c>
      <c r="B325" t="s">
        <v>957</v>
      </c>
      <c r="C325" t="s">
        <v>329</v>
      </c>
      <c r="D325" t="s">
        <v>330</v>
      </c>
      <c r="E325">
        <v>45284</v>
      </c>
      <c r="F325" t="s">
        <v>274</v>
      </c>
      <c r="G325" s="39">
        <v>1550</v>
      </c>
      <c r="H325" s="39">
        <v>1812999</v>
      </c>
      <c r="I325" s="39">
        <v>281014845</v>
      </c>
      <c r="K325" s="62" t="str">
        <f t="shared" ref="K325:K388" si="5">LEFT(F325,4)</f>
        <v>Спир</v>
      </c>
    </row>
    <row r="326" spans="1:11">
      <c r="A326">
        <v>5359886</v>
      </c>
      <c r="B326" t="s">
        <v>957</v>
      </c>
      <c r="C326" t="s">
        <v>435</v>
      </c>
      <c r="D326" t="s">
        <v>436</v>
      </c>
      <c r="E326">
        <v>45284</v>
      </c>
      <c r="F326" t="s">
        <v>274</v>
      </c>
      <c r="G326" s="39">
        <v>140</v>
      </c>
      <c r="H326" s="39">
        <v>1805788</v>
      </c>
      <c r="I326" s="39">
        <v>25281032</v>
      </c>
      <c r="K326" s="62" t="str">
        <f t="shared" si="5"/>
        <v>Спир</v>
      </c>
    </row>
    <row r="327" spans="1:11">
      <c r="A327">
        <v>5360329</v>
      </c>
      <c r="B327" t="s">
        <v>957</v>
      </c>
      <c r="C327" t="s">
        <v>937</v>
      </c>
      <c r="D327" t="s">
        <v>938</v>
      </c>
      <c r="E327">
        <v>18521</v>
      </c>
      <c r="F327" t="s">
        <v>126</v>
      </c>
      <c r="G327" s="39">
        <v>100</v>
      </c>
      <c r="H327" s="39">
        <v>5295555</v>
      </c>
      <c r="I327" s="39">
        <v>5295555</v>
      </c>
      <c r="K327" s="62" t="str">
        <f t="shared" si="5"/>
        <v>Бард</v>
      </c>
    </row>
    <row r="328" spans="1:11">
      <c r="A328">
        <v>5360330</v>
      </c>
      <c r="B328" t="s">
        <v>957</v>
      </c>
      <c r="C328" t="s">
        <v>160</v>
      </c>
      <c r="D328" t="s">
        <v>161</v>
      </c>
      <c r="E328">
        <v>18521</v>
      </c>
      <c r="F328" t="s">
        <v>126</v>
      </c>
      <c r="G328" s="39">
        <v>600</v>
      </c>
      <c r="H328" s="39">
        <v>5279999</v>
      </c>
      <c r="I328" s="39">
        <v>31679994</v>
      </c>
      <c r="K328" s="62" t="str">
        <f t="shared" si="5"/>
        <v>Бард</v>
      </c>
    </row>
    <row r="329" spans="1:11">
      <c r="A329">
        <v>5360331</v>
      </c>
      <c r="B329" t="s">
        <v>957</v>
      </c>
      <c r="C329" t="s">
        <v>127</v>
      </c>
      <c r="D329" t="s">
        <v>128</v>
      </c>
      <c r="E329">
        <v>18521</v>
      </c>
      <c r="F329" t="s">
        <v>126</v>
      </c>
      <c r="G329" s="39">
        <v>100</v>
      </c>
      <c r="H329" s="39">
        <v>5278500</v>
      </c>
      <c r="I329" s="39">
        <v>5278500</v>
      </c>
      <c r="K329" s="62" t="str">
        <f t="shared" si="5"/>
        <v>Бард</v>
      </c>
    </row>
    <row r="330" spans="1:11">
      <c r="A330">
        <v>5360901</v>
      </c>
      <c r="B330" t="s">
        <v>957</v>
      </c>
      <c r="C330" t="s">
        <v>316</v>
      </c>
      <c r="D330" t="s">
        <v>317</v>
      </c>
      <c r="E330">
        <v>45433</v>
      </c>
      <c r="F330" t="s">
        <v>278</v>
      </c>
      <c r="G330" s="39">
        <v>500</v>
      </c>
      <c r="H330" s="39">
        <v>1701077</v>
      </c>
      <c r="I330" s="39">
        <v>85053850</v>
      </c>
      <c r="K330" s="62" t="str">
        <f t="shared" si="5"/>
        <v>Спир</v>
      </c>
    </row>
    <row r="331" spans="1:11">
      <c r="A331">
        <v>5361681</v>
      </c>
      <c r="B331" t="s">
        <v>956</v>
      </c>
      <c r="C331" t="s">
        <v>488</v>
      </c>
      <c r="D331" t="s">
        <v>489</v>
      </c>
      <c r="E331">
        <v>45433</v>
      </c>
      <c r="F331" t="s">
        <v>278</v>
      </c>
      <c r="G331" s="39">
        <v>100</v>
      </c>
      <c r="H331" s="39">
        <v>1701088</v>
      </c>
      <c r="I331" s="39">
        <v>17010880</v>
      </c>
      <c r="K331" s="62" t="str">
        <f t="shared" si="5"/>
        <v>Спир</v>
      </c>
    </row>
    <row r="332" spans="1:11">
      <c r="A332">
        <v>5361704</v>
      </c>
      <c r="B332" t="s">
        <v>956</v>
      </c>
      <c r="C332" t="s">
        <v>492</v>
      </c>
      <c r="D332" t="s">
        <v>493</v>
      </c>
      <c r="E332">
        <v>45284</v>
      </c>
      <c r="F332" t="s">
        <v>274</v>
      </c>
      <c r="G332" s="39">
        <v>500</v>
      </c>
      <c r="H332" s="39">
        <v>1812788</v>
      </c>
      <c r="I332" s="39">
        <v>90639400</v>
      </c>
      <c r="K332" s="62" t="str">
        <f t="shared" si="5"/>
        <v>Спир</v>
      </c>
    </row>
    <row r="333" spans="1:11">
      <c r="A333">
        <v>5361705</v>
      </c>
      <c r="B333" t="s">
        <v>956</v>
      </c>
      <c r="C333" t="s">
        <v>279</v>
      </c>
      <c r="D333" t="s">
        <v>280</v>
      </c>
      <c r="E333">
        <v>45284</v>
      </c>
      <c r="F333" t="s">
        <v>274</v>
      </c>
      <c r="G333" s="39">
        <v>1200</v>
      </c>
      <c r="H333" s="39">
        <v>1812787</v>
      </c>
      <c r="I333" s="39">
        <v>217534440</v>
      </c>
      <c r="K333" s="62" t="str">
        <f t="shared" si="5"/>
        <v>Спир</v>
      </c>
    </row>
    <row r="334" spans="1:11">
      <c r="A334">
        <v>5361706</v>
      </c>
      <c r="B334" t="s">
        <v>956</v>
      </c>
      <c r="C334" t="s">
        <v>472</v>
      </c>
      <c r="D334" t="s">
        <v>473</v>
      </c>
      <c r="E334">
        <v>45284</v>
      </c>
      <c r="F334" t="s">
        <v>274</v>
      </c>
      <c r="G334" s="39">
        <v>1550</v>
      </c>
      <c r="H334" s="39">
        <v>1812786</v>
      </c>
      <c r="I334" s="39">
        <v>280981830</v>
      </c>
      <c r="K334" s="62" t="str">
        <f t="shared" si="5"/>
        <v>Спир</v>
      </c>
    </row>
    <row r="335" spans="1:11">
      <c r="A335">
        <v>5361707</v>
      </c>
      <c r="B335" t="s">
        <v>956</v>
      </c>
      <c r="C335" t="s">
        <v>435</v>
      </c>
      <c r="D335" t="s">
        <v>436</v>
      </c>
      <c r="E335">
        <v>45284</v>
      </c>
      <c r="F335" t="s">
        <v>274</v>
      </c>
      <c r="G335" s="39">
        <v>1750</v>
      </c>
      <c r="H335" s="39">
        <v>1808999</v>
      </c>
      <c r="I335" s="39">
        <v>316574825</v>
      </c>
      <c r="K335" s="62" t="str">
        <f t="shared" si="5"/>
        <v>Спир</v>
      </c>
    </row>
    <row r="336" spans="1:11">
      <c r="A336">
        <v>5362093</v>
      </c>
      <c r="B336" t="s">
        <v>956</v>
      </c>
      <c r="C336" t="s">
        <v>127</v>
      </c>
      <c r="D336" t="s">
        <v>128</v>
      </c>
      <c r="E336">
        <v>18521</v>
      </c>
      <c r="F336" t="s">
        <v>126</v>
      </c>
      <c r="G336" s="39">
        <v>600</v>
      </c>
      <c r="H336" s="39">
        <v>5278500</v>
      </c>
      <c r="I336" s="39">
        <v>31671000</v>
      </c>
      <c r="K336" s="62" t="str">
        <f t="shared" si="5"/>
        <v>Бард</v>
      </c>
    </row>
    <row r="337" spans="1:11">
      <c r="A337">
        <v>5362620</v>
      </c>
      <c r="B337" t="s">
        <v>956</v>
      </c>
      <c r="C337" t="s">
        <v>544</v>
      </c>
      <c r="D337" t="s">
        <v>545</v>
      </c>
      <c r="E337">
        <v>45433</v>
      </c>
      <c r="F337" t="s">
        <v>278</v>
      </c>
      <c r="G337" s="39">
        <v>140</v>
      </c>
      <c r="H337" s="39">
        <v>1705000</v>
      </c>
      <c r="I337" s="39">
        <v>23870000</v>
      </c>
      <c r="K337" s="62" t="str">
        <f t="shared" si="5"/>
        <v>Спир</v>
      </c>
    </row>
    <row r="338" spans="1:11">
      <c r="A338">
        <v>5362621</v>
      </c>
      <c r="B338" t="s">
        <v>956</v>
      </c>
      <c r="C338" t="s">
        <v>512</v>
      </c>
      <c r="D338" t="s">
        <v>513</v>
      </c>
      <c r="E338">
        <v>45433</v>
      </c>
      <c r="F338" t="s">
        <v>278</v>
      </c>
      <c r="G338" s="39">
        <v>10</v>
      </c>
      <c r="H338" s="39">
        <v>1701100</v>
      </c>
      <c r="I338" s="39">
        <v>1701100</v>
      </c>
      <c r="K338" s="62" t="str">
        <f t="shared" si="5"/>
        <v>Спир</v>
      </c>
    </row>
    <row r="339" spans="1:11">
      <c r="A339">
        <v>5363480</v>
      </c>
      <c r="B339" t="s">
        <v>803</v>
      </c>
      <c r="C339" t="s">
        <v>512</v>
      </c>
      <c r="D339" t="s">
        <v>513</v>
      </c>
      <c r="E339">
        <v>45433</v>
      </c>
      <c r="F339" t="s">
        <v>278</v>
      </c>
      <c r="G339" s="39">
        <v>30</v>
      </c>
      <c r="H339" s="39">
        <v>1701100</v>
      </c>
      <c r="I339" s="39">
        <v>5103300</v>
      </c>
      <c r="K339" s="62" t="str">
        <f t="shared" si="5"/>
        <v>Спир</v>
      </c>
    </row>
    <row r="340" spans="1:11">
      <c r="A340">
        <v>5363505</v>
      </c>
      <c r="B340" t="s">
        <v>803</v>
      </c>
      <c r="C340" t="s">
        <v>439</v>
      </c>
      <c r="D340" t="s">
        <v>440</v>
      </c>
      <c r="E340">
        <v>45284</v>
      </c>
      <c r="F340" t="s">
        <v>274</v>
      </c>
      <c r="G340" s="39">
        <v>100</v>
      </c>
      <c r="H340" s="39">
        <v>1830999</v>
      </c>
      <c r="I340" s="39">
        <v>18309990</v>
      </c>
      <c r="K340" s="62" t="str">
        <f t="shared" si="5"/>
        <v>Спир</v>
      </c>
    </row>
    <row r="341" spans="1:11">
      <c r="A341">
        <v>5363506</v>
      </c>
      <c r="B341" t="s">
        <v>803</v>
      </c>
      <c r="C341" t="s">
        <v>327</v>
      </c>
      <c r="D341" t="s">
        <v>328</v>
      </c>
      <c r="E341">
        <v>45284</v>
      </c>
      <c r="F341" t="s">
        <v>274</v>
      </c>
      <c r="G341" s="39">
        <v>3550</v>
      </c>
      <c r="H341" s="39">
        <v>1816012</v>
      </c>
      <c r="I341" s="39">
        <v>644684260</v>
      </c>
      <c r="K341" s="62" t="str">
        <f t="shared" si="5"/>
        <v>Спир</v>
      </c>
    </row>
    <row r="342" spans="1:11">
      <c r="A342">
        <v>5363507</v>
      </c>
      <c r="B342" t="s">
        <v>803</v>
      </c>
      <c r="C342" t="s">
        <v>298</v>
      </c>
      <c r="D342" t="s">
        <v>299</v>
      </c>
      <c r="E342">
        <v>45284</v>
      </c>
      <c r="F342" t="s">
        <v>274</v>
      </c>
      <c r="G342" s="39">
        <v>500</v>
      </c>
      <c r="H342" s="39">
        <v>1815000</v>
      </c>
      <c r="I342" s="39">
        <v>90750000</v>
      </c>
      <c r="K342" s="62" t="str">
        <f t="shared" si="5"/>
        <v>Спир</v>
      </c>
    </row>
    <row r="343" spans="1:11">
      <c r="A343">
        <v>5363508</v>
      </c>
      <c r="B343" t="s">
        <v>803</v>
      </c>
      <c r="C343" t="s">
        <v>435</v>
      </c>
      <c r="D343" t="s">
        <v>436</v>
      </c>
      <c r="E343">
        <v>45284</v>
      </c>
      <c r="F343" t="s">
        <v>274</v>
      </c>
      <c r="G343" s="39">
        <v>850</v>
      </c>
      <c r="H343" s="39">
        <v>1803788</v>
      </c>
      <c r="I343" s="39">
        <v>153321980</v>
      </c>
      <c r="K343" s="62" t="str">
        <f t="shared" si="5"/>
        <v>Спир</v>
      </c>
    </row>
    <row r="344" spans="1:11">
      <c r="A344">
        <v>5363977</v>
      </c>
      <c r="B344" t="s">
        <v>803</v>
      </c>
      <c r="C344" t="s">
        <v>127</v>
      </c>
      <c r="D344" t="s">
        <v>128</v>
      </c>
      <c r="E344">
        <v>18521</v>
      </c>
      <c r="F344" t="s">
        <v>126</v>
      </c>
      <c r="G344" s="39">
        <v>600</v>
      </c>
      <c r="H344" s="39">
        <v>5278500</v>
      </c>
      <c r="I344" s="39">
        <v>31671000</v>
      </c>
      <c r="K344" s="62" t="str">
        <f t="shared" si="5"/>
        <v>Бард</v>
      </c>
    </row>
    <row r="345" spans="1:11">
      <c r="A345">
        <v>5364525</v>
      </c>
      <c r="B345" t="s">
        <v>803</v>
      </c>
      <c r="C345" t="s">
        <v>563</v>
      </c>
      <c r="D345" t="s">
        <v>564</v>
      </c>
      <c r="E345">
        <v>45433</v>
      </c>
      <c r="F345" t="s">
        <v>278</v>
      </c>
      <c r="G345" s="39">
        <v>200</v>
      </c>
      <c r="H345" s="39">
        <v>1701000</v>
      </c>
      <c r="I345" s="39">
        <v>34020000</v>
      </c>
      <c r="K345" s="62" t="str">
        <f t="shared" si="5"/>
        <v>Спир</v>
      </c>
    </row>
    <row r="346" spans="1:11">
      <c r="A346">
        <v>5364661</v>
      </c>
      <c r="B346" t="s">
        <v>803</v>
      </c>
      <c r="C346" t="s">
        <v>127</v>
      </c>
      <c r="D346" t="s">
        <v>128</v>
      </c>
      <c r="E346">
        <v>18521</v>
      </c>
      <c r="F346" t="s">
        <v>126</v>
      </c>
      <c r="G346" s="39">
        <v>600</v>
      </c>
      <c r="H346" s="39">
        <v>5278500</v>
      </c>
      <c r="I346" s="39">
        <v>31671000</v>
      </c>
      <c r="K346" s="62" t="str">
        <f t="shared" si="5"/>
        <v>Бард</v>
      </c>
    </row>
    <row r="347" spans="1:11">
      <c r="A347">
        <v>5365388</v>
      </c>
      <c r="B347" t="s">
        <v>953</v>
      </c>
      <c r="C347" t="s">
        <v>435</v>
      </c>
      <c r="D347" t="s">
        <v>436</v>
      </c>
      <c r="E347">
        <v>45284</v>
      </c>
      <c r="F347" t="s">
        <v>274</v>
      </c>
      <c r="G347" s="39">
        <v>460</v>
      </c>
      <c r="H347" s="39">
        <v>1812788</v>
      </c>
      <c r="I347" s="39">
        <v>83388248</v>
      </c>
      <c r="K347" s="62" t="str">
        <f t="shared" si="5"/>
        <v>Спир</v>
      </c>
    </row>
    <row r="348" spans="1:11">
      <c r="A348">
        <v>5365389</v>
      </c>
      <c r="B348" t="s">
        <v>953</v>
      </c>
      <c r="C348" t="s">
        <v>390</v>
      </c>
      <c r="D348" t="s">
        <v>391</v>
      </c>
      <c r="E348">
        <v>45284</v>
      </c>
      <c r="F348" t="s">
        <v>274</v>
      </c>
      <c r="G348" s="39">
        <v>3300</v>
      </c>
      <c r="H348" s="39">
        <v>1812787</v>
      </c>
      <c r="I348" s="39">
        <v>598219710</v>
      </c>
      <c r="K348" s="62" t="str">
        <f t="shared" si="5"/>
        <v>Спир</v>
      </c>
    </row>
    <row r="349" spans="1:11">
      <c r="A349">
        <v>5365390</v>
      </c>
      <c r="B349" t="s">
        <v>953</v>
      </c>
      <c r="C349" t="s">
        <v>494</v>
      </c>
      <c r="D349" t="s">
        <v>495</v>
      </c>
      <c r="E349">
        <v>45284</v>
      </c>
      <c r="F349" t="s">
        <v>274</v>
      </c>
      <c r="G349" s="39">
        <v>1000</v>
      </c>
      <c r="H349" s="39">
        <v>1805001</v>
      </c>
      <c r="I349" s="39">
        <v>180500100</v>
      </c>
      <c r="K349" s="62" t="str">
        <f t="shared" si="5"/>
        <v>Спир</v>
      </c>
    </row>
    <row r="350" spans="1:11">
      <c r="A350">
        <v>5365828</v>
      </c>
      <c r="B350" t="s">
        <v>953</v>
      </c>
      <c r="C350" t="s">
        <v>124</v>
      </c>
      <c r="D350" t="s">
        <v>125</v>
      </c>
      <c r="E350">
        <v>18521</v>
      </c>
      <c r="F350" t="s">
        <v>126</v>
      </c>
      <c r="G350" s="39">
        <v>200</v>
      </c>
      <c r="H350" s="39">
        <v>5278655</v>
      </c>
      <c r="I350" s="39">
        <v>10557310</v>
      </c>
      <c r="K350" s="62" t="str">
        <f t="shared" si="5"/>
        <v>Бард</v>
      </c>
    </row>
    <row r="351" spans="1:11">
      <c r="A351">
        <v>5365829</v>
      </c>
      <c r="B351" t="s">
        <v>953</v>
      </c>
      <c r="C351" t="s">
        <v>537</v>
      </c>
      <c r="D351" t="s">
        <v>188</v>
      </c>
      <c r="E351">
        <v>18521</v>
      </c>
      <c r="F351" t="s">
        <v>126</v>
      </c>
      <c r="G351" s="39">
        <v>100</v>
      </c>
      <c r="H351" s="39">
        <v>5278559</v>
      </c>
      <c r="I351" s="39">
        <v>5278559</v>
      </c>
      <c r="K351" s="62" t="str">
        <f t="shared" si="5"/>
        <v>Бард</v>
      </c>
    </row>
    <row r="352" spans="1:11">
      <c r="A352">
        <v>5365830</v>
      </c>
      <c r="B352" t="s">
        <v>953</v>
      </c>
      <c r="C352" t="s">
        <v>127</v>
      </c>
      <c r="D352" t="s">
        <v>128</v>
      </c>
      <c r="E352">
        <v>18521</v>
      </c>
      <c r="F352" t="s">
        <v>126</v>
      </c>
      <c r="G352" s="39">
        <v>300</v>
      </c>
      <c r="H352" s="39">
        <v>5278500</v>
      </c>
      <c r="I352" s="39">
        <v>15835500</v>
      </c>
      <c r="K352" s="62" t="str">
        <f t="shared" si="5"/>
        <v>Бард</v>
      </c>
    </row>
    <row r="353" spans="1:11">
      <c r="A353">
        <v>5366444</v>
      </c>
      <c r="B353" t="s">
        <v>953</v>
      </c>
      <c r="C353" t="s">
        <v>127</v>
      </c>
      <c r="D353" t="s">
        <v>128</v>
      </c>
      <c r="E353">
        <v>18521</v>
      </c>
      <c r="F353" t="s">
        <v>126</v>
      </c>
      <c r="G353" s="39">
        <v>800</v>
      </c>
      <c r="H353" s="39">
        <v>5278500</v>
      </c>
      <c r="I353" s="39">
        <v>42228000</v>
      </c>
      <c r="K353" s="62" t="str">
        <f t="shared" si="5"/>
        <v>Бард</v>
      </c>
    </row>
    <row r="354" spans="1:11">
      <c r="A354">
        <v>5367157</v>
      </c>
      <c r="B354" t="s">
        <v>952</v>
      </c>
      <c r="C354" t="s">
        <v>559</v>
      </c>
      <c r="D354" t="s">
        <v>560</v>
      </c>
      <c r="E354">
        <v>45285</v>
      </c>
      <c r="F354" t="s">
        <v>277</v>
      </c>
      <c r="G354" s="39">
        <v>50</v>
      </c>
      <c r="H354" s="39">
        <v>1829788</v>
      </c>
      <c r="I354" s="39">
        <v>9148940</v>
      </c>
      <c r="K354" s="62" t="str">
        <f t="shared" si="5"/>
        <v>Спир</v>
      </c>
    </row>
    <row r="355" spans="1:11">
      <c r="A355">
        <v>5367158</v>
      </c>
      <c r="B355" t="s">
        <v>952</v>
      </c>
      <c r="C355" t="s">
        <v>567</v>
      </c>
      <c r="D355" t="s">
        <v>568</v>
      </c>
      <c r="E355">
        <v>45285</v>
      </c>
      <c r="F355" t="s">
        <v>277</v>
      </c>
      <c r="G355" s="39">
        <v>3200</v>
      </c>
      <c r="H355" s="39">
        <v>1828999</v>
      </c>
      <c r="I355" s="39">
        <v>585279680</v>
      </c>
      <c r="K355" s="62" t="str">
        <f t="shared" si="5"/>
        <v>Спир</v>
      </c>
    </row>
    <row r="356" spans="1:11">
      <c r="A356">
        <v>5367159</v>
      </c>
      <c r="B356" t="s">
        <v>952</v>
      </c>
      <c r="C356" t="s">
        <v>472</v>
      </c>
      <c r="D356" t="s">
        <v>473</v>
      </c>
      <c r="E356">
        <v>45285</v>
      </c>
      <c r="F356" t="s">
        <v>277</v>
      </c>
      <c r="G356" s="39">
        <v>1550</v>
      </c>
      <c r="H356" s="39">
        <v>1822788</v>
      </c>
      <c r="I356" s="39">
        <v>282532140</v>
      </c>
      <c r="K356" s="62" t="str">
        <f t="shared" si="5"/>
        <v>Спир</v>
      </c>
    </row>
    <row r="357" spans="1:11">
      <c r="A357">
        <v>5367160</v>
      </c>
      <c r="B357" t="s">
        <v>952</v>
      </c>
      <c r="C357" t="s">
        <v>435</v>
      </c>
      <c r="D357" t="s">
        <v>436</v>
      </c>
      <c r="E357">
        <v>45285</v>
      </c>
      <c r="F357" t="s">
        <v>277</v>
      </c>
      <c r="G357" s="39">
        <v>200</v>
      </c>
      <c r="H357" s="39">
        <v>1812999</v>
      </c>
      <c r="I357" s="39">
        <v>36259980</v>
      </c>
      <c r="K357" s="62" t="str">
        <f t="shared" si="5"/>
        <v>Спир</v>
      </c>
    </row>
    <row r="358" spans="1:11">
      <c r="A358">
        <v>5367615</v>
      </c>
      <c r="B358" t="s">
        <v>952</v>
      </c>
      <c r="C358" t="s">
        <v>189</v>
      </c>
      <c r="D358" t="s">
        <v>190</v>
      </c>
      <c r="E358">
        <v>18521</v>
      </c>
      <c r="F358" t="s">
        <v>126</v>
      </c>
      <c r="G358" s="39">
        <v>100</v>
      </c>
      <c r="H358" s="39">
        <v>5300999</v>
      </c>
      <c r="I358" s="39">
        <v>5300999</v>
      </c>
      <c r="K358" s="62" t="str">
        <f t="shared" si="5"/>
        <v>Бард</v>
      </c>
    </row>
    <row r="359" spans="1:11">
      <c r="A359">
        <v>5367616</v>
      </c>
      <c r="B359" t="s">
        <v>952</v>
      </c>
      <c r="C359" t="s">
        <v>127</v>
      </c>
      <c r="D359" t="s">
        <v>128</v>
      </c>
      <c r="E359">
        <v>18521</v>
      </c>
      <c r="F359" t="s">
        <v>126</v>
      </c>
      <c r="G359" s="39">
        <v>600</v>
      </c>
      <c r="H359" s="39">
        <v>5278500</v>
      </c>
      <c r="I359" s="39">
        <v>31671000</v>
      </c>
      <c r="K359" s="62" t="str">
        <f t="shared" si="5"/>
        <v>Бард</v>
      </c>
    </row>
    <row r="360" spans="1:11">
      <c r="A360">
        <v>5368205</v>
      </c>
      <c r="B360" t="s">
        <v>952</v>
      </c>
      <c r="C360" t="s">
        <v>386</v>
      </c>
      <c r="D360" t="s">
        <v>387</v>
      </c>
      <c r="E360">
        <v>45433</v>
      </c>
      <c r="F360" t="s">
        <v>278</v>
      </c>
      <c r="G360" s="39">
        <v>30</v>
      </c>
      <c r="H360" s="39">
        <v>1701789</v>
      </c>
      <c r="I360" s="39">
        <v>5105367</v>
      </c>
      <c r="K360" s="62" t="str">
        <f t="shared" si="5"/>
        <v>Спир</v>
      </c>
    </row>
    <row r="361" spans="1:11">
      <c r="A361">
        <v>5368206</v>
      </c>
      <c r="B361" t="s">
        <v>952</v>
      </c>
      <c r="C361" t="s">
        <v>450</v>
      </c>
      <c r="D361" t="s">
        <v>451</v>
      </c>
      <c r="E361">
        <v>45433</v>
      </c>
      <c r="F361" t="s">
        <v>278</v>
      </c>
      <c r="G361" s="39">
        <v>200</v>
      </c>
      <c r="H361" s="39">
        <v>1701788</v>
      </c>
      <c r="I361" s="39">
        <v>34035760</v>
      </c>
      <c r="K361" s="62" t="str">
        <f t="shared" si="5"/>
        <v>Спир</v>
      </c>
    </row>
    <row r="362" spans="1:11">
      <c r="A362">
        <v>5369009</v>
      </c>
      <c r="B362" t="s">
        <v>902</v>
      </c>
      <c r="C362" t="s">
        <v>448</v>
      </c>
      <c r="D362" t="s">
        <v>449</v>
      </c>
      <c r="E362">
        <v>45433</v>
      </c>
      <c r="F362" t="s">
        <v>278</v>
      </c>
      <c r="G362" s="39">
        <v>100</v>
      </c>
      <c r="H362" s="39">
        <v>1701077</v>
      </c>
      <c r="I362" s="39">
        <v>17010770</v>
      </c>
      <c r="K362" s="62" t="str">
        <f t="shared" si="5"/>
        <v>Спир</v>
      </c>
    </row>
    <row r="363" spans="1:11">
      <c r="A363">
        <v>5369026</v>
      </c>
      <c r="B363" t="s">
        <v>902</v>
      </c>
      <c r="C363" t="s">
        <v>439</v>
      </c>
      <c r="D363" t="s">
        <v>440</v>
      </c>
      <c r="E363">
        <v>45285</v>
      </c>
      <c r="F363" t="s">
        <v>277</v>
      </c>
      <c r="G363" s="39">
        <v>200</v>
      </c>
      <c r="H363" s="39">
        <v>1832999</v>
      </c>
      <c r="I363" s="39">
        <v>36659980</v>
      </c>
      <c r="K363" s="62" t="str">
        <f t="shared" si="5"/>
        <v>Спир</v>
      </c>
    </row>
    <row r="364" spans="1:11">
      <c r="A364">
        <v>5369027</v>
      </c>
      <c r="B364" t="s">
        <v>902</v>
      </c>
      <c r="C364" t="s">
        <v>294</v>
      </c>
      <c r="D364" t="s">
        <v>295</v>
      </c>
      <c r="E364">
        <v>45285</v>
      </c>
      <c r="F364" t="s">
        <v>277</v>
      </c>
      <c r="G364" s="39">
        <v>400</v>
      </c>
      <c r="H364" s="39">
        <v>1825999</v>
      </c>
      <c r="I364" s="39">
        <v>73039960</v>
      </c>
      <c r="K364" s="62" t="str">
        <f t="shared" si="5"/>
        <v>Спир</v>
      </c>
    </row>
    <row r="365" spans="1:11">
      <c r="A365">
        <v>5369028</v>
      </c>
      <c r="B365" t="s">
        <v>902</v>
      </c>
      <c r="C365" t="s">
        <v>314</v>
      </c>
      <c r="D365" t="s">
        <v>315</v>
      </c>
      <c r="E365">
        <v>45285</v>
      </c>
      <c r="F365" t="s">
        <v>277</v>
      </c>
      <c r="G365" s="39">
        <v>1200</v>
      </c>
      <c r="H365" s="39">
        <v>1815999</v>
      </c>
      <c r="I365" s="39">
        <v>217919880</v>
      </c>
      <c r="K365" s="62" t="str">
        <f t="shared" si="5"/>
        <v>Спир</v>
      </c>
    </row>
    <row r="366" spans="1:11">
      <c r="A366">
        <v>5369029</v>
      </c>
      <c r="B366" t="s">
        <v>902</v>
      </c>
      <c r="C366" t="s">
        <v>312</v>
      </c>
      <c r="D366" t="s">
        <v>313</v>
      </c>
      <c r="E366">
        <v>45285</v>
      </c>
      <c r="F366" t="s">
        <v>277</v>
      </c>
      <c r="G366" s="39">
        <v>480</v>
      </c>
      <c r="H366" s="39">
        <v>1801788</v>
      </c>
      <c r="I366" s="39">
        <v>86485824</v>
      </c>
      <c r="K366" s="62" t="str">
        <f t="shared" si="5"/>
        <v>Спир</v>
      </c>
    </row>
    <row r="367" spans="1:11">
      <c r="A367">
        <v>5369030</v>
      </c>
      <c r="B367" t="s">
        <v>902</v>
      </c>
      <c r="C367" t="s">
        <v>435</v>
      </c>
      <c r="D367" t="s">
        <v>436</v>
      </c>
      <c r="E367">
        <v>45285</v>
      </c>
      <c r="F367" t="s">
        <v>277</v>
      </c>
      <c r="G367" s="39">
        <v>720</v>
      </c>
      <c r="H367" s="39">
        <v>1801777</v>
      </c>
      <c r="I367" s="39">
        <v>129727944</v>
      </c>
      <c r="K367" s="62" t="str">
        <f t="shared" si="5"/>
        <v>Спир</v>
      </c>
    </row>
    <row r="368" spans="1:11">
      <c r="A368">
        <v>5369170</v>
      </c>
      <c r="B368" t="s">
        <v>902</v>
      </c>
      <c r="C368" t="s">
        <v>127</v>
      </c>
      <c r="D368" t="s">
        <v>128</v>
      </c>
      <c r="E368">
        <v>18521</v>
      </c>
      <c r="F368" t="s">
        <v>126</v>
      </c>
      <c r="G368" s="39">
        <v>400</v>
      </c>
      <c r="H368" s="39">
        <v>5278500</v>
      </c>
      <c r="I368" s="39">
        <v>21114000</v>
      </c>
      <c r="K368" s="62" t="str">
        <f t="shared" si="5"/>
        <v>Бард</v>
      </c>
    </row>
    <row r="369" spans="1:11">
      <c r="A369">
        <v>5369608</v>
      </c>
      <c r="B369" t="s">
        <v>902</v>
      </c>
      <c r="C369" t="s">
        <v>435</v>
      </c>
      <c r="D369" t="s">
        <v>436</v>
      </c>
      <c r="E369">
        <v>9945285</v>
      </c>
      <c r="F369" t="s">
        <v>500</v>
      </c>
      <c r="G369" s="39">
        <v>130</v>
      </c>
      <c r="H369" s="39">
        <v>1797777</v>
      </c>
      <c r="I369" s="39">
        <v>23371101</v>
      </c>
      <c r="K369" s="62" t="str">
        <f t="shared" si="5"/>
        <v>Спир</v>
      </c>
    </row>
    <row r="370" spans="1:11">
      <c r="A370">
        <v>5369609</v>
      </c>
      <c r="B370" t="s">
        <v>902</v>
      </c>
      <c r="C370" t="s">
        <v>555</v>
      </c>
      <c r="D370" t="s">
        <v>556</v>
      </c>
      <c r="E370">
        <v>9945284</v>
      </c>
      <c r="F370" t="s">
        <v>505</v>
      </c>
      <c r="G370" s="39">
        <v>200</v>
      </c>
      <c r="H370" s="39">
        <v>1831000</v>
      </c>
      <c r="I370" s="39">
        <v>36620000</v>
      </c>
      <c r="K370" s="62" t="str">
        <f t="shared" si="5"/>
        <v>Спир</v>
      </c>
    </row>
    <row r="371" spans="1:11">
      <c r="A371">
        <v>5370551</v>
      </c>
      <c r="B371" t="s">
        <v>902</v>
      </c>
      <c r="C371" t="s">
        <v>399</v>
      </c>
      <c r="D371" t="s">
        <v>400</v>
      </c>
      <c r="E371">
        <v>54511</v>
      </c>
      <c r="F371" t="s">
        <v>951</v>
      </c>
      <c r="G371" s="39">
        <v>30000</v>
      </c>
      <c r="H371" s="39">
        <v>179755000</v>
      </c>
      <c r="I371" s="39">
        <v>539265000</v>
      </c>
      <c r="K371" s="62" t="str">
        <f t="shared" si="5"/>
        <v>Спир</v>
      </c>
    </row>
    <row r="372" spans="1:11">
      <c r="A372">
        <v>5370781</v>
      </c>
      <c r="B372" t="s">
        <v>807</v>
      </c>
      <c r="C372" t="s">
        <v>403</v>
      </c>
      <c r="D372" t="s">
        <v>404</v>
      </c>
      <c r="E372">
        <v>45285</v>
      </c>
      <c r="F372" t="s">
        <v>277</v>
      </c>
      <c r="G372" s="39">
        <v>100</v>
      </c>
      <c r="H372" s="39">
        <v>1822000</v>
      </c>
      <c r="I372" s="39">
        <v>18220000</v>
      </c>
      <c r="K372" s="62" t="str">
        <f t="shared" si="5"/>
        <v>Спир</v>
      </c>
    </row>
    <row r="373" spans="1:11">
      <c r="A373">
        <v>5370782</v>
      </c>
      <c r="B373" t="s">
        <v>807</v>
      </c>
      <c r="C373" t="s">
        <v>290</v>
      </c>
      <c r="D373" t="s">
        <v>291</v>
      </c>
      <c r="E373">
        <v>45285</v>
      </c>
      <c r="F373" t="s">
        <v>277</v>
      </c>
      <c r="G373" s="39">
        <v>1200</v>
      </c>
      <c r="H373" s="39">
        <v>1820099.99</v>
      </c>
      <c r="I373" s="39">
        <v>218411998.80000001</v>
      </c>
      <c r="K373" s="62" t="str">
        <f t="shared" si="5"/>
        <v>Спир</v>
      </c>
    </row>
    <row r="374" spans="1:11">
      <c r="A374">
        <v>5370783</v>
      </c>
      <c r="B374" t="s">
        <v>807</v>
      </c>
      <c r="C374" t="s">
        <v>415</v>
      </c>
      <c r="D374" t="s">
        <v>416</v>
      </c>
      <c r="E374">
        <v>45285</v>
      </c>
      <c r="F374" t="s">
        <v>277</v>
      </c>
      <c r="G374" s="39">
        <v>200</v>
      </c>
      <c r="H374" s="39">
        <v>1806788</v>
      </c>
      <c r="I374" s="39">
        <v>36135760</v>
      </c>
      <c r="K374" s="62" t="str">
        <f t="shared" si="5"/>
        <v>Спир</v>
      </c>
    </row>
    <row r="375" spans="1:11">
      <c r="A375">
        <v>5370784</v>
      </c>
      <c r="B375" t="s">
        <v>807</v>
      </c>
      <c r="C375" t="s">
        <v>312</v>
      </c>
      <c r="D375" t="s">
        <v>313</v>
      </c>
      <c r="E375">
        <v>45285</v>
      </c>
      <c r="F375" t="s">
        <v>277</v>
      </c>
      <c r="G375" s="39">
        <v>480</v>
      </c>
      <c r="H375" s="39">
        <v>1804888</v>
      </c>
      <c r="I375" s="39">
        <v>86634624</v>
      </c>
      <c r="K375" s="62" t="str">
        <f t="shared" si="5"/>
        <v>Спир</v>
      </c>
    </row>
    <row r="376" spans="1:11">
      <c r="A376">
        <v>5370785</v>
      </c>
      <c r="B376" t="s">
        <v>807</v>
      </c>
      <c r="C376" t="s">
        <v>435</v>
      </c>
      <c r="D376" t="s">
        <v>436</v>
      </c>
      <c r="E376">
        <v>45285</v>
      </c>
      <c r="F376" t="s">
        <v>277</v>
      </c>
      <c r="G376" s="39">
        <v>2020</v>
      </c>
      <c r="H376" s="39">
        <v>1803999</v>
      </c>
      <c r="I376" s="39">
        <v>364407798</v>
      </c>
      <c r="K376" s="62" t="str">
        <f t="shared" si="5"/>
        <v>Спир</v>
      </c>
    </row>
    <row r="377" spans="1:11">
      <c r="A377">
        <v>5371214</v>
      </c>
      <c r="B377" t="s">
        <v>807</v>
      </c>
      <c r="C377" t="s">
        <v>208</v>
      </c>
      <c r="D377" t="s">
        <v>209</v>
      </c>
      <c r="E377">
        <v>18521</v>
      </c>
      <c r="F377" t="s">
        <v>126</v>
      </c>
      <c r="G377" s="39">
        <v>100</v>
      </c>
      <c r="H377" s="39">
        <v>5279000</v>
      </c>
      <c r="I377" s="39">
        <v>5279000</v>
      </c>
      <c r="K377" s="62" t="str">
        <f t="shared" si="5"/>
        <v>Бард</v>
      </c>
    </row>
    <row r="378" spans="1:11">
      <c r="A378">
        <v>5371215</v>
      </c>
      <c r="B378" t="s">
        <v>807</v>
      </c>
      <c r="C378" t="s">
        <v>127</v>
      </c>
      <c r="D378" t="s">
        <v>128</v>
      </c>
      <c r="E378">
        <v>18521</v>
      </c>
      <c r="F378" t="s">
        <v>126</v>
      </c>
      <c r="G378" s="39">
        <v>300</v>
      </c>
      <c r="H378" s="39">
        <v>5278500</v>
      </c>
      <c r="I378" s="39">
        <v>15835500</v>
      </c>
      <c r="K378" s="62" t="str">
        <f t="shared" si="5"/>
        <v>Бард</v>
      </c>
    </row>
    <row r="379" spans="1:11">
      <c r="A379">
        <v>5372512</v>
      </c>
      <c r="B379" t="s">
        <v>813</v>
      </c>
      <c r="C379" t="s">
        <v>435</v>
      </c>
      <c r="D379" t="s">
        <v>436</v>
      </c>
      <c r="E379">
        <v>45285</v>
      </c>
      <c r="F379" t="s">
        <v>277</v>
      </c>
      <c r="G379" s="39">
        <v>130</v>
      </c>
      <c r="H379" s="39">
        <v>1822788</v>
      </c>
      <c r="I379" s="39">
        <v>23696244</v>
      </c>
      <c r="K379" s="62" t="str">
        <f t="shared" si="5"/>
        <v>Спир</v>
      </c>
    </row>
    <row r="380" spans="1:11">
      <c r="A380">
        <v>5372513</v>
      </c>
      <c r="B380" t="s">
        <v>813</v>
      </c>
      <c r="C380" t="s">
        <v>462</v>
      </c>
      <c r="D380" t="s">
        <v>463</v>
      </c>
      <c r="E380">
        <v>45285</v>
      </c>
      <c r="F380" t="s">
        <v>277</v>
      </c>
      <c r="G380" s="39">
        <v>500</v>
      </c>
      <c r="H380" s="39">
        <v>1809789</v>
      </c>
      <c r="I380" s="39">
        <v>90489450</v>
      </c>
      <c r="K380" s="62" t="str">
        <f t="shared" si="5"/>
        <v>Спир</v>
      </c>
    </row>
    <row r="381" spans="1:11">
      <c r="A381">
        <v>5372514</v>
      </c>
      <c r="B381" t="s">
        <v>813</v>
      </c>
      <c r="C381" t="s">
        <v>286</v>
      </c>
      <c r="D381" t="s">
        <v>287</v>
      </c>
      <c r="E381">
        <v>45285</v>
      </c>
      <c r="F381" t="s">
        <v>277</v>
      </c>
      <c r="G381" s="39">
        <v>500</v>
      </c>
      <c r="H381" s="39">
        <v>1809788</v>
      </c>
      <c r="I381" s="39">
        <v>90489400</v>
      </c>
      <c r="K381" s="62" t="str">
        <f t="shared" si="5"/>
        <v>Спир</v>
      </c>
    </row>
    <row r="382" spans="1:11">
      <c r="A382">
        <v>5372515</v>
      </c>
      <c r="B382" t="s">
        <v>813</v>
      </c>
      <c r="C382" t="s">
        <v>279</v>
      </c>
      <c r="D382" t="s">
        <v>280</v>
      </c>
      <c r="E382">
        <v>45285</v>
      </c>
      <c r="F382" t="s">
        <v>277</v>
      </c>
      <c r="G382" s="39">
        <v>1200</v>
      </c>
      <c r="H382" s="39">
        <v>1808999</v>
      </c>
      <c r="I382" s="39">
        <v>217079880</v>
      </c>
      <c r="K382" s="62" t="str">
        <f t="shared" si="5"/>
        <v>Спир</v>
      </c>
    </row>
    <row r="383" spans="1:11">
      <c r="A383">
        <v>5372516</v>
      </c>
      <c r="B383" t="s">
        <v>813</v>
      </c>
      <c r="C383" t="s">
        <v>567</v>
      </c>
      <c r="D383" t="s">
        <v>568</v>
      </c>
      <c r="E383">
        <v>45285</v>
      </c>
      <c r="F383" t="s">
        <v>277</v>
      </c>
      <c r="G383" s="39">
        <v>1670</v>
      </c>
      <c r="H383" s="39">
        <v>1807999</v>
      </c>
      <c r="I383" s="39">
        <v>301935833</v>
      </c>
      <c r="K383" s="62" t="str">
        <f t="shared" si="5"/>
        <v>Спир</v>
      </c>
    </row>
    <row r="384" spans="1:11">
      <c r="A384">
        <v>5372906</v>
      </c>
      <c r="B384" t="s">
        <v>813</v>
      </c>
      <c r="C384" t="s">
        <v>186</v>
      </c>
      <c r="D384" t="s">
        <v>187</v>
      </c>
      <c r="E384">
        <v>18521</v>
      </c>
      <c r="F384" t="s">
        <v>126</v>
      </c>
      <c r="G384" s="39">
        <v>100</v>
      </c>
      <c r="H384" s="39">
        <v>5300000</v>
      </c>
      <c r="I384" s="39">
        <v>5300000</v>
      </c>
      <c r="K384" s="62" t="str">
        <f t="shared" si="5"/>
        <v>Бард</v>
      </c>
    </row>
    <row r="385" spans="1:11">
      <c r="A385">
        <v>5372907</v>
      </c>
      <c r="B385" t="s">
        <v>813</v>
      </c>
      <c r="C385" t="s">
        <v>127</v>
      </c>
      <c r="D385" t="s">
        <v>128</v>
      </c>
      <c r="E385">
        <v>18521</v>
      </c>
      <c r="F385" t="s">
        <v>126</v>
      </c>
      <c r="G385" s="39">
        <v>300</v>
      </c>
      <c r="H385" s="39">
        <v>5278500</v>
      </c>
      <c r="I385" s="39">
        <v>15835500</v>
      </c>
      <c r="K385" s="62" t="str">
        <f t="shared" si="5"/>
        <v>Бард</v>
      </c>
    </row>
    <row r="386" spans="1:11">
      <c r="A386">
        <v>5373445</v>
      </c>
      <c r="B386" t="s">
        <v>813</v>
      </c>
      <c r="C386" t="s">
        <v>456</v>
      </c>
      <c r="D386" t="s">
        <v>457</v>
      </c>
      <c r="E386">
        <v>45285</v>
      </c>
      <c r="F386" t="s">
        <v>277</v>
      </c>
      <c r="G386" s="39">
        <v>3120</v>
      </c>
      <c r="H386" s="39">
        <v>1828999</v>
      </c>
      <c r="I386" s="39">
        <v>570647688</v>
      </c>
      <c r="K386" s="62" t="str">
        <f t="shared" si="5"/>
        <v>Спир</v>
      </c>
    </row>
    <row r="387" spans="1:11">
      <c r="A387">
        <v>5374100</v>
      </c>
      <c r="B387" t="s">
        <v>825</v>
      </c>
      <c r="C387" t="s">
        <v>934</v>
      </c>
      <c r="D387" t="s">
        <v>935</v>
      </c>
      <c r="E387">
        <v>45433</v>
      </c>
      <c r="F387" t="s">
        <v>278</v>
      </c>
      <c r="G387" s="39">
        <v>50</v>
      </c>
      <c r="H387" s="39">
        <v>1701007</v>
      </c>
      <c r="I387" s="39">
        <v>8505035</v>
      </c>
      <c r="K387" s="62" t="str">
        <f t="shared" si="5"/>
        <v>Спир</v>
      </c>
    </row>
    <row r="388" spans="1:11">
      <c r="A388">
        <v>5374131</v>
      </c>
      <c r="B388" t="s">
        <v>825</v>
      </c>
      <c r="C388" t="s">
        <v>288</v>
      </c>
      <c r="D388" t="s">
        <v>289</v>
      </c>
      <c r="E388">
        <v>45284</v>
      </c>
      <c r="F388" t="s">
        <v>274</v>
      </c>
      <c r="G388" s="39">
        <v>3120</v>
      </c>
      <c r="H388" s="39">
        <v>1831999</v>
      </c>
      <c r="I388" s="39">
        <v>571583688</v>
      </c>
      <c r="K388" s="62" t="str">
        <f t="shared" si="5"/>
        <v>Спир</v>
      </c>
    </row>
    <row r="389" spans="1:11">
      <c r="A389">
        <v>5374132</v>
      </c>
      <c r="B389" t="s">
        <v>825</v>
      </c>
      <c r="C389" t="s">
        <v>329</v>
      </c>
      <c r="D389" t="s">
        <v>330</v>
      </c>
      <c r="E389">
        <v>45284</v>
      </c>
      <c r="F389" t="s">
        <v>274</v>
      </c>
      <c r="G389" s="39">
        <v>1550</v>
      </c>
      <c r="H389" s="39">
        <v>1822999</v>
      </c>
      <c r="I389" s="39">
        <v>282564845</v>
      </c>
      <c r="K389" s="62" t="str">
        <f t="shared" ref="K389:K452" si="6">LEFT(F389,4)</f>
        <v>Спир</v>
      </c>
    </row>
    <row r="390" spans="1:11">
      <c r="A390">
        <v>5374133</v>
      </c>
      <c r="B390" t="s">
        <v>825</v>
      </c>
      <c r="C390" t="s">
        <v>294</v>
      </c>
      <c r="D390" t="s">
        <v>295</v>
      </c>
      <c r="E390">
        <v>45284</v>
      </c>
      <c r="F390" t="s">
        <v>274</v>
      </c>
      <c r="G390" s="39">
        <v>330</v>
      </c>
      <c r="H390" s="39">
        <v>1820000</v>
      </c>
      <c r="I390" s="39">
        <v>60060000</v>
      </c>
      <c r="K390" s="62" t="str">
        <f t="shared" si="6"/>
        <v>Спир</v>
      </c>
    </row>
    <row r="391" spans="1:11">
      <c r="A391">
        <v>5374555</v>
      </c>
      <c r="B391" t="s">
        <v>825</v>
      </c>
      <c r="C391" t="s">
        <v>127</v>
      </c>
      <c r="D391" t="s">
        <v>128</v>
      </c>
      <c r="E391">
        <v>18521</v>
      </c>
      <c r="F391" t="s">
        <v>126</v>
      </c>
      <c r="G391" s="39">
        <v>400</v>
      </c>
      <c r="H391" s="39">
        <v>5278500</v>
      </c>
      <c r="I391" s="39">
        <v>21114000</v>
      </c>
      <c r="K391" s="62" t="str">
        <f t="shared" si="6"/>
        <v>Бард</v>
      </c>
    </row>
    <row r="392" spans="1:11">
      <c r="A392">
        <v>5375070</v>
      </c>
      <c r="B392" t="s">
        <v>825</v>
      </c>
      <c r="C392" t="s">
        <v>949</v>
      </c>
      <c r="D392" t="s">
        <v>950</v>
      </c>
      <c r="E392">
        <v>45433</v>
      </c>
      <c r="F392" t="s">
        <v>278</v>
      </c>
      <c r="G392" s="39">
        <v>40</v>
      </c>
      <c r="H392" s="39">
        <v>1710999</v>
      </c>
      <c r="I392" s="39">
        <v>6843996</v>
      </c>
      <c r="K392" s="62" t="str">
        <f t="shared" si="6"/>
        <v>Спир</v>
      </c>
    </row>
    <row r="393" spans="1:11">
      <c r="A393">
        <v>5375786</v>
      </c>
      <c r="B393" t="s">
        <v>844</v>
      </c>
      <c r="C393" t="s">
        <v>439</v>
      </c>
      <c r="D393" t="s">
        <v>440</v>
      </c>
      <c r="E393">
        <v>45284</v>
      </c>
      <c r="F393" t="s">
        <v>274</v>
      </c>
      <c r="G393" s="39">
        <v>180</v>
      </c>
      <c r="H393" s="39">
        <v>1850999</v>
      </c>
      <c r="I393" s="39">
        <v>33317982</v>
      </c>
      <c r="K393" s="62" t="str">
        <f t="shared" si="6"/>
        <v>Спир</v>
      </c>
    </row>
    <row r="394" spans="1:11">
      <c r="A394">
        <v>5375787</v>
      </c>
      <c r="B394" t="s">
        <v>844</v>
      </c>
      <c r="C394" t="s">
        <v>547</v>
      </c>
      <c r="D394" t="s">
        <v>548</v>
      </c>
      <c r="E394">
        <v>45284</v>
      </c>
      <c r="F394" t="s">
        <v>274</v>
      </c>
      <c r="G394" s="39">
        <v>30</v>
      </c>
      <c r="H394" s="39">
        <v>1838888</v>
      </c>
      <c r="I394" s="39">
        <v>5516664</v>
      </c>
      <c r="K394" s="62" t="str">
        <f t="shared" si="6"/>
        <v>Спир</v>
      </c>
    </row>
    <row r="395" spans="1:11">
      <c r="A395">
        <v>5375788</v>
      </c>
      <c r="B395" t="s">
        <v>844</v>
      </c>
      <c r="C395" t="s">
        <v>423</v>
      </c>
      <c r="D395" t="s">
        <v>424</v>
      </c>
      <c r="E395">
        <v>45284</v>
      </c>
      <c r="F395" t="s">
        <v>274</v>
      </c>
      <c r="G395" s="39">
        <v>20</v>
      </c>
      <c r="H395" s="39">
        <v>1838788</v>
      </c>
      <c r="I395" s="39">
        <v>3677576</v>
      </c>
      <c r="K395" s="62" t="str">
        <f t="shared" si="6"/>
        <v>Спир</v>
      </c>
    </row>
    <row r="396" spans="1:11">
      <c r="A396">
        <v>5375789</v>
      </c>
      <c r="B396" t="s">
        <v>844</v>
      </c>
      <c r="C396" t="s">
        <v>390</v>
      </c>
      <c r="D396" t="s">
        <v>391</v>
      </c>
      <c r="E396">
        <v>45284</v>
      </c>
      <c r="F396" t="s">
        <v>274</v>
      </c>
      <c r="G396" s="39">
        <v>3300</v>
      </c>
      <c r="H396" s="39">
        <v>1836999</v>
      </c>
      <c r="I396" s="39">
        <v>606209670</v>
      </c>
      <c r="K396" s="62" t="str">
        <f t="shared" si="6"/>
        <v>Спир</v>
      </c>
    </row>
    <row r="397" spans="1:11">
      <c r="A397">
        <v>5375790</v>
      </c>
      <c r="B397" t="s">
        <v>844</v>
      </c>
      <c r="C397" t="s">
        <v>486</v>
      </c>
      <c r="D397" t="s">
        <v>487</v>
      </c>
      <c r="E397">
        <v>45284</v>
      </c>
      <c r="F397" t="s">
        <v>274</v>
      </c>
      <c r="G397" s="39">
        <v>1470</v>
      </c>
      <c r="H397" s="39">
        <v>1836000</v>
      </c>
      <c r="I397" s="39">
        <v>269892000</v>
      </c>
      <c r="K397" s="62" t="str">
        <f t="shared" si="6"/>
        <v>Спир</v>
      </c>
    </row>
    <row r="398" spans="1:11">
      <c r="A398">
        <v>5376258</v>
      </c>
      <c r="B398" t="s">
        <v>844</v>
      </c>
      <c r="C398" t="s">
        <v>189</v>
      </c>
      <c r="D398" t="s">
        <v>190</v>
      </c>
      <c r="E398">
        <v>18521</v>
      </c>
      <c r="F398" t="s">
        <v>126</v>
      </c>
      <c r="G398" s="39">
        <v>100</v>
      </c>
      <c r="H398" s="39">
        <v>5300999</v>
      </c>
      <c r="I398" s="39">
        <v>5300999</v>
      </c>
      <c r="K398" s="62" t="str">
        <f t="shared" si="6"/>
        <v>Бард</v>
      </c>
    </row>
    <row r="399" spans="1:11">
      <c r="A399">
        <v>5376259</v>
      </c>
      <c r="B399" t="s">
        <v>844</v>
      </c>
      <c r="C399" t="s">
        <v>124</v>
      </c>
      <c r="D399" t="s">
        <v>125</v>
      </c>
      <c r="E399">
        <v>18521</v>
      </c>
      <c r="F399" t="s">
        <v>126</v>
      </c>
      <c r="G399" s="39">
        <v>200</v>
      </c>
      <c r="H399" s="39">
        <v>5278535</v>
      </c>
      <c r="I399" s="39">
        <v>10557070</v>
      </c>
      <c r="K399" s="62" t="str">
        <f t="shared" si="6"/>
        <v>Бард</v>
      </c>
    </row>
    <row r="400" spans="1:11">
      <c r="A400">
        <v>5376260</v>
      </c>
      <c r="B400" t="s">
        <v>844</v>
      </c>
      <c r="C400" t="s">
        <v>127</v>
      </c>
      <c r="D400" t="s">
        <v>128</v>
      </c>
      <c r="E400">
        <v>18521</v>
      </c>
      <c r="F400" t="s">
        <v>126</v>
      </c>
      <c r="G400" s="39">
        <v>100</v>
      </c>
      <c r="H400" s="39">
        <v>5278500</v>
      </c>
      <c r="I400" s="39">
        <v>5278500</v>
      </c>
      <c r="K400" s="62" t="str">
        <f t="shared" si="6"/>
        <v>Бард</v>
      </c>
    </row>
    <row r="401" spans="1:11">
      <c r="A401">
        <v>5376812</v>
      </c>
      <c r="B401" t="s">
        <v>844</v>
      </c>
      <c r="C401" t="s">
        <v>553</v>
      </c>
      <c r="D401" t="s">
        <v>554</v>
      </c>
      <c r="E401">
        <v>45433</v>
      </c>
      <c r="F401" t="s">
        <v>278</v>
      </c>
      <c r="G401" s="39">
        <v>100</v>
      </c>
      <c r="H401" s="39">
        <v>1701000</v>
      </c>
      <c r="I401" s="39">
        <v>17010000</v>
      </c>
      <c r="K401" s="62" t="str">
        <f t="shared" si="6"/>
        <v>Спир</v>
      </c>
    </row>
    <row r="402" spans="1:11">
      <c r="A402">
        <v>5376824</v>
      </c>
      <c r="B402" t="s">
        <v>844</v>
      </c>
      <c r="C402" t="s">
        <v>567</v>
      </c>
      <c r="D402" t="s">
        <v>568</v>
      </c>
      <c r="E402">
        <v>45285</v>
      </c>
      <c r="F402" t="s">
        <v>277</v>
      </c>
      <c r="G402" s="39">
        <v>1530</v>
      </c>
      <c r="H402" s="39">
        <v>1848999</v>
      </c>
      <c r="I402" s="39">
        <v>282896847</v>
      </c>
      <c r="K402" s="62" t="str">
        <f t="shared" si="6"/>
        <v>Спир</v>
      </c>
    </row>
    <row r="403" spans="1:11">
      <c r="A403">
        <v>5376826</v>
      </c>
      <c r="B403" t="s">
        <v>844</v>
      </c>
      <c r="C403" t="s">
        <v>486</v>
      </c>
      <c r="D403" t="s">
        <v>487</v>
      </c>
      <c r="E403">
        <v>45284</v>
      </c>
      <c r="F403" t="s">
        <v>274</v>
      </c>
      <c r="G403" s="39">
        <v>160</v>
      </c>
      <c r="H403" s="39">
        <v>1853000</v>
      </c>
      <c r="I403" s="39">
        <v>29648000</v>
      </c>
      <c r="K403" s="62" t="str">
        <f t="shared" si="6"/>
        <v>Спир</v>
      </c>
    </row>
    <row r="404" spans="1:11">
      <c r="A404">
        <v>5377633</v>
      </c>
      <c r="B404" t="s">
        <v>849</v>
      </c>
      <c r="C404" t="s">
        <v>308</v>
      </c>
      <c r="D404" t="s">
        <v>309</v>
      </c>
      <c r="E404">
        <v>45433</v>
      </c>
      <c r="F404" t="s">
        <v>278</v>
      </c>
      <c r="G404" s="39">
        <v>200</v>
      </c>
      <c r="H404" s="39">
        <v>1703000</v>
      </c>
      <c r="I404" s="39">
        <v>34060000</v>
      </c>
      <c r="K404" s="62" t="str">
        <f t="shared" si="6"/>
        <v>Спир</v>
      </c>
    </row>
    <row r="405" spans="1:11">
      <c r="A405">
        <v>5377634</v>
      </c>
      <c r="B405" t="s">
        <v>849</v>
      </c>
      <c r="C405" t="s">
        <v>341</v>
      </c>
      <c r="D405" t="s">
        <v>342</v>
      </c>
      <c r="E405">
        <v>45433</v>
      </c>
      <c r="F405" t="s">
        <v>278</v>
      </c>
      <c r="G405" s="39">
        <v>60</v>
      </c>
      <c r="H405" s="39">
        <v>1701588</v>
      </c>
      <c r="I405" s="39">
        <v>10209528</v>
      </c>
      <c r="K405" s="62" t="str">
        <f t="shared" si="6"/>
        <v>Спир</v>
      </c>
    </row>
    <row r="406" spans="1:11">
      <c r="A406">
        <v>5377677</v>
      </c>
      <c r="B406" t="s">
        <v>849</v>
      </c>
      <c r="C406" t="s">
        <v>294</v>
      </c>
      <c r="D406" t="s">
        <v>295</v>
      </c>
      <c r="E406">
        <v>45284</v>
      </c>
      <c r="F406" t="s">
        <v>274</v>
      </c>
      <c r="G406" s="39">
        <v>470</v>
      </c>
      <c r="H406" s="39">
        <v>1840999</v>
      </c>
      <c r="I406" s="39">
        <v>86526953</v>
      </c>
      <c r="K406" s="62" t="str">
        <f t="shared" si="6"/>
        <v>Спир</v>
      </c>
    </row>
    <row r="407" spans="1:11">
      <c r="A407">
        <v>5377678</v>
      </c>
      <c r="B407" t="s">
        <v>849</v>
      </c>
      <c r="C407" t="s">
        <v>279</v>
      </c>
      <c r="D407" t="s">
        <v>280</v>
      </c>
      <c r="E407">
        <v>45284</v>
      </c>
      <c r="F407" t="s">
        <v>274</v>
      </c>
      <c r="G407" s="39">
        <v>1200</v>
      </c>
      <c r="H407" s="39">
        <v>1823789</v>
      </c>
      <c r="I407" s="39">
        <v>218854680</v>
      </c>
      <c r="K407" s="62" t="str">
        <f t="shared" si="6"/>
        <v>Спир</v>
      </c>
    </row>
    <row r="408" spans="1:11">
      <c r="A408">
        <v>5377679</v>
      </c>
      <c r="B408" t="s">
        <v>849</v>
      </c>
      <c r="C408" t="s">
        <v>472</v>
      </c>
      <c r="D408" t="s">
        <v>473</v>
      </c>
      <c r="E408">
        <v>45284</v>
      </c>
      <c r="F408" t="s">
        <v>274</v>
      </c>
      <c r="G408" s="39">
        <v>400</v>
      </c>
      <c r="H408" s="39">
        <v>1823788</v>
      </c>
      <c r="I408" s="39">
        <v>72951520</v>
      </c>
      <c r="K408" s="62" t="str">
        <f t="shared" si="6"/>
        <v>Спир</v>
      </c>
    </row>
    <row r="409" spans="1:11">
      <c r="A409">
        <v>5377680</v>
      </c>
      <c r="B409" t="s">
        <v>849</v>
      </c>
      <c r="C409" t="s">
        <v>390</v>
      </c>
      <c r="D409" t="s">
        <v>391</v>
      </c>
      <c r="E409">
        <v>45284</v>
      </c>
      <c r="F409" t="s">
        <v>274</v>
      </c>
      <c r="G409" s="39">
        <v>2930</v>
      </c>
      <c r="H409" s="39">
        <v>1823787</v>
      </c>
      <c r="I409" s="39">
        <v>534369591</v>
      </c>
      <c r="K409" s="62" t="str">
        <f t="shared" si="6"/>
        <v>Спир</v>
      </c>
    </row>
    <row r="410" spans="1:11">
      <c r="A410">
        <v>5378100</v>
      </c>
      <c r="B410" t="s">
        <v>849</v>
      </c>
      <c r="C410" t="s">
        <v>160</v>
      </c>
      <c r="D410" t="s">
        <v>161</v>
      </c>
      <c r="E410">
        <v>18521</v>
      </c>
      <c r="F410" t="s">
        <v>126</v>
      </c>
      <c r="G410" s="39">
        <v>600</v>
      </c>
      <c r="H410" s="39">
        <v>5279555</v>
      </c>
      <c r="I410" s="39">
        <v>31677330</v>
      </c>
      <c r="K410" s="62" t="str">
        <f t="shared" si="6"/>
        <v>Бард</v>
      </c>
    </row>
    <row r="411" spans="1:11">
      <c r="A411">
        <v>5378726</v>
      </c>
      <c r="B411" t="s">
        <v>849</v>
      </c>
      <c r="C411" t="s">
        <v>341</v>
      </c>
      <c r="D411" t="s">
        <v>342</v>
      </c>
      <c r="E411">
        <v>45433</v>
      </c>
      <c r="F411" t="s">
        <v>278</v>
      </c>
      <c r="G411" s="39">
        <v>40</v>
      </c>
      <c r="H411" s="39">
        <v>1701788</v>
      </c>
      <c r="I411" s="39">
        <v>6807152</v>
      </c>
      <c r="K411" s="62" t="str">
        <f t="shared" si="6"/>
        <v>Спир</v>
      </c>
    </row>
    <row r="412" spans="1:11">
      <c r="A412">
        <v>5378869</v>
      </c>
      <c r="B412" t="s">
        <v>849</v>
      </c>
      <c r="C412" t="s">
        <v>127</v>
      </c>
      <c r="D412" t="s">
        <v>128</v>
      </c>
      <c r="E412">
        <v>18521</v>
      </c>
      <c r="F412" t="s">
        <v>126</v>
      </c>
      <c r="G412" s="39">
        <v>400</v>
      </c>
      <c r="H412" s="39">
        <v>5278500</v>
      </c>
      <c r="I412" s="39">
        <v>21114000</v>
      </c>
      <c r="K412" s="62" t="str">
        <f t="shared" si="6"/>
        <v>Бард</v>
      </c>
    </row>
    <row r="413" spans="1:11">
      <c r="A413">
        <v>5379640</v>
      </c>
      <c r="B413" t="s">
        <v>901</v>
      </c>
      <c r="C413" t="s">
        <v>503</v>
      </c>
      <c r="D413" t="s">
        <v>504</v>
      </c>
      <c r="E413">
        <v>45433</v>
      </c>
      <c r="F413" t="s">
        <v>278</v>
      </c>
      <c r="G413" s="39">
        <v>20</v>
      </c>
      <c r="H413" s="39">
        <v>1701077</v>
      </c>
      <c r="I413" s="39">
        <v>3402154</v>
      </c>
      <c r="K413" s="62" t="str">
        <f t="shared" si="6"/>
        <v>Спир</v>
      </c>
    </row>
    <row r="414" spans="1:11">
      <c r="A414">
        <v>5379686</v>
      </c>
      <c r="B414" t="s">
        <v>901</v>
      </c>
      <c r="C414" t="s">
        <v>435</v>
      </c>
      <c r="D414" t="s">
        <v>436</v>
      </c>
      <c r="E414">
        <v>45284</v>
      </c>
      <c r="F414" t="s">
        <v>274</v>
      </c>
      <c r="G414" s="39">
        <v>3200</v>
      </c>
      <c r="H414" s="39">
        <v>1838999</v>
      </c>
      <c r="I414" s="39">
        <v>588479680</v>
      </c>
      <c r="K414" s="62" t="str">
        <f t="shared" si="6"/>
        <v>Спир</v>
      </c>
    </row>
    <row r="415" spans="1:11">
      <c r="A415">
        <v>5379687</v>
      </c>
      <c r="B415" t="s">
        <v>901</v>
      </c>
      <c r="C415" t="s">
        <v>932</v>
      </c>
      <c r="D415" t="s">
        <v>933</v>
      </c>
      <c r="E415">
        <v>45284</v>
      </c>
      <c r="F415" t="s">
        <v>274</v>
      </c>
      <c r="G415" s="39">
        <v>200</v>
      </c>
      <c r="H415" s="39">
        <v>1835000</v>
      </c>
      <c r="I415" s="39">
        <v>36700000</v>
      </c>
      <c r="K415" s="62" t="str">
        <f t="shared" si="6"/>
        <v>Спир</v>
      </c>
    </row>
    <row r="416" spans="1:11">
      <c r="A416">
        <v>5379688</v>
      </c>
      <c r="B416" t="s">
        <v>901</v>
      </c>
      <c r="C416" t="s">
        <v>390</v>
      </c>
      <c r="D416" t="s">
        <v>391</v>
      </c>
      <c r="E416">
        <v>45284</v>
      </c>
      <c r="F416" t="s">
        <v>274</v>
      </c>
      <c r="G416" s="39">
        <v>370</v>
      </c>
      <c r="H416" s="39">
        <v>1833999</v>
      </c>
      <c r="I416" s="39">
        <v>67857963</v>
      </c>
      <c r="K416" s="62" t="str">
        <f t="shared" si="6"/>
        <v>Спир</v>
      </c>
    </row>
    <row r="417" spans="1:11">
      <c r="A417">
        <v>5379689</v>
      </c>
      <c r="B417" t="s">
        <v>901</v>
      </c>
      <c r="C417" t="s">
        <v>329</v>
      </c>
      <c r="D417" t="s">
        <v>330</v>
      </c>
      <c r="E417">
        <v>45284</v>
      </c>
      <c r="F417" t="s">
        <v>274</v>
      </c>
      <c r="G417" s="39">
        <v>1230</v>
      </c>
      <c r="H417" s="39">
        <v>1833555</v>
      </c>
      <c r="I417" s="39">
        <v>225527265</v>
      </c>
      <c r="K417" s="62" t="str">
        <f t="shared" si="6"/>
        <v>Спир</v>
      </c>
    </row>
    <row r="418" spans="1:11">
      <c r="A418">
        <v>5380836</v>
      </c>
      <c r="B418" t="s">
        <v>901</v>
      </c>
      <c r="C418" t="s">
        <v>127</v>
      </c>
      <c r="D418" t="s">
        <v>128</v>
      </c>
      <c r="E418">
        <v>18521</v>
      </c>
      <c r="F418" t="s">
        <v>126</v>
      </c>
      <c r="G418" s="39">
        <v>600</v>
      </c>
      <c r="H418" s="39">
        <v>5278500</v>
      </c>
      <c r="I418" s="39">
        <v>31671000</v>
      </c>
      <c r="K418" s="62" t="str">
        <f t="shared" si="6"/>
        <v>Бард</v>
      </c>
    </row>
    <row r="419" spans="1:11">
      <c r="A419">
        <v>5381615</v>
      </c>
      <c r="B419" t="s">
        <v>948</v>
      </c>
      <c r="C419" t="s">
        <v>454</v>
      </c>
      <c r="D419" t="s">
        <v>455</v>
      </c>
      <c r="E419">
        <v>45284</v>
      </c>
      <c r="F419" t="s">
        <v>274</v>
      </c>
      <c r="G419" s="39">
        <v>200</v>
      </c>
      <c r="H419" s="39">
        <v>1850999</v>
      </c>
      <c r="I419" s="39">
        <v>37019980</v>
      </c>
      <c r="K419" s="62" t="str">
        <f t="shared" si="6"/>
        <v>Спир</v>
      </c>
    </row>
    <row r="420" spans="1:11">
      <c r="A420">
        <v>5381616</v>
      </c>
      <c r="B420" t="s">
        <v>948</v>
      </c>
      <c r="C420" t="s">
        <v>405</v>
      </c>
      <c r="D420" t="s">
        <v>406</v>
      </c>
      <c r="E420">
        <v>45284</v>
      </c>
      <c r="F420" t="s">
        <v>274</v>
      </c>
      <c r="G420" s="39">
        <v>200</v>
      </c>
      <c r="H420" s="39">
        <v>1841210</v>
      </c>
      <c r="I420" s="39">
        <v>36824200</v>
      </c>
      <c r="K420" s="62" t="str">
        <f t="shared" si="6"/>
        <v>Спир</v>
      </c>
    </row>
    <row r="421" spans="1:11">
      <c r="A421">
        <v>5381617</v>
      </c>
      <c r="B421" t="s">
        <v>948</v>
      </c>
      <c r="C421" t="s">
        <v>294</v>
      </c>
      <c r="D421" t="s">
        <v>295</v>
      </c>
      <c r="E421">
        <v>45284</v>
      </c>
      <c r="F421" t="s">
        <v>274</v>
      </c>
      <c r="G421" s="39">
        <v>900</v>
      </c>
      <c r="H421" s="39">
        <v>1836999</v>
      </c>
      <c r="I421" s="39">
        <v>165329910</v>
      </c>
      <c r="K421" s="62" t="str">
        <f t="shared" si="6"/>
        <v>Спир</v>
      </c>
    </row>
    <row r="422" spans="1:11">
      <c r="A422">
        <v>5381618</v>
      </c>
      <c r="B422" t="s">
        <v>948</v>
      </c>
      <c r="C422" t="s">
        <v>329</v>
      </c>
      <c r="D422" t="s">
        <v>330</v>
      </c>
      <c r="E422">
        <v>45284</v>
      </c>
      <c r="F422" t="s">
        <v>274</v>
      </c>
      <c r="G422" s="39">
        <v>320</v>
      </c>
      <c r="H422" s="39">
        <v>1822999</v>
      </c>
      <c r="I422" s="39">
        <v>58335968</v>
      </c>
      <c r="K422" s="62" t="str">
        <f t="shared" si="6"/>
        <v>Спир</v>
      </c>
    </row>
    <row r="423" spans="1:11">
      <c r="A423">
        <v>5381619</v>
      </c>
      <c r="B423" t="s">
        <v>948</v>
      </c>
      <c r="C423" t="s">
        <v>419</v>
      </c>
      <c r="D423" t="s">
        <v>420</v>
      </c>
      <c r="E423">
        <v>45284</v>
      </c>
      <c r="F423" t="s">
        <v>274</v>
      </c>
      <c r="G423" s="39">
        <v>500</v>
      </c>
      <c r="H423" s="39">
        <v>1818999</v>
      </c>
      <c r="I423" s="39">
        <v>90949950</v>
      </c>
      <c r="K423" s="62" t="str">
        <f t="shared" si="6"/>
        <v>Спир</v>
      </c>
    </row>
    <row r="424" spans="1:11">
      <c r="A424">
        <v>5381620</v>
      </c>
      <c r="B424" t="s">
        <v>948</v>
      </c>
      <c r="C424" t="s">
        <v>275</v>
      </c>
      <c r="D424" t="s">
        <v>276</v>
      </c>
      <c r="E424">
        <v>45284</v>
      </c>
      <c r="F424" t="s">
        <v>274</v>
      </c>
      <c r="G424" s="39">
        <v>500</v>
      </c>
      <c r="H424" s="39">
        <v>1811999</v>
      </c>
      <c r="I424" s="39">
        <v>90599950</v>
      </c>
      <c r="K424" s="62" t="str">
        <f t="shared" si="6"/>
        <v>Спир</v>
      </c>
    </row>
    <row r="425" spans="1:11">
      <c r="A425">
        <v>5382035</v>
      </c>
      <c r="B425" t="s">
        <v>948</v>
      </c>
      <c r="C425" t="s">
        <v>537</v>
      </c>
      <c r="D425" t="s">
        <v>188</v>
      </c>
      <c r="E425">
        <v>18521</v>
      </c>
      <c r="F425" t="s">
        <v>126</v>
      </c>
      <c r="G425" s="39">
        <v>100</v>
      </c>
      <c r="H425" s="39">
        <v>5278559</v>
      </c>
      <c r="I425" s="39">
        <v>5278559</v>
      </c>
      <c r="K425" s="62" t="str">
        <f t="shared" si="6"/>
        <v>Бард</v>
      </c>
    </row>
    <row r="426" spans="1:11">
      <c r="A426">
        <v>5382036</v>
      </c>
      <c r="B426" t="s">
        <v>948</v>
      </c>
      <c r="C426" t="s">
        <v>127</v>
      </c>
      <c r="D426" t="s">
        <v>128</v>
      </c>
      <c r="E426">
        <v>18521</v>
      </c>
      <c r="F426" t="s">
        <v>126</v>
      </c>
      <c r="G426" s="39">
        <v>500</v>
      </c>
      <c r="H426" s="39">
        <v>5278500</v>
      </c>
      <c r="I426" s="39">
        <v>26392500</v>
      </c>
      <c r="K426" s="62" t="str">
        <f t="shared" si="6"/>
        <v>Бард</v>
      </c>
    </row>
    <row r="427" spans="1:11">
      <c r="A427">
        <v>5382757</v>
      </c>
      <c r="B427" t="s">
        <v>948</v>
      </c>
      <c r="C427" t="s">
        <v>446</v>
      </c>
      <c r="D427" t="s">
        <v>447</v>
      </c>
      <c r="E427">
        <v>45433</v>
      </c>
      <c r="F427" t="s">
        <v>278</v>
      </c>
      <c r="G427" s="39">
        <v>50</v>
      </c>
      <c r="H427" s="39">
        <v>1702000</v>
      </c>
      <c r="I427" s="39">
        <v>8510000</v>
      </c>
      <c r="K427" s="62" t="str">
        <f t="shared" si="6"/>
        <v>Спир</v>
      </c>
    </row>
    <row r="428" spans="1:11">
      <c r="A428">
        <v>5382770</v>
      </c>
      <c r="B428" t="s">
        <v>948</v>
      </c>
      <c r="C428" t="s">
        <v>472</v>
      </c>
      <c r="D428" t="s">
        <v>473</v>
      </c>
      <c r="E428">
        <v>45284</v>
      </c>
      <c r="F428" t="s">
        <v>274</v>
      </c>
      <c r="G428" s="39">
        <v>1550</v>
      </c>
      <c r="H428" s="39">
        <v>1812999</v>
      </c>
      <c r="I428" s="39">
        <v>281014845</v>
      </c>
      <c r="K428" s="62" t="str">
        <f t="shared" si="6"/>
        <v>Спир</v>
      </c>
    </row>
    <row r="429" spans="1:11">
      <c r="A429">
        <v>5382771</v>
      </c>
      <c r="B429" t="s">
        <v>948</v>
      </c>
      <c r="C429" t="s">
        <v>312</v>
      </c>
      <c r="D429" t="s">
        <v>313</v>
      </c>
      <c r="E429">
        <v>45284</v>
      </c>
      <c r="F429" t="s">
        <v>274</v>
      </c>
      <c r="G429" s="39">
        <v>480</v>
      </c>
      <c r="H429" s="39">
        <v>1805999</v>
      </c>
      <c r="I429" s="39">
        <v>86687952</v>
      </c>
      <c r="K429" s="62" t="str">
        <f t="shared" si="6"/>
        <v>Спир</v>
      </c>
    </row>
    <row r="430" spans="1:11">
      <c r="A430">
        <v>5383754</v>
      </c>
      <c r="B430" t="s">
        <v>853</v>
      </c>
      <c r="C430" t="s">
        <v>409</v>
      </c>
      <c r="D430" t="s">
        <v>410</v>
      </c>
      <c r="E430">
        <v>45284</v>
      </c>
      <c r="F430" t="s">
        <v>274</v>
      </c>
      <c r="G430" s="39">
        <v>100</v>
      </c>
      <c r="H430" s="39">
        <v>1812999</v>
      </c>
      <c r="I430" s="39">
        <v>18129990</v>
      </c>
      <c r="K430" s="62" t="str">
        <f t="shared" si="6"/>
        <v>Спир</v>
      </c>
    </row>
    <row r="431" spans="1:11">
      <c r="A431">
        <v>5383755</v>
      </c>
      <c r="B431" t="s">
        <v>853</v>
      </c>
      <c r="C431" t="s">
        <v>474</v>
      </c>
      <c r="D431" t="s">
        <v>475</v>
      </c>
      <c r="E431">
        <v>45284</v>
      </c>
      <c r="F431" t="s">
        <v>274</v>
      </c>
      <c r="G431" s="39">
        <v>20</v>
      </c>
      <c r="H431" s="39">
        <v>1812999</v>
      </c>
      <c r="I431" s="39">
        <v>3625998</v>
      </c>
      <c r="K431" s="62" t="str">
        <f t="shared" si="6"/>
        <v>Спир</v>
      </c>
    </row>
    <row r="432" spans="1:11">
      <c r="A432">
        <v>5383756</v>
      </c>
      <c r="B432" t="s">
        <v>853</v>
      </c>
      <c r="C432" t="s">
        <v>490</v>
      </c>
      <c r="D432" t="s">
        <v>491</v>
      </c>
      <c r="E432">
        <v>45284</v>
      </c>
      <c r="F432" t="s">
        <v>274</v>
      </c>
      <c r="G432" s="39">
        <v>100</v>
      </c>
      <c r="H432" s="39">
        <v>1811000</v>
      </c>
      <c r="I432" s="39">
        <v>18110000</v>
      </c>
      <c r="K432" s="62" t="str">
        <f t="shared" si="6"/>
        <v>Спир</v>
      </c>
    </row>
    <row r="433" spans="1:11">
      <c r="A433">
        <v>5383757</v>
      </c>
      <c r="B433" t="s">
        <v>853</v>
      </c>
      <c r="C433" t="s">
        <v>486</v>
      </c>
      <c r="D433" t="s">
        <v>487</v>
      </c>
      <c r="E433">
        <v>45284</v>
      </c>
      <c r="F433" t="s">
        <v>274</v>
      </c>
      <c r="G433" s="39">
        <v>1630</v>
      </c>
      <c r="H433" s="39">
        <v>1810000</v>
      </c>
      <c r="I433" s="39">
        <v>295030000</v>
      </c>
      <c r="K433" s="62" t="str">
        <f t="shared" si="6"/>
        <v>Спир</v>
      </c>
    </row>
    <row r="434" spans="1:11">
      <c r="A434">
        <v>5383758</v>
      </c>
      <c r="B434" t="s">
        <v>853</v>
      </c>
      <c r="C434" t="s">
        <v>417</v>
      </c>
      <c r="D434" t="s">
        <v>418</v>
      </c>
      <c r="E434">
        <v>45284</v>
      </c>
      <c r="F434" t="s">
        <v>274</v>
      </c>
      <c r="G434" s="39">
        <v>1250</v>
      </c>
      <c r="H434" s="39">
        <v>1806999</v>
      </c>
      <c r="I434" s="39">
        <v>225874875</v>
      </c>
      <c r="K434" s="62" t="str">
        <f t="shared" si="6"/>
        <v>Спир</v>
      </c>
    </row>
    <row r="435" spans="1:11">
      <c r="A435">
        <v>5383759</v>
      </c>
      <c r="B435" t="s">
        <v>853</v>
      </c>
      <c r="C435" t="s">
        <v>312</v>
      </c>
      <c r="D435" t="s">
        <v>313</v>
      </c>
      <c r="E435">
        <v>45284</v>
      </c>
      <c r="F435" t="s">
        <v>274</v>
      </c>
      <c r="G435" s="39">
        <v>960</v>
      </c>
      <c r="H435" s="39">
        <v>1806788</v>
      </c>
      <c r="I435" s="39">
        <v>173451648</v>
      </c>
      <c r="K435" s="62" t="str">
        <f t="shared" si="6"/>
        <v>Спир</v>
      </c>
    </row>
    <row r="436" spans="1:11">
      <c r="A436">
        <v>5383760</v>
      </c>
      <c r="B436" t="s">
        <v>853</v>
      </c>
      <c r="C436" t="s">
        <v>329</v>
      </c>
      <c r="D436" t="s">
        <v>330</v>
      </c>
      <c r="E436">
        <v>45284</v>
      </c>
      <c r="F436" t="s">
        <v>274</v>
      </c>
      <c r="G436" s="39">
        <v>940</v>
      </c>
      <c r="H436" s="39">
        <v>1805788</v>
      </c>
      <c r="I436" s="39">
        <v>169744072</v>
      </c>
      <c r="K436" s="62" t="str">
        <f t="shared" si="6"/>
        <v>Спир</v>
      </c>
    </row>
    <row r="437" spans="1:11">
      <c r="A437">
        <v>5384285</v>
      </c>
      <c r="B437" t="s">
        <v>853</v>
      </c>
      <c r="C437" t="s">
        <v>127</v>
      </c>
      <c r="D437" t="s">
        <v>128</v>
      </c>
      <c r="E437">
        <v>18521</v>
      </c>
      <c r="F437" t="s">
        <v>126</v>
      </c>
      <c r="G437" s="39">
        <v>800</v>
      </c>
      <c r="H437" s="39">
        <v>5278500</v>
      </c>
      <c r="I437" s="39">
        <v>42228000</v>
      </c>
      <c r="K437" s="62" t="str">
        <f t="shared" si="6"/>
        <v>Бард</v>
      </c>
    </row>
    <row r="438" spans="1:11">
      <c r="A438">
        <v>5385930</v>
      </c>
      <c r="B438" t="s">
        <v>945</v>
      </c>
      <c r="C438" t="s">
        <v>946</v>
      </c>
      <c r="D438" t="s">
        <v>947</v>
      </c>
      <c r="E438">
        <v>45433</v>
      </c>
      <c r="F438" t="s">
        <v>278</v>
      </c>
      <c r="G438" s="39">
        <v>40</v>
      </c>
      <c r="H438" s="39">
        <v>1701200</v>
      </c>
      <c r="I438" s="39">
        <v>6804800</v>
      </c>
      <c r="K438" s="62" t="str">
        <f t="shared" si="6"/>
        <v>Спир</v>
      </c>
    </row>
    <row r="439" spans="1:11">
      <c r="A439">
        <v>5385975</v>
      </c>
      <c r="B439" t="s">
        <v>945</v>
      </c>
      <c r="C439" t="s">
        <v>559</v>
      </c>
      <c r="D439" t="s">
        <v>560</v>
      </c>
      <c r="E439">
        <v>45284</v>
      </c>
      <c r="F439" t="s">
        <v>274</v>
      </c>
      <c r="G439" s="39">
        <v>50</v>
      </c>
      <c r="H439" s="39">
        <v>1830000</v>
      </c>
      <c r="I439" s="39">
        <v>9150000</v>
      </c>
      <c r="K439" s="62" t="str">
        <f t="shared" si="6"/>
        <v>Спир</v>
      </c>
    </row>
    <row r="440" spans="1:11">
      <c r="A440">
        <v>5385976</v>
      </c>
      <c r="B440" t="s">
        <v>945</v>
      </c>
      <c r="C440" t="s">
        <v>323</v>
      </c>
      <c r="D440" t="s">
        <v>324</v>
      </c>
      <c r="E440">
        <v>45284</v>
      </c>
      <c r="F440" t="s">
        <v>274</v>
      </c>
      <c r="G440" s="39">
        <v>80</v>
      </c>
      <c r="H440" s="39">
        <v>1818555</v>
      </c>
      <c r="I440" s="39">
        <v>14548440</v>
      </c>
      <c r="K440" s="62" t="str">
        <f t="shared" si="6"/>
        <v>Спир</v>
      </c>
    </row>
    <row r="441" spans="1:11">
      <c r="A441">
        <v>5385977</v>
      </c>
      <c r="B441" t="s">
        <v>945</v>
      </c>
      <c r="C441" t="s">
        <v>439</v>
      </c>
      <c r="D441" t="s">
        <v>440</v>
      </c>
      <c r="E441">
        <v>45284</v>
      </c>
      <c r="F441" t="s">
        <v>274</v>
      </c>
      <c r="G441" s="39">
        <v>200</v>
      </c>
      <c r="H441" s="39">
        <v>1815999</v>
      </c>
      <c r="I441" s="39">
        <v>36319980</v>
      </c>
      <c r="K441" s="62" t="str">
        <f t="shared" si="6"/>
        <v>Спир</v>
      </c>
    </row>
    <row r="442" spans="1:11">
      <c r="A442">
        <v>5385978</v>
      </c>
      <c r="B442" t="s">
        <v>945</v>
      </c>
      <c r="C442" t="s">
        <v>407</v>
      </c>
      <c r="D442" t="s">
        <v>408</v>
      </c>
      <c r="E442">
        <v>45284</v>
      </c>
      <c r="F442" t="s">
        <v>274</v>
      </c>
      <c r="G442" s="39">
        <v>3000</v>
      </c>
      <c r="H442" s="39">
        <v>1810500</v>
      </c>
      <c r="I442" s="39">
        <v>543150000</v>
      </c>
      <c r="K442" s="62" t="str">
        <f t="shared" si="6"/>
        <v>Спир</v>
      </c>
    </row>
    <row r="443" spans="1:11">
      <c r="A443">
        <v>5385979</v>
      </c>
      <c r="B443" t="s">
        <v>945</v>
      </c>
      <c r="C443" t="s">
        <v>298</v>
      </c>
      <c r="D443" t="s">
        <v>299</v>
      </c>
      <c r="E443">
        <v>45284</v>
      </c>
      <c r="F443" t="s">
        <v>274</v>
      </c>
      <c r="G443" s="39">
        <v>500</v>
      </c>
      <c r="H443" s="39">
        <v>1810000</v>
      </c>
      <c r="I443" s="39">
        <v>90500000</v>
      </c>
      <c r="K443" s="62" t="str">
        <f t="shared" si="6"/>
        <v>Спир</v>
      </c>
    </row>
    <row r="444" spans="1:11">
      <c r="A444">
        <v>5385980</v>
      </c>
      <c r="B444" t="s">
        <v>945</v>
      </c>
      <c r="C444" t="s">
        <v>279</v>
      </c>
      <c r="D444" t="s">
        <v>280</v>
      </c>
      <c r="E444">
        <v>45284</v>
      </c>
      <c r="F444" t="s">
        <v>274</v>
      </c>
      <c r="G444" s="39">
        <v>1170</v>
      </c>
      <c r="H444" s="39">
        <v>1807788</v>
      </c>
      <c r="I444" s="39">
        <v>211511196</v>
      </c>
      <c r="K444" s="62" t="str">
        <f t="shared" si="6"/>
        <v>Спир</v>
      </c>
    </row>
    <row r="445" spans="1:11">
      <c r="A445">
        <v>5386438</v>
      </c>
      <c r="B445" t="s">
        <v>945</v>
      </c>
      <c r="C445" t="s">
        <v>939</v>
      </c>
      <c r="D445" t="s">
        <v>940</v>
      </c>
      <c r="E445">
        <v>18521</v>
      </c>
      <c r="F445" t="s">
        <v>126</v>
      </c>
      <c r="G445" s="39">
        <v>100</v>
      </c>
      <c r="H445" s="39">
        <v>5278700</v>
      </c>
      <c r="I445" s="39">
        <v>5278700</v>
      </c>
      <c r="K445" s="62" t="str">
        <f t="shared" si="6"/>
        <v>Бард</v>
      </c>
    </row>
    <row r="446" spans="1:11">
      <c r="A446">
        <v>5386439</v>
      </c>
      <c r="B446" t="s">
        <v>945</v>
      </c>
      <c r="C446" t="s">
        <v>124</v>
      </c>
      <c r="D446" t="s">
        <v>125</v>
      </c>
      <c r="E446">
        <v>18521</v>
      </c>
      <c r="F446" t="s">
        <v>126</v>
      </c>
      <c r="G446" s="39">
        <v>200</v>
      </c>
      <c r="H446" s="39">
        <v>5278515</v>
      </c>
      <c r="I446" s="39">
        <v>10557030</v>
      </c>
      <c r="K446" s="62" t="str">
        <f t="shared" si="6"/>
        <v>Бард</v>
      </c>
    </row>
    <row r="447" spans="1:11">
      <c r="A447">
        <v>5386440</v>
      </c>
      <c r="B447" t="s">
        <v>945</v>
      </c>
      <c r="C447" t="s">
        <v>127</v>
      </c>
      <c r="D447" t="s">
        <v>128</v>
      </c>
      <c r="E447">
        <v>18521</v>
      </c>
      <c r="F447" t="s">
        <v>126</v>
      </c>
      <c r="G447" s="39">
        <v>300</v>
      </c>
      <c r="H447" s="39">
        <v>5278500</v>
      </c>
      <c r="I447" s="39">
        <v>15835500</v>
      </c>
      <c r="K447" s="62" t="str">
        <f t="shared" si="6"/>
        <v>Бард</v>
      </c>
    </row>
    <row r="448" spans="1:11">
      <c r="A448">
        <v>5387784</v>
      </c>
      <c r="B448" t="s">
        <v>900</v>
      </c>
      <c r="C448" t="s">
        <v>120</v>
      </c>
      <c r="D448" t="s">
        <v>121</v>
      </c>
      <c r="E448">
        <v>45433</v>
      </c>
      <c r="F448" t="s">
        <v>278</v>
      </c>
      <c r="G448" s="39">
        <v>100</v>
      </c>
      <c r="H448" s="39">
        <v>1701000</v>
      </c>
      <c r="I448" s="39">
        <v>17010000</v>
      </c>
      <c r="K448" s="62" t="str">
        <f t="shared" si="6"/>
        <v>Спир</v>
      </c>
    </row>
    <row r="449" spans="1:11">
      <c r="A449">
        <v>5387837</v>
      </c>
      <c r="B449" t="s">
        <v>900</v>
      </c>
      <c r="C449" t="s">
        <v>435</v>
      </c>
      <c r="D449" t="s">
        <v>436</v>
      </c>
      <c r="E449">
        <v>45285</v>
      </c>
      <c r="F449" t="s">
        <v>277</v>
      </c>
      <c r="G449" s="39">
        <v>3200</v>
      </c>
      <c r="H449" s="39">
        <v>1826999</v>
      </c>
      <c r="I449" s="39">
        <v>584639680</v>
      </c>
      <c r="K449" s="62" t="str">
        <f t="shared" si="6"/>
        <v>Спир</v>
      </c>
    </row>
    <row r="450" spans="1:11">
      <c r="A450">
        <v>5387838</v>
      </c>
      <c r="B450" t="s">
        <v>900</v>
      </c>
      <c r="C450" t="s">
        <v>275</v>
      </c>
      <c r="D450" t="s">
        <v>276</v>
      </c>
      <c r="E450">
        <v>45285</v>
      </c>
      <c r="F450" t="s">
        <v>277</v>
      </c>
      <c r="G450" s="39">
        <v>500</v>
      </c>
      <c r="H450" s="39">
        <v>1812999</v>
      </c>
      <c r="I450" s="39">
        <v>90649950</v>
      </c>
      <c r="K450" s="62" t="str">
        <f t="shared" si="6"/>
        <v>Спир</v>
      </c>
    </row>
    <row r="451" spans="1:11">
      <c r="A451">
        <v>5387839</v>
      </c>
      <c r="B451" t="s">
        <v>900</v>
      </c>
      <c r="C451" t="s">
        <v>312</v>
      </c>
      <c r="D451" t="s">
        <v>313</v>
      </c>
      <c r="E451">
        <v>45285</v>
      </c>
      <c r="F451" t="s">
        <v>277</v>
      </c>
      <c r="G451" s="39">
        <v>480</v>
      </c>
      <c r="H451" s="39">
        <v>1808799</v>
      </c>
      <c r="I451" s="39">
        <v>86822352</v>
      </c>
      <c r="K451" s="62" t="str">
        <f t="shared" si="6"/>
        <v>Спир</v>
      </c>
    </row>
    <row r="452" spans="1:11">
      <c r="A452">
        <v>5387840</v>
      </c>
      <c r="B452" t="s">
        <v>900</v>
      </c>
      <c r="C452" t="s">
        <v>492</v>
      </c>
      <c r="D452" t="s">
        <v>493</v>
      </c>
      <c r="E452">
        <v>45285</v>
      </c>
      <c r="F452" t="s">
        <v>277</v>
      </c>
      <c r="G452" s="39">
        <v>210</v>
      </c>
      <c r="H452" s="39">
        <v>1808788</v>
      </c>
      <c r="I452" s="39">
        <v>37984548</v>
      </c>
      <c r="K452" s="62" t="str">
        <f t="shared" si="6"/>
        <v>Спир</v>
      </c>
    </row>
    <row r="453" spans="1:11">
      <c r="A453">
        <v>5387841</v>
      </c>
      <c r="B453" t="s">
        <v>900</v>
      </c>
      <c r="C453" t="s">
        <v>555</v>
      </c>
      <c r="D453" t="s">
        <v>556</v>
      </c>
      <c r="E453">
        <v>45284</v>
      </c>
      <c r="F453" t="s">
        <v>274</v>
      </c>
      <c r="G453" s="39">
        <v>610</v>
      </c>
      <c r="H453" s="39">
        <v>1838000</v>
      </c>
      <c r="I453" s="39">
        <v>112118000</v>
      </c>
      <c r="K453" s="62" t="str">
        <f t="shared" ref="K453:K516" si="7">LEFT(F453,4)</f>
        <v>Спир</v>
      </c>
    </row>
    <row r="454" spans="1:11">
      <c r="A454">
        <v>5388351</v>
      </c>
      <c r="B454" t="s">
        <v>900</v>
      </c>
      <c r="C454" t="s">
        <v>189</v>
      </c>
      <c r="D454" t="s">
        <v>190</v>
      </c>
      <c r="E454">
        <v>18521</v>
      </c>
      <c r="F454" t="s">
        <v>126</v>
      </c>
      <c r="G454" s="39">
        <v>100</v>
      </c>
      <c r="H454" s="39">
        <v>5279999</v>
      </c>
      <c r="I454" s="39">
        <v>5279999</v>
      </c>
      <c r="K454" s="62" t="str">
        <f t="shared" si="7"/>
        <v>Бард</v>
      </c>
    </row>
    <row r="455" spans="1:11">
      <c r="A455">
        <v>5388352</v>
      </c>
      <c r="B455" t="s">
        <v>900</v>
      </c>
      <c r="C455" t="s">
        <v>124</v>
      </c>
      <c r="D455" t="s">
        <v>125</v>
      </c>
      <c r="E455">
        <v>18521</v>
      </c>
      <c r="F455" t="s">
        <v>126</v>
      </c>
      <c r="G455" s="39">
        <v>200</v>
      </c>
      <c r="H455" s="39">
        <v>5278535</v>
      </c>
      <c r="I455" s="39">
        <v>10557070</v>
      </c>
      <c r="K455" s="62" t="str">
        <f t="shared" si="7"/>
        <v>Бард</v>
      </c>
    </row>
    <row r="456" spans="1:11">
      <c r="A456">
        <v>5388353</v>
      </c>
      <c r="B456" t="s">
        <v>900</v>
      </c>
      <c r="C456" t="s">
        <v>127</v>
      </c>
      <c r="D456" t="s">
        <v>128</v>
      </c>
      <c r="E456">
        <v>18521</v>
      </c>
      <c r="F456" t="s">
        <v>126</v>
      </c>
      <c r="G456" s="39">
        <v>300</v>
      </c>
      <c r="H456" s="39">
        <v>5278500</v>
      </c>
      <c r="I456" s="39">
        <v>15835500</v>
      </c>
      <c r="K456" s="62" t="str">
        <f t="shared" si="7"/>
        <v>Бард</v>
      </c>
    </row>
    <row r="457" spans="1:11">
      <c r="A457">
        <v>5389823</v>
      </c>
      <c r="B457" t="s">
        <v>856</v>
      </c>
      <c r="C457" t="s">
        <v>492</v>
      </c>
      <c r="D457" t="s">
        <v>493</v>
      </c>
      <c r="E457">
        <v>45285</v>
      </c>
      <c r="F457" t="s">
        <v>277</v>
      </c>
      <c r="G457" s="39">
        <v>290</v>
      </c>
      <c r="H457" s="39">
        <v>1832999</v>
      </c>
      <c r="I457" s="39">
        <v>53156971</v>
      </c>
      <c r="K457" s="62" t="str">
        <f t="shared" si="7"/>
        <v>Спир</v>
      </c>
    </row>
    <row r="458" spans="1:11">
      <c r="A458">
        <v>5389824</v>
      </c>
      <c r="B458" t="s">
        <v>856</v>
      </c>
      <c r="C458" t="s">
        <v>435</v>
      </c>
      <c r="D458" t="s">
        <v>436</v>
      </c>
      <c r="E458">
        <v>45284</v>
      </c>
      <c r="F458" t="s">
        <v>274</v>
      </c>
      <c r="G458" s="39">
        <v>3200</v>
      </c>
      <c r="H458" s="39">
        <v>1842999</v>
      </c>
      <c r="I458" s="39">
        <v>589759680</v>
      </c>
      <c r="K458" s="62" t="str">
        <f t="shared" si="7"/>
        <v>Спир</v>
      </c>
    </row>
    <row r="459" spans="1:11">
      <c r="A459">
        <v>5389825</v>
      </c>
      <c r="B459" t="s">
        <v>856</v>
      </c>
      <c r="C459" t="s">
        <v>329</v>
      </c>
      <c r="D459" t="s">
        <v>330</v>
      </c>
      <c r="E459">
        <v>45284</v>
      </c>
      <c r="F459" t="s">
        <v>274</v>
      </c>
      <c r="G459" s="39">
        <v>610</v>
      </c>
      <c r="H459" s="39">
        <v>1833999</v>
      </c>
      <c r="I459" s="39">
        <v>111873939</v>
      </c>
      <c r="K459" s="62" t="str">
        <f t="shared" si="7"/>
        <v>Спир</v>
      </c>
    </row>
    <row r="460" spans="1:11">
      <c r="A460">
        <v>5389826</v>
      </c>
      <c r="B460" t="s">
        <v>856</v>
      </c>
      <c r="C460" t="s">
        <v>943</v>
      </c>
      <c r="D460" t="s">
        <v>944</v>
      </c>
      <c r="E460">
        <v>45284</v>
      </c>
      <c r="F460" t="s">
        <v>274</v>
      </c>
      <c r="G460" s="39">
        <v>40</v>
      </c>
      <c r="H460" s="39">
        <v>1830999</v>
      </c>
      <c r="I460" s="39">
        <v>7323996</v>
      </c>
      <c r="K460" s="62" t="str">
        <f t="shared" si="7"/>
        <v>Спир</v>
      </c>
    </row>
    <row r="461" spans="1:11">
      <c r="A461">
        <v>5389827</v>
      </c>
      <c r="B461" t="s">
        <v>856</v>
      </c>
      <c r="C461" t="s">
        <v>941</v>
      </c>
      <c r="D461" t="s">
        <v>942</v>
      </c>
      <c r="E461">
        <v>45284</v>
      </c>
      <c r="F461" t="s">
        <v>274</v>
      </c>
      <c r="G461" s="39">
        <v>150</v>
      </c>
      <c r="H461" s="39">
        <v>1825000</v>
      </c>
      <c r="I461" s="39">
        <v>27375000</v>
      </c>
      <c r="K461" s="62" t="str">
        <f t="shared" si="7"/>
        <v>Спир</v>
      </c>
    </row>
    <row r="462" spans="1:11">
      <c r="A462">
        <v>5389828</v>
      </c>
      <c r="B462" t="s">
        <v>856</v>
      </c>
      <c r="C462" t="s">
        <v>279</v>
      </c>
      <c r="D462" t="s">
        <v>280</v>
      </c>
      <c r="E462">
        <v>45284</v>
      </c>
      <c r="F462" t="s">
        <v>274</v>
      </c>
      <c r="G462" s="39">
        <v>710</v>
      </c>
      <c r="H462" s="39">
        <v>1812777</v>
      </c>
      <c r="I462" s="39">
        <v>128707167</v>
      </c>
      <c r="K462" s="62" t="str">
        <f t="shared" si="7"/>
        <v>Спир</v>
      </c>
    </row>
    <row r="463" spans="1:11">
      <c r="A463">
        <v>5390373</v>
      </c>
      <c r="B463" t="s">
        <v>856</v>
      </c>
      <c r="C463" t="s">
        <v>939</v>
      </c>
      <c r="D463" t="s">
        <v>940</v>
      </c>
      <c r="E463">
        <v>18521</v>
      </c>
      <c r="F463" t="s">
        <v>126</v>
      </c>
      <c r="G463" s="39">
        <v>100</v>
      </c>
      <c r="H463" s="39">
        <v>5278600</v>
      </c>
      <c r="I463" s="39">
        <v>5278600</v>
      </c>
      <c r="K463" s="62" t="str">
        <f t="shared" si="7"/>
        <v>Бард</v>
      </c>
    </row>
    <row r="464" spans="1:11">
      <c r="A464">
        <v>5390374</v>
      </c>
      <c r="B464" t="s">
        <v>856</v>
      </c>
      <c r="C464" t="s">
        <v>127</v>
      </c>
      <c r="D464" t="s">
        <v>128</v>
      </c>
      <c r="E464">
        <v>18521</v>
      </c>
      <c r="F464" t="s">
        <v>126</v>
      </c>
      <c r="G464" s="39">
        <v>900</v>
      </c>
      <c r="H464" s="39">
        <v>5278500</v>
      </c>
      <c r="I464" s="39">
        <v>47506500</v>
      </c>
      <c r="K464" s="62" t="str">
        <f t="shared" si="7"/>
        <v>Бард</v>
      </c>
    </row>
    <row r="465" spans="1:11">
      <c r="A465">
        <v>5391031</v>
      </c>
      <c r="B465" t="s">
        <v>856</v>
      </c>
      <c r="C465" t="s">
        <v>411</v>
      </c>
      <c r="D465" t="s">
        <v>412</v>
      </c>
      <c r="E465">
        <v>45433</v>
      </c>
      <c r="F465" t="s">
        <v>278</v>
      </c>
      <c r="G465" s="39">
        <v>100</v>
      </c>
      <c r="H465" s="39">
        <v>1702000</v>
      </c>
      <c r="I465" s="39">
        <v>17020000</v>
      </c>
      <c r="K465" s="62" t="str">
        <f t="shared" si="7"/>
        <v>Спир</v>
      </c>
    </row>
    <row r="466" spans="1:11">
      <c r="A466">
        <v>5391142</v>
      </c>
      <c r="B466" t="s">
        <v>856</v>
      </c>
      <c r="C466" t="s">
        <v>127</v>
      </c>
      <c r="D466" t="s">
        <v>128</v>
      </c>
      <c r="E466">
        <v>18521</v>
      </c>
      <c r="F466" t="s">
        <v>126</v>
      </c>
      <c r="G466" s="39">
        <v>500</v>
      </c>
      <c r="H466" s="39">
        <v>5278500</v>
      </c>
      <c r="I466" s="39">
        <v>26392500</v>
      </c>
      <c r="K466" s="62" t="str">
        <f t="shared" si="7"/>
        <v>Бард</v>
      </c>
    </row>
    <row r="467" spans="1:11">
      <c r="A467">
        <v>5391861</v>
      </c>
      <c r="B467" t="s">
        <v>864</v>
      </c>
      <c r="C467" t="s">
        <v>472</v>
      </c>
      <c r="D467" t="s">
        <v>473</v>
      </c>
      <c r="E467">
        <v>9945284</v>
      </c>
      <c r="F467" t="s">
        <v>505</v>
      </c>
      <c r="G467" s="39">
        <v>200</v>
      </c>
      <c r="H467" s="39">
        <v>1812788</v>
      </c>
      <c r="I467" s="39">
        <v>36255760</v>
      </c>
      <c r="K467" s="62" t="str">
        <f t="shared" si="7"/>
        <v>Спир</v>
      </c>
    </row>
    <row r="468" spans="1:11">
      <c r="A468">
        <v>5391862</v>
      </c>
      <c r="B468" t="s">
        <v>864</v>
      </c>
      <c r="C468" t="s">
        <v>390</v>
      </c>
      <c r="D468" t="s">
        <v>391</v>
      </c>
      <c r="E468">
        <v>45284</v>
      </c>
      <c r="F468" t="s">
        <v>274</v>
      </c>
      <c r="G468" s="39">
        <v>3300</v>
      </c>
      <c r="H468" s="39">
        <v>1838999</v>
      </c>
      <c r="I468" s="39">
        <v>606869670</v>
      </c>
      <c r="K468" s="62" t="str">
        <f t="shared" si="7"/>
        <v>Спир</v>
      </c>
    </row>
    <row r="469" spans="1:11">
      <c r="A469">
        <v>5391863</v>
      </c>
      <c r="B469" t="s">
        <v>864</v>
      </c>
      <c r="C469" t="s">
        <v>279</v>
      </c>
      <c r="D469" t="s">
        <v>280</v>
      </c>
      <c r="E469">
        <v>45284</v>
      </c>
      <c r="F469" t="s">
        <v>274</v>
      </c>
      <c r="G469" s="39">
        <v>490</v>
      </c>
      <c r="H469" s="39">
        <v>1821788</v>
      </c>
      <c r="I469" s="39">
        <v>89267612</v>
      </c>
      <c r="K469" s="62" t="str">
        <f t="shared" si="7"/>
        <v>Спир</v>
      </c>
    </row>
    <row r="470" spans="1:11">
      <c r="A470">
        <v>5391864</v>
      </c>
      <c r="B470" t="s">
        <v>864</v>
      </c>
      <c r="C470" t="s">
        <v>472</v>
      </c>
      <c r="D470" t="s">
        <v>473</v>
      </c>
      <c r="E470">
        <v>45284</v>
      </c>
      <c r="F470" t="s">
        <v>274</v>
      </c>
      <c r="G470" s="39">
        <v>1210</v>
      </c>
      <c r="H470" s="39">
        <v>1812788</v>
      </c>
      <c r="I470" s="39">
        <v>219347348</v>
      </c>
      <c r="K470" s="62" t="str">
        <f t="shared" si="7"/>
        <v>Спир</v>
      </c>
    </row>
    <row r="471" spans="1:11">
      <c r="A471">
        <v>5392365</v>
      </c>
      <c r="B471" t="s">
        <v>864</v>
      </c>
      <c r="C471" t="s">
        <v>127</v>
      </c>
      <c r="D471" t="s">
        <v>128</v>
      </c>
      <c r="E471">
        <v>18521</v>
      </c>
      <c r="F471" t="s">
        <v>126</v>
      </c>
      <c r="G471" s="39">
        <v>1000</v>
      </c>
      <c r="H471" s="39">
        <v>5278500</v>
      </c>
      <c r="I471" s="39">
        <v>52785000</v>
      </c>
      <c r="K471" s="62" t="str">
        <f t="shared" si="7"/>
        <v>Бард</v>
      </c>
    </row>
    <row r="472" spans="1:11">
      <c r="A472">
        <v>5393203</v>
      </c>
      <c r="B472" t="s">
        <v>864</v>
      </c>
      <c r="C472" t="s">
        <v>208</v>
      </c>
      <c r="D472" t="s">
        <v>209</v>
      </c>
      <c r="E472">
        <v>18521</v>
      </c>
      <c r="F472" t="s">
        <v>126</v>
      </c>
      <c r="G472" s="39">
        <v>100</v>
      </c>
      <c r="H472" s="39">
        <v>5279500</v>
      </c>
      <c r="I472" s="39">
        <v>5279500</v>
      </c>
      <c r="K472" s="62" t="str">
        <f t="shared" si="7"/>
        <v>Бард</v>
      </c>
    </row>
    <row r="473" spans="1:11">
      <c r="A473">
        <v>5393204</v>
      </c>
      <c r="B473" t="s">
        <v>864</v>
      </c>
      <c r="C473" t="s">
        <v>127</v>
      </c>
      <c r="D473" t="s">
        <v>128</v>
      </c>
      <c r="E473">
        <v>18521</v>
      </c>
      <c r="F473" t="s">
        <v>126</v>
      </c>
      <c r="G473" s="39">
        <v>400</v>
      </c>
      <c r="H473" s="39">
        <v>5278500</v>
      </c>
      <c r="I473" s="39">
        <v>21114000</v>
      </c>
      <c r="K473" s="62" t="str">
        <f t="shared" si="7"/>
        <v>Бард</v>
      </c>
    </row>
    <row r="474" spans="1:11">
      <c r="A474">
        <v>5393839</v>
      </c>
      <c r="B474" t="s">
        <v>936</v>
      </c>
      <c r="C474" t="s">
        <v>399</v>
      </c>
      <c r="D474" t="s">
        <v>400</v>
      </c>
      <c r="E474">
        <v>9945285</v>
      </c>
      <c r="F474" t="s">
        <v>500</v>
      </c>
      <c r="G474" s="39">
        <v>100</v>
      </c>
      <c r="H474" s="39">
        <v>1800500</v>
      </c>
      <c r="I474" s="39">
        <v>18005000</v>
      </c>
      <c r="K474" s="62" t="str">
        <f t="shared" si="7"/>
        <v>Спир</v>
      </c>
    </row>
    <row r="475" spans="1:11">
      <c r="A475">
        <v>5393841</v>
      </c>
      <c r="B475" t="s">
        <v>936</v>
      </c>
      <c r="C475" t="s">
        <v>559</v>
      </c>
      <c r="D475" t="s">
        <v>560</v>
      </c>
      <c r="E475">
        <v>45284</v>
      </c>
      <c r="F475" t="s">
        <v>274</v>
      </c>
      <c r="G475" s="39">
        <v>50</v>
      </c>
      <c r="H475" s="39">
        <v>1827160</v>
      </c>
      <c r="I475" s="39">
        <v>9135800</v>
      </c>
      <c r="K475" s="62" t="str">
        <f t="shared" si="7"/>
        <v>Спир</v>
      </c>
    </row>
    <row r="476" spans="1:11">
      <c r="A476">
        <v>5393842</v>
      </c>
      <c r="B476" t="s">
        <v>936</v>
      </c>
      <c r="C476" t="s">
        <v>294</v>
      </c>
      <c r="D476" t="s">
        <v>295</v>
      </c>
      <c r="E476">
        <v>45284</v>
      </c>
      <c r="F476" t="s">
        <v>274</v>
      </c>
      <c r="G476" s="39">
        <v>150</v>
      </c>
      <c r="H476" s="39">
        <v>1815000</v>
      </c>
      <c r="I476" s="39">
        <v>27225000</v>
      </c>
      <c r="K476" s="62" t="str">
        <f t="shared" si="7"/>
        <v>Спир</v>
      </c>
    </row>
    <row r="477" spans="1:11">
      <c r="A477">
        <v>5393843</v>
      </c>
      <c r="B477" t="s">
        <v>936</v>
      </c>
      <c r="C477" t="s">
        <v>472</v>
      </c>
      <c r="D477" t="s">
        <v>473</v>
      </c>
      <c r="E477">
        <v>45284</v>
      </c>
      <c r="F477" t="s">
        <v>274</v>
      </c>
      <c r="G477" s="39">
        <v>140</v>
      </c>
      <c r="H477" s="39">
        <v>1812999</v>
      </c>
      <c r="I477" s="39">
        <v>25381986</v>
      </c>
      <c r="K477" s="62" t="str">
        <f t="shared" si="7"/>
        <v>Спир</v>
      </c>
    </row>
    <row r="478" spans="1:11">
      <c r="A478">
        <v>5393844</v>
      </c>
      <c r="B478" t="s">
        <v>936</v>
      </c>
      <c r="C478" t="s">
        <v>506</v>
      </c>
      <c r="D478" t="s">
        <v>507</v>
      </c>
      <c r="E478">
        <v>45284</v>
      </c>
      <c r="F478" t="s">
        <v>274</v>
      </c>
      <c r="G478" s="39">
        <v>1180</v>
      </c>
      <c r="H478" s="39">
        <v>1812998</v>
      </c>
      <c r="I478" s="39">
        <v>213933764</v>
      </c>
      <c r="K478" s="62" t="str">
        <f t="shared" si="7"/>
        <v>Спир</v>
      </c>
    </row>
    <row r="479" spans="1:11">
      <c r="A479">
        <v>5393845</v>
      </c>
      <c r="B479" t="s">
        <v>936</v>
      </c>
      <c r="C479" t="s">
        <v>314</v>
      </c>
      <c r="D479" t="s">
        <v>315</v>
      </c>
      <c r="E479">
        <v>45284</v>
      </c>
      <c r="F479" t="s">
        <v>274</v>
      </c>
      <c r="G479" s="39">
        <v>500</v>
      </c>
      <c r="H479" s="39">
        <v>1811788</v>
      </c>
      <c r="I479" s="39">
        <v>90589400</v>
      </c>
      <c r="K479" s="62" t="str">
        <f t="shared" si="7"/>
        <v>Спир</v>
      </c>
    </row>
    <row r="480" spans="1:11">
      <c r="A480">
        <v>5393846</v>
      </c>
      <c r="B480" t="s">
        <v>936</v>
      </c>
      <c r="C480" t="s">
        <v>312</v>
      </c>
      <c r="D480" t="s">
        <v>313</v>
      </c>
      <c r="E480">
        <v>45284</v>
      </c>
      <c r="F480" t="s">
        <v>274</v>
      </c>
      <c r="G480" s="39">
        <v>480</v>
      </c>
      <c r="H480" s="39">
        <v>1809888</v>
      </c>
      <c r="I480" s="39">
        <v>86874624</v>
      </c>
      <c r="K480" s="62" t="str">
        <f t="shared" si="7"/>
        <v>Спир</v>
      </c>
    </row>
    <row r="481" spans="1:11">
      <c r="A481">
        <v>5393847</v>
      </c>
      <c r="B481" t="s">
        <v>936</v>
      </c>
      <c r="C481" t="s">
        <v>318</v>
      </c>
      <c r="D481" t="s">
        <v>319</v>
      </c>
      <c r="E481">
        <v>45284</v>
      </c>
      <c r="F481" t="s">
        <v>274</v>
      </c>
      <c r="G481" s="39">
        <v>1230</v>
      </c>
      <c r="H481" s="39">
        <v>1808788</v>
      </c>
      <c r="I481" s="39">
        <v>222480924</v>
      </c>
      <c r="K481" s="62" t="str">
        <f t="shared" si="7"/>
        <v>Спир</v>
      </c>
    </row>
    <row r="482" spans="1:11">
      <c r="A482">
        <v>5393848</v>
      </c>
      <c r="B482" t="s">
        <v>936</v>
      </c>
      <c r="C482" t="s">
        <v>312</v>
      </c>
      <c r="D482" t="s">
        <v>313</v>
      </c>
      <c r="E482">
        <v>45284</v>
      </c>
      <c r="F482" t="s">
        <v>274</v>
      </c>
      <c r="G482" s="39">
        <v>480</v>
      </c>
      <c r="H482" s="39">
        <v>1807555</v>
      </c>
      <c r="I482" s="39">
        <v>86762640</v>
      </c>
      <c r="K482" s="62" t="str">
        <f t="shared" si="7"/>
        <v>Спир</v>
      </c>
    </row>
    <row r="483" spans="1:11">
      <c r="A483">
        <v>5393849</v>
      </c>
      <c r="B483" t="s">
        <v>936</v>
      </c>
      <c r="C483" t="s">
        <v>312</v>
      </c>
      <c r="D483" t="s">
        <v>313</v>
      </c>
      <c r="E483">
        <v>45284</v>
      </c>
      <c r="F483" t="s">
        <v>274</v>
      </c>
      <c r="G483" s="39">
        <v>480</v>
      </c>
      <c r="H483" s="39">
        <v>1805788</v>
      </c>
      <c r="I483" s="39">
        <v>86677824</v>
      </c>
      <c r="K483" s="62" t="str">
        <f t="shared" si="7"/>
        <v>Спир</v>
      </c>
    </row>
    <row r="484" spans="1:11">
      <c r="A484">
        <v>5393850</v>
      </c>
      <c r="B484" t="s">
        <v>936</v>
      </c>
      <c r="C484" t="s">
        <v>312</v>
      </c>
      <c r="D484" t="s">
        <v>313</v>
      </c>
      <c r="E484">
        <v>45284</v>
      </c>
      <c r="F484" t="s">
        <v>274</v>
      </c>
      <c r="G484" s="39">
        <v>310</v>
      </c>
      <c r="H484" s="39">
        <v>1805788</v>
      </c>
      <c r="I484" s="39">
        <v>55979428</v>
      </c>
      <c r="K484" s="62" t="str">
        <f t="shared" si="7"/>
        <v>Спир</v>
      </c>
    </row>
    <row r="485" spans="1:11">
      <c r="A485">
        <v>5394288</v>
      </c>
      <c r="B485" t="s">
        <v>936</v>
      </c>
      <c r="C485" t="s">
        <v>937</v>
      </c>
      <c r="D485" t="s">
        <v>938</v>
      </c>
      <c r="E485">
        <v>18521</v>
      </c>
      <c r="F485" t="s">
        <v>126</v>
      </c>
      <c r="G485" s="39">
        <v>100</v>
      </c>
      <c r="H485" s="39">
        <v>5300999</v>
      </c>
      <c r="I485" s="39">
        <v>5300999</v>
      </c>
      <c r="K485" s="62" t="str">
        <f t="shared" si="7"/>
        <v>Бард</v>
      </c>
    </row>
    <row r="486" spans="1:11">
      <c r="A486">
        <v>5394289</v>
      </c>
      <c r="B486" t="s">
        <v>936</v>
      </c>
      <c r="C486" t="s">
        <v>537</v>
      </c>
      <c r="D486" t="s">
        <v>188</v>
      </c>
      <c r="E486">
        <v>18521</v>
      </c>
      <c r="F486" t="s">
        <v>126</v>
      </c>
      <c r="G486" s="39">
        <v>100</v>
      </c>
      <c r="H486" s="39">
        <v>5278559</v>
      </c>
      <c r="I486" s="39">
        <v>5278559</v>
      </c>
      <c r="K486" s="62" t="str">
        <f t="shared" si="7"/>
        <v>Бард</v>
      </c>
    </row>
    <row r="487" spans="1:11">
      <c r="A487">
        <v>5394290</v>
      </c>
      <c r="B487" t="s">
        <v>936</v>
      </c>
      <c r="C487" t="s">
        <v>124</v>
      </c>
      <c r="D487" t="s">
        <v>125</v>
      </c>
      <c r="E487">
        <v>18521</v>
      </c>
      <c r="F487" t="s">
        <v>126</v>
      </c>
      <c r="G487" s="39">
        <v>200</v>
      </c>
      <c r="H487" s="39">
        <v>5278535</v>
      </c>
      <c r="I487" s="39">
        <v>10557070</v>
      </c>
      <c r="K487" s="62" t="str">
        <f t="shared" si="7"/>
        <v>Бард</v>
      </c>
    </row>
    <row r="488" spans="1:11">
      <c r="A488">
        <v>5394291</v>
      </c>
      <c r="B488" t="s">
        <v>936</v>
      </c>
      <c r="C488" t="s">
        <v>127</v>
      </c>
      <c r="D488" t="s">
        <v>128</v>
      </c>
      <c r="E488">
        <v>18521</v>
      </c>
      <c r="F488" t="s">
        <v>126</v>
      </c>
      <c r="G488" s="39">
        <v>200</v>
      </c>
      <c r="H488" s="39">
        <v>5278500</v>
      </c>
      <c r="I488" s="39">
        <v>10557000</v>
      </c>
      <c r="K488" s="62" t="str">
        <f t="shared" si="7"/>
        <v>Бард</v>
      </c>
    </row>
    <row r="489" spans="1:11">
      <c r="A489">
        <v>5395113</v>
      </c>
      <c r="B489" t="s">
        <v>936</v>
      </c>
      <c r="C489" t="s">
        <v>540</v>
      </c>
      <c r="D489" t="s">
        <v>541</v>
      </c>
      <c r="E489">
        <v>45433</v>
      </c>
      <c r="F489" t="s">
        <v>278</v>
      </c>
      <c r="G489" s="39">
        <v>100</v>
      </c>
      <c r="H489" s="39">
        <v>1701001</v>
      </c>
      <c r="I489" s="39">
        <v>17010010</v>
      </c>
      <c r="K489" s="62" t="str">
        <f t="shared" si="7"/>
        <v>Спир</v>
      </c>
    </row>
    <row r="490" spans="1:11">
      <c r="A490">
        <v>5395135</v>
      </c>
      <c r="B490" t="s">
        <v>936</v>
      </c>
      <c r="C490" t="s">
        <v>399</v>
      </c>
      <c r="D490" t="s">
        <v>400</v>
      </c>
      <c r="E490">
        <v>45285</v>
      </c>
      <c r="F490" t="s">
        <v>277</v>
      </c>
      <c r="G490" s="39">
        <v>40</v>
      </c>
      <c r="H490" s="39">
        <v>1800500</v>
      </c>
      <c r="I490" s="39">
        <v>7202000</v>
      </c>
      <c r="K490" s="62" t="str">
        <f t="shared" si="7"/>
        <v>Спир</v>
      </c>
    </row>
    <row r="491" spans="1:11">
      <c r="A491">
        <v>5396056</v>
      </c>
      <c r="B491" t="s">
        <v>899</v>
      </c>
      <c r="C491" t="s">
        <v>934</v>
      </c>
      <c r="D491" t="s">
        <v>935</v>
      </c>
      <c r="E491">
        <v>45433</v>
      </c>
      <c r="F491" t="s">
        <v>278</v>
      </c>
      <c r="G491" s="39">
        <v>50</v>
      </c>
      <c r="H491" s="39">
        <v>1701002</v>
      </c>
      <c r="I491" s="39">
        <v>8505010</v>
      </c>
      <c r="K491" s="62" t="str">
        <f t="shared" si="7"/>
        <v>Спир</v>
      </c>
    </row>
    <row r="492" spans="1:11">
      <c r="A492">
        <v>5396057</v>
      </c>
      <c r="B492" t="s">
        <v>899</v>
      </c>
      <c r="C492" t="s">
        <v>425</v>
      </c>
      <c r="D492" t="s">
        <v>426</v>
      </c>
      <c r="E492">
        <v>45433</v>
      </c>
      <c r="F492" t="s">
        <v>278</v>
      </c>
      <c r="G492" s="39">
        <v>200</v>
      </c>
      <c r="H492" s="39">
        <v>1701001</v>
      </c>
      <c r="I492" s="39">
        <v>34020020</v>
      </c>
      <c r="K492" s="62" t="str">
        <f t="shared" si="7"/>
        <v>Спир</v>
      </c>
    </row>
    <row r="493" spans="1:11">
      <c r="A493">
        <v>5396116</v>
      </c>
      <c r="B493" t="s">
        <v>899</v>
      </c>
      <c r="C493" t="s">
        <v>439</v>
      </c>
      <c r="D493" t="s">
        <v>440</v>
      </c>
      <c r="E493">
        <v>45284</v>
      </c>
      <c r="F493" t="s">
        <v>274</v>
      </c>
      <c r="G493" s="39">
        <v>100</v>
      </c>
      <c r="H493" s="39">
        <v>1835999</v>
      </c>
      <c r="I493" s="39">
        <v>18359990</v>
      </c>
      <c r="K493" s="62" t="str">
        <f t="shared" si="7"/>
        <v>Спир</v>
      </c>
    </row>
    <row r="494" spans="1:11">
      <c r="A494">
        <v>5396117</v>
      </c>
      <c r="B494" t="s">
        <v>899</v>
      </c>
      <c r="C494" t="s">
        <v>932</v>
      </c>
      <c r="D494" t="s">
        <v>933</v>
      </c>
      <c r="E494">
        <v>45284</v>
      </c>
      <c r="F494" t="s">
        <v>274</v>
      </c>
      <c r="G494" s="39">
        <v>200</v>
      </c>
      <c r="H494" s="39">
        <v>1830000</v>
      </c>
      <c r="I494" s="39">
        <v>36600000</v>
      </c>
      <c r="K494" s="62" t="str">
        <f t="shared" si="7"/>
        <v>Спир</v>
      </c>
    </row>
    <row r="495" spans="1:11">
      <c r="A495">
        <v>5396118</v>
      </c>
      <c r="B495" t="s">
        <v>899</v>
      </c>
      <c r="C495" t="s">
        <v>327</v>
      </c>
      <c r="D495" t="s">
        <v>328</v>
      </c>
      <c r="E495">
        <v>45284</v>
      </c>
      <c r="F495" t="s">
        <v>274</v>
      </c>
      <c r="G495" s="39">
        <v>3550</v>
      </c>
      <c r="H495" s="39">
        <v>1820200</v>
      </c>
      <c r="I495" s="39">
        <v>646171000</v>
      </c>
      <c r="K495" s="62" t="str">
        <f t="shared" si="7"/>
        <v>Спир</v>
      </c>
    </row>
    <row r="496" spans="1:11">
      <c r="A496">
        <v>5396119</v>
      </c>
      <c r="B496" t="s">
        <v>899</v>
      </c>
      <c r="C496" t="s">
        <v>290</v>
      </c>
      <c r="D496" t="s">
        <v>291</v>
      </c>
      <c r="E496">
        <v>45284</v>
      </c>
      <c r="F496" t="s">
        <v>274</v>
      </c>
      <c r="G496" s="39">
        <v>1150</v>
      </c>
      <c r="H496" s="39">
        <v>1820099.99</v>
      </c>
      <c r="I496" s="39">
        <v>209311498.84999999</v>
      </c>
      <c r="K496" s="62" t="str">
        <f t="shared" si="7"/>
        <v>Спир</v>
      </c>
    </row>
    <row r="497" spans="1:11">
      <c r="A497">
        <v>5396623</v>
      </c>
      <c r="B497" t="s">
        <v>899</v>
      </c>
      <c r="C497" t="s">
        <v>127</v>
      </c>
      <c r="D497" t="s">
        <v>128</v>
      </c>
      <c r="E497">
        <v>18521</v>
      </c>
      <c r="F497" t="s">
        <v>126</v>
      </c>
      <c r="G497" s="39">
        <v>1000</v>
      </c>
      <c r="H497" s="39">
        <v>5278500</v>
      </c>
      <c r="I497" s="39">
        <v>52785000</v>
      </c>
      <c r="K497" s="62" t="str">
        <f t="shared" si="7"/>
        <v>Бард</v>
      </c>
    </row>
    <row r="498" spans="1:11">
      <c r="A498">
        <v>5397365</v>
      </c>
      <c r="B498" t="s">
        <v>899</v>
      </c>
      <c r="C498" t="s">
        <v>435</v>
      </c>
      <c r="D498" t="s">
        <v>436</v>
      </c>
      <c r="E498">
        <v>45284</v>
      </c>
      <c r="F498" t="s">
        <v>274</v>
      </c>
      <c r="G498" s="39">
        <v>3200</v>
      </c>
      <c r="H498" s="39">
        <v>1838999</v>
      </c>
      <c r="I498" s="39">
        <v>588479680</v>
      </c>
      <c r="K498" s="62" t="str">
        <f t="shared" si="7"/>
        <v>Спир</v>
      </c>
    </row>
    <row r="499" spans="1:11">
      <c r="A499">
        <v>5397366</v>
      </c>
      <c r="B499" t="s">
        <v>899</v>
      </c>
      <c r="C499" t="s">
        <v>331</v>
      </c>
      <c r="D499" t="s">
        <v>332</v>
      </c>
      <c r="E499">
        <v>45284</v>
      </c>
      <c r="F499" t="s">
        <v>274</v>
      </c>
      <c r="G499" s="39">
        <v>400</v>
      </c>
      <c r="H499" s="39">
        <v>1828999</v>
      </c>
      <c r="I499" s="39">
        <v>73159960</v>
      </c>
      <c r="K499" s="62" t="str">
        <f t="shared" si="7"/>
        <v>Спир</v>
      </c>
    </row>
    <row r="500" spans="1:11">
      <c r="A500">
        <v>5397367</v>
      </c>
      <c r="B500" t="s">
        <v>899</v>
      </c>
      <c r="C500" t="s">
        <v>435</v>
      </c>
      <c r="D500" t="s">
        <v>436</v>
      </c>
      <c r="E500">
        <v>45284</v>
      </c>
      <c r="F500" t="s">
        <v>274</v>
      </c>
      <c r="G500" s="39">
        <v>1400</v>
      </c>
      <c r="H500" s="39">
        <v>1828777</v>
      </c>
      <c r="I500" s="39">
        <v>256028780</v>
      </c>
      <c r="K500" s="62" t="str">
        <f t="shared" si="7"/>
        <v>Спир</v>
      </c>
    </row>
    <row r="501" spans="1:11">
      <c r="A501">
        <v>5397482</v>
      </c>
      <c r="B501" t="s">
        <v>899</v>
      </c>
      <c r="C501" t="s">
        <v>127</v>
      </c>
      <c r="D501" t="s">
        <v>128</v>
      </c>
      <c r="E501">
        <v>18521</v>
      </c>
      <c r="F501" t="s">
        <v>126</v>
      </c>
      <c r="G501" s="39">
        <v>500</v>
      </c>
      <c r="H501" s="39">
        <v>5278500</v>
      </c>
      <c r="I501" s="39">
        <v>26392500</v>
      </c>
      <c r="K501" s="62" t="str">
        <f t="shared" si="7"/>
        <v>Бард</v>
      </c>
    </row>
    <row r="502" spans="1:11">
      <c r="A502">
        <v>5398340</v>
      </c>
      <c r="B502" t="s">
        <v>927</v>
      </c>
      <c r="C502" t="s">
        <v>333</v>
      </c>
      <c r="D502" t="s">
        <v>334</v>
      </c>
      <c r="E502">
        <v>45433</v>
      </c>
      <c r="F502" t="s">
        <v>278</v>
      </c>
      <c r="G502" s="39">
        <v>120</v>
      </c>
      <c r="H502" s="39">
        <v>1701001</v>
      </c>
      <c r="I502" s="39">
        <v>20412012</v>
      </c>
      <c r="K502" s="62" t="str">
        <f t="shared" si="7"/>
        <v>Спир</v>
      </c>
    </row>
    <row r="503" spans="1:11">
      <c r="A503">
        <v>5398388</v>
      </c>
      <c r="B503" t="s">
        <v>927</v>
      </c>
      <c r="C503" t="s">
        <v>930</v>
      </c>
      <c r="D503" t="s">
        <v>931</v>
      </c>
      <c r="E503">
        <v>45284</v>
      </c>
      <c r="F503" t="s">
        <v>274</v>
      </c>
      <c r="G503" s="39">
        <v>90</v>
      </c>
      <c r="H503" s="39">
        <v>1835000</v>
      </c>
      <c r="I503" s="39">
        <v>16515000</v>
      </c>
      <c r="K503" s="62" t="str">
        <f t="shared" si="7"/>
        <v>Спир</v>
      </c>
    </row>
    <row r="504" spans="1:11">
      <c r="A504">
        <v>5398389</v>
      </c>
      <c r="B504" t="s">
        <v>927</v>
      </c>
      <c r="C504" t="s">
        <v>486</v>
      </c>
      <c r="D504" t="s">
        <v>487</v>
      </c>
      <c r="E504">
        <v>45284</v>
      </c>
      <c r="F504" t="s">
        <v>274</v>
      </c>
      <c r="G504" s="39">
        <v>1630</v>
      </c>
      <c r="H504" s="39">
        <v>1834000</v>
      </c>
      <c r="I504" s="39">
        <v>298942000</v>
      </c>
      <c r="K504" s="62" t="str">
        <f t="shared" si="7"/>
        <v>Спир</v>
      </c>
    </row>
    <row r="505" spans="1:11">
      <c r="A505">
        <v>5398390</v>
      </c>
      <c r="B505" t="s">
        <v>927</v>
      </c>
      <c r="C505" t="s">
        <v>327</v>
      </c>
      <c r="D505" t="s">
        <v>328</v>
      </c>
      <c r="E505">
        <v>45284</v>
      </c>
      <c r="F505" t="s">
        <v>274</v>
      </c>
      <c r="G505" s="39">
        <v>3280</v>
      </c>
      <c r="H505" s="39">
        <v>1828000</v>
      </c>
      <c r="I505" s="39">
        <v>599584000</v>
      </c>
      <c r="K505" s="62" t="str">
        <f t="shared" si="7"/>
        <v>Спир</v>
      </c>
    </row>
    <row r="506" spans="1:11">
      <c r="A506">
        <v>5399618</v>
      </c>
      <c r="B506" t="s">
        <v>927</v>
      </c>
      <c r="C506" t="s">
        <v>549</v>
      </c>
      <c r="D506" t="s">
        <v>550</v>
      </c>
      <c r="E506">
        <v>45284</v>
      </c>
      <c r="F506" t="s">
        <v>274</v>
      </c>
      <c r="G506" s="39">
        <v>200</v>
      </c>
      <c r="H506" s="39">
        <v>1844100</v>
      </c>
      <c r="I506" s="39">
        <v>36882000</v>
      </c>
      <c r="K506" s="62" t="str">
        <f t="shared" si="7"/>
        <v>Спир</v>
      </c>
    </row>
    <row r="507" spans="1:11">
      <c r="A507">
        <v>5399619</v>
      </c>
      <c r="B507" t="s">
        <v>927</v>
      </c>
      <c r="C507" t="s">
        <v>290</v>
      </c>
      <c r="D507" t="s">
        <v>291</v>
      </c>
      <c r="E507">
        <v>45284</v>
      </c>
      <c r="F507" t="s">
        <v>274</v>
      </c>
      <c r="G507" s="39">
        <v>20</v>
      </c>
      <c r="H507" s="39">
        <v>1828199.99</v>
      </c>
      <c r="I507" s="39">
        <v>3656399.98</v>
      </c>
      <c r="K507" s="62" t="str">
        <f t="shared" si="7"/>
        <v>Спир</v>
      </c>
    </row>
    <row r="508" spans="1:11">
      <c r="A508">
        <v>5399620</v>
      </c>
      <c r="B508" t="s">
        <v>927</v>
      </c>
      <c r="C508" t="s">
        <v>327</v>
      </c>
      <c r="D508" t="s">
        <v>328</v>
      </c>
      <c r="E508">
        <v>45284</v>
      </c>
      <c r="F508" t="s">
        <v>274</v>
      </c>
      <c r="G508" s="39">
        <v>270</v>
      </c>
      <c r="H508" s="39">
        <v>1822901</v>
      </c>
      <c r="I508" s="39">
        <v>49218327</v>
      </c>
      <c r="K508" s="62" t="str">
        <f t="shared" si="7"/>
        <v>Спир</v>
      </c>
    </row>
    <row r="509" spans="1:11">
      <c r="A509">
        <v>5399621</v>
      </c>
      <c r="B509" t="s">
        <v>927</v>
      </c>
      <c r="C509" t="s">
        <v>435</v>
      </c>
      <c r="D509" t="s">
        <v>436</v>
      </c>
      <c r="E509">
        <v>45284</v>
      </c>
      <c r="F509" t="s">
        <v>274</v>
      </c>
      <c r="G509" s="39">
        <v>1800</v>
      </c>
      <c r="H509" s="39">
        <v>1822788</v>
      </c>
      <c r="I509" s="39">
        <v>328101840</v>
      </c>
      <c r="K509" s="62" t="str">
        <f t="shared" si="7"/>
        <v>Спир</v>
      </c>
    </row>
    <row r="510" spans="1:11">
      <c r="A510">
        <v>5399622</v>
      </c>
      <c r="B510" t="s">
        <v>927</v>
      </c>
      <c r="C510" t="s">
        <v>559</v>
      </c>
      <c r="D510" t="s">
        <v>560</v>
      </c>
      <c r="E510">
        <v>45284</v>
      </c>
      <c r="F510" t="s">
        <v>274</v>
      </c>
      <c r="G510" s="39">
        <v>50</v>
      </c>
      <c r="H510" s="39">
        <v>1820160</v>
      </c>
      <c r="I510" s="39">
        <v>9100800</v>
      </c>
      <c r="K510" s="62" t="str">
        <f t="shared" si="7"/>
        <v>Спир</v>
      </c>
    </row>
    <row r="511" spans="1:11">
      <c r="A511">
        <v>5399623</v>
      </c>
      <c r="B511" t="s">
        <v>927</v>
      </c>
      <c r="C511" t="s">
        <v>928</v>
      </c>
      <c r="D511" t="s">
        <v>929</v>
      </c>
      <c r="E511">
        <v>45284</v>
      </c>
      <c r="F511" t="s">
        <v>274</v>
      </c>
      <c r="G511" s="39">
        <v>20</v>
      </c>
      <c r="H511" s="39">
        <v>1808999</v>
      </c>
      <c r="I511" s="39">
        <v>3617998</v>
      </c>
      <c r="K511" s="62" t="str">
        <f t="shared" si="7"/>
        <v>Спир</v>
      </c>
    </row>
    <row r="512" spans="1:11">
      <c r="A512">
        <v>5399624</v>
      </c>
      <c r="B512" t="s">
        <v>927</v>
      </c>
      <c r="C512" t="s">
        <v>312</v>
      </c>
      <c r="D512" t="s">
        <v>313</v>
      </c>
      <c r="E512">
        <v>45284</v>
      </c>
      <c r="F512" t="s">
        <v>274</v>
      </c>
      <c r="G512" s="39">
        <v>170</v>
      </c>
      <c r="H512" s="39">
        <v>1806788</v>
      </c>
      <c r="I512" s="39">
        <v>30715396</v>
      </c>
      <c r="K512" s="62" t="str">
        <f t="shared" si="7"/>
        <v>Спир</v>
      </c>
    </row>
    <row r="513" spans="1:11">
      <c r="A513">
        <v>5399625</v>
      </c>
      <c r="B513" t="s">
        <v>927</v>
      </c>
      <c r="C513" t="s">
        <v>547</v>
      </c>
      <c r="D513" t="s">
        <v>548</v>
      </c>
      <c r="E513">
        <v>45284</v>
      </c>
      <c r="F513" t="s">
        <v>274</v>
      </c>
      <c r="G513" s="39">
        <v>30</v>
      </c>
      <c r="H513" s="39">
        <v>1805999</v>
      </c>
      <c r="I513" s="39">
        <v>5417997</v>
      </c>
      <c r="K513" s="62" t="str">
        <f t="shared" si="7"/>
        <v>Спир</v>
      </c>
    </row>
    <row r="514" spans="1:11">
      <c r="A514">
        <v>5399626</v>
      </c>
      <c r="B514" t="s">
        <v>927</v>
      </c>
      <c r="C514" t="s">
        <v>472</v>
      </c>
      <c r="D514" t="s">
        <v>473</v>
      </c>
      <c r="E514">
        <v>45284</v>
      </c>
      <c r="F514" t="s">
        <v>274</v>
      </c>
      <c r="G514" s="39">
        <v>1550</v>
      </c>
      <c r="H514" s="39">
        <v>1805788</v>
      </c>
      <c r="I514" s="39">
        <v>279897140</v>
      </c>
      <c r="K514" s="62" t="str">
        <f t="shared" si="7"/>
        <v>Спир</v>
      </c>
    </row>
    <row r="515" spans="1:11">
      <c r="A515">
        <v>5399627</v>
      </c>
      <c r="B515" t="s">
        <v>927</v>
      </c>
      <c r="C515" t="s">
        <v>279</v>
      </c>
      <c r="D515" t="s">
        <v>280</v>
      </c>
      <c r="E515">
        <v>45284</v>
      </c>
      <c r="F515" t="s">
        <v>274</v>
      </c>
      <c r="G515" s="39">
        <v>890</v>
      </c>
      <c r="H515" s="39">
        <v>1805787</v>
      </c>
      <c r="I515" s="39">
        <v>160715043</v>
      </c>
      <c r="K515" s="62" t="str">
        <f t="shared" si="7"/>
        <v>Спир</v>
      </c>
    </row>
    <row r="516" spans="1:11">
      <c r="A516">
        <v>5399819</v>
      </c>
      <c r="B516" t="s">
        <v>927</v>
      </c>
      <c r="C516" t="s">
        <v>160</v>
      </c>
      <c r="D516" t="s">
        <v>161</v>
      </c>
      <c r="E516">
        <v>18521</v>
      </c>
      <c r="F516" t="s">
        <v>126</v>
      </c>
      <c r="G516" s="39">
        <v>600</v>
      </c>
      <c r="H516" s="39">
        <v>5281999</v>
      </c>
      <c r="I516" s="39">
        <v>31691994</v>
      </c>
      <c r="K516" s="62" t="str">
        <f t="shared" si="7"/>
        <v>Бард</v>
      </c>
    </row>
    <row r="517" spans="1:11">
      <c r="A517">
        <v>5400550</v>
      </c>
      <c r="B517" t="s">
        <v>882</v>
      </c>
      <c r="C517" t="s">
        <v>279</v>
      </c>
      <c r="D517" t="s">
        <v>280</v>
      </c>
      <c r="E517">
        <v>45284</v>
      </c>
      <c r="F517" t="s">
        <v>274</v>
      </c>
      <c r="G517" s="39">
        <v>310</v>
      </c>
      <c r="H517" s="39">
        <v>1808999</v>
      </c>
      <c r="I517" s="39">
        <v>56078969</v>
      </c>
      <c r="K517" s="62" t="str">
        <f t="shared" ref="K517:K580" si="8">LEFT(F517,4)</f>
        <v>Спир</v>
      </c>
    </row>
    <row r="518" spans="1:11">
      <c r="A518">
        <v>5400551</v>
      </c>
      <c r="B518" t="s">
        <v>882</v>
      </c>
      <c r="C518" t="s">
        <v>294</v>
      </c>
      <c r="D518" t="s">
        <v>295</v>
      </c>
      <c r="E518">
        <v>45284</v>
      </c>
      <c r="F518" t="s">
        <v>274</v>
      </c>
      <c r="G518" s="39">
        <v>200</v>
      </c>
      <c r="H518" s="39">
        <v>1807000</v>
      </c>
      <c r="I518" s="39">
        <v>36140000</v>
      </c>
      <c r="K518" s="62" t="str">
        <f t="shared" si="8"/>
        <v>Спир</v>
      </c>
    </row>
    <row r="519" spans="1:11">
      <c r="A519">
        <v>5400552</v>
      </c>
      <c r="B519" t="s">
        <v>882</v>
      </c>
      <c r="C519" t="s">
        <v>279</v>
      </c>
      <c r="D519" t="s">
        <v>280</v>
      </c>
      <c r="E519">
        <v>45284</v>
      </c>
      <c r="F519" t="s">
        <v>274</v>
      </c>
      <c r="G519" s="39">
        <v>1200</v>
      </c>
      <c r="H519" s="39">
        <v>1804777</v>
      </c>
      <c r="I519" s="39">
        <v>216573240</v>
      </c>
      <c r="K519" s="62" t="str">
        <f t="shared" si="8"/>
        <v>Спир</v>
      </c>
    </row>
    <row r="520" spans="1:11">
      <c r="A520">
        <v>5400553</v>
      </c>
      <c r="B520" t="s">
        <v>882</v>
      </c>
      <c r="C520" t="s">
        <v>329</v>
      </c>
      <c r="D520" t="s">
        <v>330</v>
      </c>
      <c r="E520">
        <v>45284</v>
      </c>
      <c r="F520" t="s">
        <v>274</v>
      </c>
      <c r="G520" s="39">
        <v>1540</v>
      </c>
      <c r="H520" s="39">
        <v>1804555</v>
      </c>
      <c r="I520" s="39">
        <v>277901470</v>
      </c>
      <c r="K520" s="62" t="str">
        <f t="shared" si="8"/>
        <v>Спир</v>
      </c>
    </row>
    <row r="521" spans="1:11">
      <c r="A521">
        <v>5400554</v>
      </c>
      <c r="B521" t="s">
        <v>882</v>
      </c>
      <c r="C521" t="s">
        <v>435</v>
      </c>
      <c r="D521" t="s">
        <v>436</v>
      </c>
      <c r="E521">
        <v>45284</v>
      </c>
      <c r="F521" t="s">
        <v>274</v>
      </c>
      <c r="G521" s="39">
        <v>1750</v>
      </c>
      <c r="H521" s="39">
        <v>1803001</v>
      </c>
      <c r="I521" s="39">
        <v>315525175</v>
      </c>
      <c r="K521" s="62" t="str">
        <f t="shared" si="8"/>
        <v>Спир</v>
      </c>
    </row>
    <row r="522" spans="1:11">
      <c r="A522">
        <v>5401065</v>
      </c>
      <c r="B522" t="s">
        <v>882</v>
      </c>
      <c r="C522" t="s">
        <v>208</v>
      </c>
      <c r="D522" t="s">
        <v>209</v>
      </c>
      <c r="E522">
        <v>18521</v>
      </c>
      <c r="F522" t="s">
        <v>126</v>
      </c>
      <c r="G522" s="39">
        <v>100</v>
      </c>
      <c r="H522" s="39">
        <v>5300100</v>
      </c>
      <c r="I522" s="39">
        <v>5300100</v>
      </c>
      <c r="K522" s="62" t="str">
        <f t="shared" si="8"/>
        <v>Бард</v>
      </c>
    </row>
    <row r="523" spans="1:11">
      <c r="A523">
        <v>5401066</v>
      </c>
      <c r="B523" t="s">
        <v>882</v>
      </c>
      <c r="C523" t="s">
        <v>127</v>
      </c>
      <c r="D523" t="s">
        <v>128</v>
      </c>
      <c r="E523">
        <v>18521</v>
      </c>
      <c r="F523" t="s">
        <v>126</v>
      </c>
      <c r="G523" s="39">
        <v>500</v>
      </c>
      <c r="H523" s="39">
        <v>5278500</v>
      </c>
      <c r="I523" s="39">
        <v>26392500</v>
      </c>
      <c r="K523" s="62" t="str">
        <f t="shared" si="8"/>
        <v>Бард</v>
      </c>
    </row>
    <row r="524" spans="1:11">
      <c r="A524">
        <v>5401705</v>
      </c>
      <c r="B524" t="s">
        <v>882</v>
      </c>
      <c r="C524" t="s">
        <v>925</v>
      </c>
      <c r="D524" t="s">
        <v>926</v>
      </c>
      <c r="E524">
        <v>45433</v>
      </c>
      <c r="F524" t="s">
        <v>278</v>
      </c>
      <c r="G524" s="39">
        <v>10</v>
      </c>
      <c r="H524" s="39">
        <v>1701300</v>
      </c>
      <c r="I524" s="39">
        <v>1701300</v>
      </c>
      <c r="K524" s="62" t="str">
        <f t="shared" si="8"/>
        <v>Спир</v>
      </c>
    </row>
    <row r="525" spans="1:11">
      <c r="A525">
        <v>5401712</v>
      </c>
      <c r="B525" t="s">
        <v>882</v>
      </c>
      <c r="C525" t="s">
        <v>439</v>
      </c>
      <c r="D525" t="s">
        <v>440</v>
      </c>
      <c r="E525">
        <v>45284</v>
      </c>
      <c r="F525" t="s">
        <v>274</v>
      </c>
      <c r="G525" s="39">
        <v>200</v>
      </c>
      <c r="H525" s="39">
        <v>1830999</v>
      </c>
      <c r="I525" s="39">
        <v>36619980</v>
      </c>
      <c r="K525" s="62" t="str">
        <f t="shared" si="8"/>
        <v>Спир</v>
      </c>
    </row>
    <row r="526" spans="1:11">
      <c r="A526">
        <v>5401713</v>
      </c>
      <c r="B526" t="s">
        <v>882</v>
      </c>
      <c r="C526" t="s">
        <v>435</v>
      </c>
      <c r="D526" t="s">
        <v>436</v>
      </c>
      <c r="E526">
        <v>45284</v>
      </c>
      <c r="F526" t="s">
        <v>274</v>
      </c>
      <c r="G526" s="39">
        <v>1450</v>
      </c>
      <c r="H526" s="39">
        <v>1807999</v>
      </c>
      <c r="I526" s="39">
        <v>262159855</v>
      </c>
      <c r="K526" s="62" t="str">
        <f t="shared" si="8"/>
        <v>Спир</v>
      </c>
    </row>
    <row r="527" spans="1:11">
      <c r="A527">
        <v>5401714</v>
      </c>
      <c r="B527" t="s">
        <v>882</v>
      </c>
      <c r="C527" t="s">
        <v>329</v>
      </c>
      <c r="D527" t="s">
        <v>330</v>
      </c>
      <c r="E527">
        <v>45284</v>
      </c>
      <c r="F527" t="s">
        <v>274</v>
      </c>
      <c r="G527" s="39">
        <v>2860</v>
      </c>
      <c r="H527" s="39">
        <v>1805777</v>
      </c>
      <c r="I527" s="39">
        <v>516452222</v>
      </c>
      <c r="K527" s="62" t="str">
        <f t="shared" si="8"/>
        <v>Спир</v>
      </c>
    </row>
    <row r="528" spans="1:11">
      <c r="A528">
        <v>5401715</v>
      </c>
      <c r="B528" t="s">
        <v>882</v>
      </c>
      <c r="C528" t="s">
        <v>279</v>
      </c>
      <c r="D528" t="s">
        <v>280</v>
      </c>
      <c r="E528">
        <v>45284</v>
      </c>
      <c r="F528" t="s">
        <v>274</v>
      </c>
      <c r="G528" s="39">
        <v>490</v>
      </c>
      <c r="H528" s="39">
        <v>1804555</v>
      </c>
      <c r="I528" s="39">
        <v>88423195</v>
      </c>
      <c r="K528" s="62" t="str">
        <f t="shared" si="8"/>
        <v>Спир</v>
      </c>
    </row>
    <row r="529" spans="1:11">
      <c r="A529">
        <v>5402647</v>
      </c>
      <c r="B529" t="s">
        <v>920</v>
      </c>
      <c r="C529" t="s">
        <v>559</v>
      </c>
      <c r="D529" t="s">
        <v>560</v>
      </c>
      <c r="E529">
        <v>45284</v>
      </c>
      <c r="F529" t="s">
        <v>274</v>
      </c>
      <c r="G529" s="39">
        <v>50</v>
      </c>
      <c r="H529" s="39">
        <v>1830160</v>
      </c>
      <c r="I529" s="39">
        <v>9150800</v>
      </c>
      <c r="K529" s="62" t="str">
        <f t="shared" si="8"/>
        <v>Спир</v>
      </c>
    </row>
    <row r="530" spans="1:11">
      <c r="A530">
        <v>5402648</v>
      </c>
      <c r="B530" t="s">
        <v>920</v>
      </c>
      <c r="C530" t="s">
        <v>559</v>
      </c>
      <c r="D530" t="s">
        <v>560</v>
      </c>
      <c r="E530">
        <v>45284</v>
      </c>
      <c r="F530" t="s">
        <v>274</v>
      </c>
      <c r="G530" s="39">
        <v>50</v>
      </c>
      <c r="H530" s="39">
        <v>1815160</v>
      </c>
      <c r="I530" s="39">
        <v>9075800</v>
      </c>
      <c r="K530" s="62" t="str">
        <f t="shared" si="8"/>
        <v>Спир</v>
      </c>
    </row>
    <row r="531" spans="1:11">
      <c r="A531">
        <v>5402649</v>
      </c>
      <c r="B531" t="s">
        <v>920</v>
      </c>
      <c r="C531" t="s">
        <v>486</v>
      </c>
      <c r="D531" t="s">
        <v>487</v>
      </c>
      <c r="E531">
        <v>45284</v>
      </c>
      <c r="F531" t="s">
        <v>274</v>
      </c>
      <c r="G531" s="39">
        <v>1630</v>
      </c>
      <c r="H531" s="39">
        <v>1812000</v>
      </c>
      <c r="I531" s="39">
        <v>295356000</v>
      </c>
      <c r="K531" s="62" t="str">
        <f t="shared" si="8"/>
        <v>Спир</v>
      </c>
    </row>
    <row r="532" spans="1:11">
      <c r="A532">
        <v>5402650</v>
      </c>
      <c r="B532" t="s">
        <v>920</v>
      </c>
      <c r="C532" t="s">
        <v>409</v>
      </c>
      <c r="D532" t="s">
        <v>410</v>
      </c>
      <c r="E532">
        <v>45284</v>
      </c>
      <c r="F532" t="s">
        <v>274</v>
      </c>
      <c r="G532" s="39">
        <v>100</v>
      </c>
      <c r="H532" s="39">
        <v>1808999</v>
      </c>
      <c r="I532" s="39">
        <v>18089990</v>
      </c>
      <c r="K532" s="62" t="str">
        <f t="shared" si="8"/>
        <v>Спир</v>
      </c>
    </row>
    <row r="533" spans="1:11">
      <c r="A533">
        <v>5402651</v>
      </c>
      <c r="B533" t="s">
        <v>920</v>
      </c>
      <c r="C533" t="s">
        <v>923</v>
      </c>
      <c r="D533" t="s">
        <v>924</v>
      </c>
      <c r="E533">
        <v>45284</v>
      </c>
      <c r="F533" t="s">
        <v>274</v>
      </c>
      <c r="G533" s="39">
        <v>200</v>
      </c>
      <c r="H533" s="39">
        <v>1808999</v>
      </c>
      <c r="I533" s="39">
        <v>36179980</v>
      </c>
      <c r="K533" s="62" t="str">
        <f t="shared" si="8"/>
        <v>Спир</v>
      </c>
    </row>
    <row r="534" spans="1:11">
      <c r="A534">
        <v>5402652</v>
      </c>
      <c r="B534" t="s">
        <v>920</v>
      </c>
      <c r="C534" t="s">
        <v>279</v>
      </c>
      <c r="D534" t="s">
        <v>280</v>
      </c>
      <c r="E534">
        <v>45284</v>
      </c>
      <c r="F534" t="s">
        <v>274</v>
      </c>
      <c r="G534" s="39">
        <v>710</v>
      </c>
      <c r="H534" s="39">
        <v>1807999</v>
      </c>
      <c r="I534" s="39">
        <v>128367929</v>
      </c>
      <c r="K534" s="62" t="str">
        <f t="shared" si="8"/>
        <v>Спир</v>
      </c>
    </row>
    <row r="535" spans="1:11">
      <c r="A535">
        <v>5402653</v>
      </c>
      <c r="B535" t="s">
        <v>920</v>
      </c>
      <c r="C535" t="s">
        <v>279</v>
      </c>
      <c r="D535" t="s">
        <v>280</v>
      </c>
      <c r="E535">
        <v>45284</v>
      </c>
      <c r="F535" t="s">
        <v>274</v>
      </c>
      <c r="G535" s="39">
        <v>1200</v>
      </c>
      <c r="H535" s="39">
        <v>1803788</v>
      </c>
      <c r="I535" s="39">
        <v>216454560</v>
      </c>
      <c r="K535" s="62" t="str">
        <f t="shared" si="8"/>
        <v>Спир</v>
      </c>
    </row>
    <row r="536" spans="1:11">
      <c r="A536">
        <v>5403180</v>
      </c>
      <c r="B536" t="s">
        <v>920</v>
      </c>
      <c r="C536" t="s">
        <v>186</v>
      </c>
      <c r="D536" t="s">
        <v>187</v>
      </c>
      <c r="E536">
        <v>18521</v>
      </c>
      <c r="F536" t="s">
        <v>126</v>
      </c>
      <c r="G536" s="39">
        <v>100</v>
      </c>
      <c r="H536" s="39">
        <v>5300999</v>
      </c>
      <c r="I536" s="39">
        <v>5300999</v>
      </c>
      <c r="K536" s="62" t="str">
        <f t="shared" si="8"/>
        <v>Бард</v>
      </c>
    </row>
    <row r="537" spans="1:11">
      <c r="A537">
        <v>5403181</v>
      </c>
      <c r="B537" t="s">
        <v>920</v>
      </c>
      <c r="C537" t="s">
        <v>127</v>
      </c>
      <c r="D537" t="s">
        <v>128</v>
      </c>
      <c r="E537">
        <v>18521</v>
      </c>
      <c r="F537" t="s">
        <v>126</v>
      </c>
      <c r="G537" s="39">
        <v>400</v>
      </c>
      <c r="H537" s="39">
        <v>5278500</v>
      </c>
      <c r="I537" s="39">
        <v>21114000</v>
      </c>
      <c r="K537" s="62" t="str">
        <f t="shared" si="8"/>
        <v>Бард</v>
      </c>
    </row>
    <row r="538" spans="1:11">
      <c r="A538">
        <v>5403971</v>
      </c>
      <c r="B538" t="s">
        <v>920</v>
      </c>
      <c r="C538" t="s">
        <v>468</v>
      </c>
      <c r="D538" t="s">
        <v>469</v>
      </c>
      <c r="E538">
        <v>45433</v>
      </c>
      <c r="F538" t="s">
        <v>278</v>
      </c>
      <c r="G538" s="39">
        <v>200</v>
      </c>
      <c r="H538" s="39">
        <v>1702100</v>
      </c>
      <c r="I538" s="39">
        <v>34042000</v>
      </c>
      <c r="K538" s="62" t="str">
        <f t="shared" si="8"/>
        <v>Спир</v>
      </c>
    </row>
    <row r="539" spans="1:11">
      <c r="A539">
        <v>5403972</v>
      </c>
      <c r="B539" t="s">
        <v>920</v>
      </c>
      <c r="C539" t="s">
        <v>921</v>
      </c>
      <c r="D539" t="s">
        <v>922</v>
      </c>
      <c r="E539">
        <v>45433</v>
      </c>
      <c r="F539" t="s">
        <v>278</v>
      </c>
      <c r="G539" s="39">
        <v>200</v>
      </c>
      <c r="H539" s="39">
        <v>1701200</v>
      </c>
      <c r="I539" s="39">
        <v>34024000</v>
      </c>
      <c r="K539" s="62" t="str">
        <f t="shared" si="8"/>
        <v>Спир</v>
      </c>
    </row>
    <row r="540" spans="1:11">
      <c r="A540">
        <v>5404129</v>
      </c>
      <c r="B540" t="s">
        <v>920</v>
      </c>
      <c r="C540" t="s">
        <v>127</v>
      </c>
      <c r="D540" t="s">
        <v>128</v>
      </c>
      <c r="E540">
        <v>18521</v>
      </c>
      <c r="F540" t="s">
        <v>126</v>
      </c>
      <c r="G540" s="39">
        <v>1000</v>
      </c>
      <c r="H540" s="39">
        <v>5278500</v>
      </c>
      <c r="I540" s="39">
        <v>52785000</v>
      </c>
      <c r="K540" s="62" t="str">
        <f t="shared" si="8"/>
        <v>Бард</v>
      </c>
    </row>
    <row r="541" spans="1:11">
      <c r="A541">
        <v>5404777</v>
      </c>
      <c r="B541" t="s">
        <v>919</v>
      </c>
      <c r="C541" t="s">
        <v>472</v>
      </c>
      <c r="D541" t="s">
        <v>473</v>
      </c>
      <c r="E541">
        <v>45433</v>
      </c>
      <c r="F541" t="s">
        <v>278</v>
      </c>
      <c r="G541" s="39">
        <v>1550</v>
      </c>
      <c r="H541" s="39">
        <v>1701007</v>
      </c>
      <c r="I541" s="39">
        <v>263656085</v>
      </c>
      <c r="K541" s="62" t="str">
        <f t="shared" si="8"/>
        <v>Спир</v>
      </c>
    </row>
    <row r="542" spans="1:11">
      <c r="A542">
        <v>5404815</v>
      </c>
      <c r="B542" t="s">
        <v>919</v>
      </c>
      <c r="C542" t="s">
        <v>312</v>
      </c>
      <c r="D542" t="s">
        <v>313</v>
      </c>
      <c r="E542">
        <v>45284</v>
      </c>
      <c r="F542" t="s">
        <v>274</v>
      </c>
      <c r="G542" s="39">
        <v>960</v>
      </c>
      <c r="H542" s="39">
        <v>1806888</v>
      </c>
      <c r="I542" s="39">
        <v>173461248</v>
      </c>
      <c r="K542" s="62" t="str">
        <f t="shared" si="8"/>
        <v>Спир</v>
      </c>
    </row>
    <row r="543" spans="1:11">
      <c r="A543">
        <v>5404817</v>
      </c>
      <c r="B543" t="s">
        <v>919</v>
      </c>
      <c r="C543" t="s">
        <v>312</v>
      </c>
      <c r="D543" t="s">
        <v>313</v>
      </c>
      <c r="E543">
        <v>45284</v>
      </c>
      <c r="F543" t="s">
        <v>274</v>
      </c>
      <c r="G543" s="39">
        <v>960</v>
      </c>
      <c r="H543" s="39">
        <v>1806777</v>
      </c>
      <c r="I543" s="39">
        <v>173450592</v>
      </c>
      <c r="K543" s="62" t="str">
        <f t="shared" si="8"/>
        <v>Спир</v>
      </c>
    </row>
    <row r="544" spans="1:11">
      <c r="A544">
        <v>5404818</v>
      </c>
      <c r="B544" t="s">
        <v>919</v>
      </c>
      <c r="C544" t="s">
        <v>312</v>
      </c>
      <c r="D544" t="s">
        <v>313</v>
      </c>
      <c r="E544">
        <v>45284</v>
      </c>
      <c r="F544" t="s">
        <v>274</v>
      </c>
      <c r="G544" s="39">
        <v>960</v>
      </c>
      <c r="H544" s="39">
        <v>1805799</v>
      </c>
      <c r="I544" s="39">
        <v>173356704</v>
      </c>
      <c r="K544" s="62" t="str">
        <f t="shared" si="8"/>
        <v>Спир</v>
      </c>
    </row>
    <row r="545" spans="1:11">
      <c r="A545">
        <v>5404819</v>
      </c>
      <c r="B545" t="s">
        <v>919</v>
      </c>
      <c r="C545" t="s">
        <v>279</v>
      </c>
      <c r="D545" t="s">
        <v>280</v>
      </c>
      <c r="E545">
        <v>45284</v>
      </c>
      <c r="F545" t="s">
        <v>274</v>
      </c>
      <c r="G545" s="39">
        <v>1200</v>
      </c>
      <c r="H545" s="39">
        <v>1805788</v>
      </c>
      <c r="I545" s="39">
        <v>216694560</v>
      </c>
      <c r="K545" s="62" t="str">
        <f t="shared" si="8"/>
        <v>Спир</v>
      </c>
    </row>
    <row r="546" spans="1:11">
      <c r="A546">
        <v>5404820</v>
      </c>
      <c r="B546" t="s">
        <v>919</v>
      </c>
      <c r="C546" t="s">
        <v>312</v>
      </c>
      <c r="D546" t="s">
        <v>313</v>
      </c>
      <c r="E546">
        <v>45284</v>
      </c>
      <c r="F546" t="s">
        <v>274</v>
      </c>
      <c r="G546" s="39">
        <v>430</v>
      </c>
      <c r="H546" s="39">
        <v>1805787</v>
      </c>
      <c r="I546" s="39">
        <v>77648841</v>
      </c>
      <c r="K546" s="62" t="str">
        <f t="shared" si="8"/>
        <v>Спир</v>
      </c>
    </row>
    <row r="547" spans="1:11">
      <c r="A547">
        <v>5406880</v>
      </c>
      <c r="B547" t="s">
        <v>1967</v>
      </c>
      <c r="C547" t="s">
        <v>306</v>
      </c>
      <c r="D547" t="s">
        <v>307</v>
      </c>
      <c r="E547">
        <v>45433</v>
      </c>
      <c r="F547" t="s">
        <v>278</v>
      </c>
      <c r="G547" s="39">
        <v>20</v>
      </c>
      <c r="H547" s="39">
        <v>1701999</v>
      </c>
      <c r="I547" s="39">
        <v>3403998</v>
      </c>
      <c r="K547" s="62" t="str">
        <f t="shared" si="8"/>
        <v>Спир</v>
      </c>
    </row>
    <row r="548" spans="1:11">
      <c r="A548">
        <v>5406908</v>
      </c>
      <c r="B548" t="s">
        <v>1967</v>
      </c>
      <c r="C548" t="s">
        <v>2189</v>
      </c>
      <c r="D548" t="s">
        <v>2190</v>
      </c>
      <c r="E548">
        <v>45285</v>
      </c>
      <c r="F548" t="s">
        <v>277</v>
      </c>
      <c r="G548" s="39">
        <v>200</v>
      </c>
      <c r="H548" s="39">
        <v>1856000</v>
      </c>
      <c r="I548" s="39">
        <v>37120000</v>
      </c>
      <c r="K548" s="62" t="str">
        <f t="shared" si="8"/>
        <v>Спир</v>
      </c>
    </row>
    <row r="549" spans="1:11">
      <c r="A549">
        <v>5406909</v>
      </c>
      <c r="B549" t="s">
        <v>1967</v>
      </c>
      <c r="C549" t="s">
        <v>567</v>
      </c>
      <c r="D549" t="s">
        <v>568</v>
      </c>
      <c r="E549">
        <v>45285</v>
      </c>
      <c r="F549" t="s">
        <v>277</v>
      </c>
      <c r="G549" s="39">
        <v>3000</v>
      </c>
      <c r="H549" s="39">
        <v>1851007</v>
      </c>
      <c r="I549" s="39">
        <v>555302100</v>
      </c>
      <c r="K549" s="62" t="str">
        <f t="shared" si="8"/>
        <v>Спир</v>
      </c>
    </row>
    <row r="550" spans="1:11">
      <c r="A550">
        <v>5406910</v>
      </c>
      <c r="B550" t="s">
        <v>1967</v>
      </c>
      <c r="C550" t="s">
        <v>312</v>
      </c>
      <c r="D550" t="s">
        <v>313</v>
      </c>
      <c r="E550">
        <v>45284</v>
      </c>
      <c r="F550" t="s">
        <v>274</v>
      </c>
      <c r="G550" s="39">
        <v>50</v>
      </c>
      <c r="H550" s="39">
        <v>1860007</v>
      </c>
      <c r="I550" s="39">
        <v>9300035</v>
      </c>
      <c r="K550" s="62" t="str">
        <f t="shared" si="8"/>
        <v>Спир</v>
      </c>
    </row>
    <row r="551" spans="1:11">
      <c r="A551">
        <v>5407347</v>
      </c>
      <c r="B551" t="s">
        <v>1967</v>
      </c>
      <c r="C551" t="s">
        <v>537</v>
      </c>
      <c r="D551" t="s">
        <v>188</v>
      </c>
      <c r="E551">
        <v>18521</v>
      </c>
      <c r="F551" t="s">
        <v>126</v>
      </c>
      <c r="G551" s="39">
        <v>100</v>
      </c>
      <c r="H551" s="39">
        <v>5750009</v>
      </c>
      <c r="I551" s="39">
        <v>5750009</v>
      </c>
      <c r="K551" s="62" t="str">
        <f t="shared" si="8"/>
        <v>Бард</v>
      </c>
    </row>
    <row r="552" spans="1:11">
      <c r="A552">
        <v>5407348</v>
      </c>
      <c r="B552" t="s">
        <v>1967</v>
      </c>
      <c r="C552" t="s">
        <v>127</v>
      </c>
      <c r="D552" t="s">
        <v>128</v>
      </c>
      <c r="E552">
        <v>18521</v>
      </c>
      <c r="F552" t="s">
        <v>126</v>
      </c>
      <c r="G552" s="39">
        <v>500</v>
      </c>
      <c r="H552" s="39">
        <v>5750000</v>
      </c>
      <c r="I552" s="39">
        <v>28750000</v>
      </c>
      <c r="K552" s="62" t="str">
        <f t="shared" si="8"/>
        <v>Бард</v>
      </c>
    </row>
    <row r="553" spans="1:11">
      <c r="A553">
        <v>5407993</v>
      </c>
      <c r="B553" t="s">
        <v>1967</v>
      </c>
      <c r="C553" t="s">
        <v>514</v>
      </c>
      <c r="D553" t="s">
        <v>515</v>
      </c>
      <c r="E553">
        <v>45433</v>
      </c>
      <c r="F553" t="s">
        <v>278</v>
      </c>
      <c r="G553" s="39">
        <v>300</v>
      </c>
      <c r="H553" s="39">
        <v>1701001</v>
      </c>
      <c r="I553" s="39">
        <v>51030030</v>
      </c>
      <c r="K553" s="62" t="str">
        <f t="shared" si="8"/>
        <v>Спир</v>
      </c>
    </row>
    <row r="554" spans="1:11">
      <c r="A554">
        <v>5408876</v>
      </c>
      <c r="B554" t="s">
        <v>2191</v>
      </c>
      <c r="C554" t="s">
        <v>567</v>
      </c>
      <c r="D554" t="s">
        <v>568</v>
      </c>
      <c r="E554">
        <v>45285</v>
      </c>
      <c r="F554" t="s">
        <v>277</v>
      </c>
      <c r="G554" s="39">
        <v>200</v>
      </c>
      <c r="H554" s="39">
        <v>1852788</v>
      </c>
      <c r="I554" s="39">
        <v>37055760</v>
      </c>
      <c r="K554" s="62" t="str">
        <f t="shared" si="8"/>
        <v>Спир</v>
      </c>
    </row>
    <row r="555" spans="1:11">
      <c r="A555">
        <v>5408891</v>
      </c>
      <c r="B555" t="s">
        <v>2191</v>
      </c>
      <c r="C555" t="s">
        <v>458</v>
      </c>
      <c r="D555" t="s">
        <v>459</v>
      </c>
      <c r="E555">
        <v>45284</v>
      </c>
      <c r="F555" t="s">
        <v>274</v>
      </c>
      <c r="G555" s="39">
        <v>100</v>
      </c>
      <c r="H555" s="39">
        <v>1865123</v>
      </c>
      <c r="I555" s="39">
        <v>18651230</v>
      </c>
      <c r="K555" s="62" t="str">
        <f t="shared" si="8"/>
        <v>Спир</v>
      </c>
    </row>
    <row r="556" spans="1:11">
      <c r="A556">
        <v>5408892</v>
      </c>
      <c r="B556" t="s">
        <v>2191</v>
      </c>
      <c r="C556" t="s">
        <v>419</v>
      </c>
      <c r="D556" t="s">
        <v>420</v>
      </c>
      <c r="E556">
        <v>45284</v>
      </c>
      <c r="F556" t="s">
        <v>274</v>
      </c>
      <c r="G556" s="39">
        <v>500</v>
      </c>
      <c r="H556" s="39">
        <v>1863888</v>
      </c>
      <c r="I556" s="39">
        <v>93194400</v>
      </c>
      <c r="K556" s="62" t="str">
        <f t="shared" si="8"/>
        <v>Спир</v>
      </c>
    </row>
    <row r="557" spans="1:11">
      <c r="A557">
        <v>5408893</v>
      </c>
      <c r="B557" t="s">
        <v>2191</v>
      </c>
      <c r="C557" t="s">
        <v>288</v>
      </c>
      <c r="D557" t="s">
        <v>289</v>
      </c>
      <c r="E557">
        <v>45284</v>
      </c>
      <c r="F557" t="s">
        <v>274</v>
      </c>
      <c r="G557" s="39">
        <v>3100</v>
      </c>
      <c r="H557" s="39">
        <v>1862999</v>
      </c>
      <c r="I557" s="39">
        <v>577529690</v>
      </c>
      <c r="K557" s="62" t="str">
        <f t="shared" si="8"/>
        <v>Спир</v>
      </c>
    </row>
    <row r="558" spans="1:11">
      <c r="A558">
        <v>5408894</v>
      </c>
      <c r="B558" t="s">
        <v>2191</v>
      </c>
      <c r="C558" t="s">
        <v>403</v>
      </c>
      <c r="D558" t="s">
        <v>404</v>
      </c>
      <c r="E558">
        <v>45284</v>
      </c>
      <c r="F558" t="s">
        <v>274</v>
      </c>
      <c r="G558" s="39">
        <v>250</v>
      </c>
      <c r="H558" s="39">
        <v>1862050</v>
      </c>
      <c r="I558" s="39">
        <v>46551250</v>
      </c>
      <c r="K558" s="62" t="str">
        <f t="shared" si="8"/>
        <v>Спир</v>
      </c>
    </row>
    <row r="559" spans="1:11">
      <c r="A559">
        <v>5410076</v>
      </c>
      <c r="B559" t="s">
        <v>2191</v>
      </c>
      <c r="C559" t="s">
        <v>512</v>
      </c>
      <c r="D559" t="s">
        <v>513</v>
      </c>
      <c r="E559">
        <v>45433</v>
      </c>
      <c r="F559" t="s">
        <v>278</v>
      </c>
      <c r="G559" s="39">
        <v>40</v>
      </c>
      <c r="H559" s="39">
        <v>1701100</v>
      </c>
      <c r="I559" s="39">
        <v>6804400</v>
      </c>
      <c r="K559" s="62" t="str">
        <f t="shared" si="8"/>
        <v>Спир</v>
      </c>
    </row>
    <row r="560" spans="1:11">
      <c r="A560">
        <v>5410095</v>
      </c>
      <c r="B560" t="s">
        <v>2191</v>
      </c>
      <c r="C560" t="s">
        <v>439</v>
      </c>
      <c r="D560" t="s">
        <v>440</v>
      </c>
      <c r="E560">
        <v>45284</v>
      </c>
      <c r="F560" t="s">
        <v>274</v>
      </c>
      <c r="G560" s="39">
        <v>170</v>
      </c>
      <c r="H560" s="39">
        <v>1871999</v>
      </c>
      <c r="I560" s="39">
        <v>31823983</v>
      </c>
      <c r="K560" s="62" t="str">
        <f t="shared" si="8"/>
        <v>Спир</v>
      </c>
    </row>
    <row r="561" spans="1:11">
      <c r="A561">
        <v>5410247</v>
      </c>
      <c r="B561" t="s">
        <v>2191</v>
      </c>
      <c r="C561" t="s">
        <v>124</v>
      </c>
      <c r="D561" t="s">
        <v>125</v>
      </c>
      <c r="E561">
        <v>18521</v>
      </c>
      <c r="F561" t="s">
        <v>126</v>
      </c>
      <c r="G561" s="39">
        <v>200</v>
      </c>
      <c r="H561" s="39">
        <v>5750205</v>
      </c>
      <c r="I561" s="39">
        <v>11500410</v>
      </c>
      <c r="K561" s="62" t="str">
        <f t="shared" si="8"/>
        <v>Бард</v>
      </c>
    </row>
    <row r="562" spans="1:11">
      <c r="A562">
        <v>5410248</v>
      </c>
      <c r="B562" t="s">
        <v>2191</v>
      </c>
      <c r="C562" t="s">
        <v>127</v>
      </c>
      <c r="D562" t="s">
        <v>128</v>
      </c>
      <c r="E562">
        <v>18521</v>
      </c>
      <c r="F562" t="s">
        <v>126</v>
      </c>
      <c r="G562" s="39">
        <v>400</v>
      </c>
      <c r="H562" s="39">
        <v>5750000</v>
      </c>
      <c r="I562" s="39">
        <v>23000000</v>
      </c>
      <c r="K562" s="62" t="str">
        <f t="shared" si="8"/>
        <v>Бард</v>
      </c>
    </row>
    <row r="563" spans="1:11">
      <c r="A563">
        <v>5410929</v>
      </c>
      <c r="B563" t="s">
        <v>2192</v>
      </c>
      <c r="C563" t="s">
        <v>431</v>
      </c>
      <c r="D563" t="s">
        <v>432</v>
      </c>
      <c r="E563">
        <v>45285</v>
      </c>
      <c r="F563" t="s">
        <v>277</v>
      </c>
      <c r="G563" s="39">
        <v>1600</v>
      </c>
      <c r="H563" s="39">
        <v>1871000</v>
      </c>
      <c r="I563" s="39">
        <v>299360000</v>
      </c>
      <c r="K563" s="62" t="str">
        <f t="shared" si="8"/>
        <v>Спир</v>
      </c>
    </row>
    <row r="564" spans="1:11">
      <c r="A564">
        <v>5410930</v>
      </c>
      <c r="B564" t="s">
        <v>2192</v>
      </c>
      <c r="C564" t="s">
        <v>429</v>
      </c>
      <c r="D564" t="s">
        <v>430</v>
      </c>
      <c r="E564">
        <v>45285</v>
      </c>
      <c r="F564" t="s">
        <v>277</v>
      </c>
      <c r="G564" s="39">
        <v>170</v>
      </c>
      <c r="H564" s="39">
        <v>1852788</v>
      </c>
      <c r="I564" s="39">
        <v>31497396</v>
      </c>
      <c r="K564" s="62" t="str">
        <f t="shared" si="8"/>
        <v>Спир</v>
      </c>
    </row>
    <row r="565" spans="1:11">
      <c r="A565">
        <v>5410931</v>
      </c>
      <c r="B565" t="s">
        <v>2192</v>
      </c>
      <c r="C565" t="s">
        <v>462</v>
      </c>
      <c r="D565" t="s">
        <v>463</v>
      </c>
      <c r="E565">
        <v>45285</v>
      </c>
      <c r="F565" t="s">
        <v>277</v>
      </c>
      <c r="G565" s="39">
        <v>300</v>
      </c>
      <c r="H565" s="39">
        <v>1852787</v>
      </c>
      <c r="I565" s="39">
        <v>55583610</v>
      </c>
      <c r="K565" s="62" t="str">
        <f t="shared" si="8"/>
        <v>Спир</v>
      </c>
    </row>
    <row r="566" spans="1:11">
      <c r="A566">
        <v>5410932</v>
      </c>
      <c r="B566" t="s">
        <v>2192</v>
      </c>
      <c r="C566" t="s">
        <v>325</v>
      </c>
      <c r="D566" t="s">
        <v>326</v>
      </c>
      <c r="E566">
        <v>45285</v>
      </c>
      <c r="F566" t="s">
        <v>277</v>
      </c>
      <c r="G566" s="39">
        <v>20</v>
      </c>
      <c r="H566" s="39">
        <v>1850789</v>
      </c>
      <c r="I566" s="39">
        <v>3701578</v>
      </c>
      <c r="K566" s="62" t="str">
        <f t="shared" si="8"/>
        <v>Спир</v>
      </c>
    </row>
    <row r="567" spans="1:11">
      <c r="A567">
        <v>5410933</v>
      </c>
      <c r="B567" t="s">
        <v>2192</v>
      </c>
      <c r="C567" t="s">
        <v>567</v>
      </c>
      <c r="D567" t="s">
        <v>568</v>
      </c>
      <c r="E567">
        <v>45285</v>
      </c>
      <c r="F567" t="s">
        <v>277</v>
      </c>
      <c r="G567" s="39">
        <v>2210</v>
      </c>
      <c r="H567" s="39">
        <v>1850001</v>
      </c>
      <c r="I567" s="39">
        <v>408850221</v>
      </c>
      <c r="K567" s="62" t="str">
        <f t="shared" si="8"/>
        <v>Спир</v>
      </c>
    </row>
    <row r="568" spans="1:11">
      <c r="A568">
        <v>5411405</v>
      </c>
      <c r="B568" t="s">
        <v>2192</v>
      </c>
      <c r="C568" t="s">
        <v>127</v>
      </c>
      <c r="D568" t="s">
        <v>128</v>
      </c>
      <c r="E568">
        <v>18521</v>
      </c>
      <c r="F568" t="s">
        <v>126</v>
      </c>
      <c r="G568" s="39">
        <v>400</v>
      </c>
      <c r="H568" s="39">
        <v>5750000</v>
      </c>
      <c r="I568" s="39">
        <v>23000000</v>
      </c>
      <c r="K568" s="62" t="str">
        <f t="shared" si="8"/>
        <v>Бард</v>
      </c>
    </row>
    <row r="569" spans="1:11">
      <c r="A569">
        <v>5412126</v>
      </c>
      <c r="B569" t="s">
        <v>2192</v>
      </c>
      <c r="C569" t="s">
        <v>294</v>
      </c>
      <c r="D569" t="s">
        <v>295</v>
      </c>
      <c r="E569">
        <v>45285</v>
      </c>
      <c r="F569" t="s">
        <v>277</v>
      </c>
      <c r="G569" s="39">
        <v>100</v>
      </c>
      <c r="H569" s="39">
        <v>1856000</v>
      </c>
      <c r="I569" s="39">
        <v>18560000</v>
      </c>
      <c r="K569" s="62" t="str">
        <f t="shared" si="8"/>
        <v>Спир</v>
      </c>
    </row>
    <row r="570" spans="1:11">
      <c r="A570">
        <v>5412127</v>
      </c>
      <c r="B570" t="s">
        <v>2192</v>
      </c>
      <c r="C570" t="s">
        <v>567</v>
      </c>
      <c r="D570" t="s">
        <v>568</v>
      </c>
      <c r="E570">
        <v>45285</v>
      </c>
      <c r="F570" t="s">
        <v>277</v>
      </c>
      <c r="G570" s="39">
        <v>990</v>
      </c>
      <c r="H570" s="39">
        <v>1850077</v>
      </c>
      <c r="I570" s="39">
        <v>183157623</v>
      </c>
      <c r="K570" s="62" t="str">
        <f t="shared" si="8"/>
        <v>Спир</v>
      </c>
    </row>
    <row r="571" spans="1:11">
      <c r="A571">
        <v>5412129</v>
      </c>
      <c r="B571" t="s">
        <v>2192</v>
      </c>
      <c r="C571" t="s">
        <v>310</v>
      </c>
      <c r="D571" t="s">
        <v>311</v>
      </c>
      <c r="E571">
        <v>45284</v>
      </c>
      <c r="F571" t="s">
        <v>274</v>
      </c>
      <c r="G571" s="39">
        <v>100</v>
      </c>
      <c r="H571" s="39">
        <v>1862778</v>
      </c>
      <c r="I571" s="39">
        <v>18627780</v>
      </c>
      <c r="K571" s="62" t="str">
        <f t="shared" si="8"/>
        <v>Спир</v>
      </c>
    </row>
    <row r="572" spans="1:11">
      <c r="A572">
        <v>5412906</v>
      </c>
      <c r="B572" t="s">
        <v>1971</v>
      </c>
      <c r="C572" t="s">
        <v>300</v>
      </c>
      <c r="D572" t="s">
        <v>301</v>
      </c>
      <c r="E572">
        <v>45433</v>
      </c>
      <c r="F572" t="s">
        <v>278</v>
      </c>
      <c r="G572" s="39">
        <v>100</v>
      </c>
      <c r="H572" s="39">
        <v>1701001</v>
      </c>
      <c r="I572" s="39">
        <v>17010010</v>
      </c>
      <c r="J572" s="63"/>
      <c r="K572" s="62" t="str">
        <f t="shared" si="8"/>
        <v>Спир</v>
      </c>
    </row>
    <row r="573" spans="1:11">
      <c r="A573">
        <v>5412907</v>
      </c>
      <c r="B573" t="s">
        <v>1971</v>
      </c>
      <c r="C573" t="s">
        <v>427</v>
      </c>
      <c r="D573" t="s">
        <v>428</v>
      </c>
      <c r="E573">
        <v>45433</v>
      </c>
      <c r="F573" t="s">
        <v>278</v>
      </c>
      <c r="G573" s="39">
        <v>80</v>
      </c>
      <c r="H573" s="39">
        <v>1701000</v>
      </c>
      <c r="I573" s="39">
        <v>13608000</v>
      </c>
      <c r="K573" s="62" t="str">
        <f t="shared" si="8"/>
        <v>Спир</v>
      </c>
    </row>
    <row r="574" spans="1:11">
      <c r="A574">
        <v>5412934</v>
      </c>
      <c r="B574" t="s">
        <v>1971</v>
      </c>
      <c r="C574" t="s">
        <v>567</v>
      </c>
      <c r="D574" t="s">
        <v>568</v>
      </c>
      <c r="E574">
        <v>45285</v>
      </c>
      <c r="F574" t="s">
        <v>277</v>
      </c>
      <c r="G574" s="39">
        <v>3200</v>
      </c>
      <c r="H574" s="39">
        <v>1850007</v>
      </c>
      <c r="I574" s="39">
        <v>592002240</v>
      </c>
      <c r="K574" s="62" t="str">
        <f t="shared" si="8"/>
        <v>Спир</v>
      </c>
    </row>
    <row r="575" spans="1:11">
      <c r="A575">
        <v>5413359</v>
      </c>
      <c r="B575" t="s">
        <v>1971</v>
      </c>
      <c r="C575" t="s">
        <v>127</v>
      </c>
      <c r="D575" t="s">
        <v>128</v>
      </c>
      <c r="E575">
        <v>18521</v>
      </c>
      <c r="F575" t="s">
        <v>126</v>
      </c>
      <c r="G575" s="39">
        <v>600</v>
      </c>
      <c r="H575" s="39">
        <v>5750000</v>
      </c>
      <c r="I575" s="39">
        <v>34500000</v>
      </c>
      <c r="K575" s="62" t="str">
        <f t="shared" si="8"/>
        <v>Бард</v>
      </c>
    </row>
    <row r="576" spans="1:11">
      <c r="A576">
        <v>5414083</v>
      </c>
      <c r="B576" t="s">
        <v>1971</v>
      </c>
      <c r="C576" t="s">
        <v>300</v>
      </c>
      <c r="D576" t="s">
        <v>301</v>
      </c>
      <c r="E576">
        <v>45433</v>
      </c>
      <c r="F576" t="s">
        <v>278</v>
      </c>
      <c r="G576" s="39">
        <v>50</v>
      </c>
      <c r="H576" s="39">
        <v>1701000</v>
      </c>
      <c r="I576" s="39">
        <v>8505000</v>
      </c>
      <c r="K576" s="62" t="str">
        <f t="shared" si="8"/>
        <v>Спир</v>
      </c>
    </row>
    <row r="577" spans="1:11">
      <c r="A577">
        <v>5414104</v>
      </c>
      <c r="B577" t="s">
        <v>1971</v>
      </c>
      <c r="C577" t="s">
        <v>405</v>
      </c>
      <c r="D577" t="s">
        <v>406</v>
      </c>
      <c r="E577">
        <v>45285</v>
      </c>
      <c r="F577" t="s">
        <v>277</v>
      </c>
      <c r="G577" s="39">
        <v>200</v>
      </c>
      <c r="H577" s="39">
        <v>1853210</v>
      </c>
      <c r="I577" s="39">
        <v>37064200</v>
      </c>
      <c r="K577" s="62" t="str">
        <f t="shared" si="8"/>
        <v>Спир</v>
      </c>
    </row>
    <row r="578" spans="1:11">
      <c r="A578">
        <v>5414191</v>
      </c>
      <c r="B578" t="s">
        <v>1971</v>
      </c>
      <c r="C578" t="s">
        <v>124</v>
      </c>
      <c r="D578" t="s">
        <v>125</v>
      </c>
      <c r="E578">
        <v>18521</v>
      </c>
      <c r="F578" t="s">
        <v>126</v>
      </c>
      <c r="G578" s="39">
        <v>200</v>
      </c>
      <c r="H578" s="39">
        <v>5750205</v>
      </c>
      <c r="I578" s="39">
        <v>11500410</v>
      </c>
      <c r="K578" s="62" t="str">
        <f t="shared" si="8"/>
        <v>Бард</v>
      </c>
    </row>
    <row r="579" spans="1:11">
      <c r="A579">
        <v>5414819</v>
      </c>
      <c r="B579" t="s">
        <v>1977</v>
      </c>
      <c r="C579" t="s">
        <v>2193</v>
      </c>
      <c r="D579" t="s">
        <v>2194</v>
      </c>
      <c r="E579">
        <v>45433</v>
      </c>
      <c r="F579" t="s">
        <v>278</v>
      </c>
      <c r="G579" s="39">
        <v>400</v>
      </c>
      <c r="H579" s="39">
        <v>1702001</v>
      </c>
      <c r="I579" s="39">
        <v>68080040</v>
      </c>
      <c r="K579" s="62" t="str">
        <f t="shared" si="8"/>
        <v>Спир</v>
      </c>
    </row>
    <row r="580" spans="1:11">
      <c r="A580">
        <v>5414876</v>
      </c>
      <c r="B580" t="s">
        <v>1977</v>
      </c>
      <c r="C580" t="s">
        <v>294</v>
      </c>
      <c r="D580" t="s">
        <v>295</v>
      </c>
      <c r="E580">
        <v>45285</v>
      </c>
      <c r="F580" t="s">
        <v>277</v>
      </c>
      <c r="G580" s="39">
        <v>100</v>
      </c>
      <c r="H580" s="39">
        <v>1855000</v>
      </c>
      <c r="I580" s="39">
        <v>18550000</v>
      </c>
      <c r="K580" s="62" t="str">
        <f t="shared" si="8"/>
        <v>Спир</v>
      </c>
    </row>
    <row r="581" spans="1:11">
      <c r="A581">
        <v>5415299</v>
      </c>
      <c r="B581" t="s">
        <v>1977</v>
      </c>
      <c r="C581" t="s">
        <v>127</v>
      </c>
      <c r="D581" t="s">
        <v>128</v>
      </c>
      <c r="E581">
        <v>18521</v>
      </c>
      <c r="F581" t="s">
        <v>126</v>
      </c>
      <c r="G581" s="39">
        <v>600</v>
      </c>
      <c r="H581" s="39">
        <v>5750000</v>
      </c>
      <c r="I581" s="39">
        <v>34500000</v>
      </c>
      <c r="K581" s="62" t="str">
        <f t="shared" ref="K581:K644" si="9">LEFT(F581,4)</f>
        <v>Бард</v>
      </c>
    </row>
    <row r="582" spans="1:11">
      <c r="A582">
        <v>5415969</v>
      </c>
      <c r="B582" t="s">
        <v>1977</v>
      </c>
      <c r="C582" t="s">
        <v>456</v>
      </c>
      <c r="D582" t="s">
        <v>457</v>
      </c>
      <c r="E582">
        <v>45285</v>
      </c>
      <c r="F582" t="s">
        <v>277</v>
      </c>
      <c r="G582" s="39">
        <v>3100</v>
      </c>
      <c r="H582" s="39">
        <v>1853999</v>
      </c>
      <c r="I582" s="39">
        <v>574739690</v>
      </c>
      <c r="K582" s="62" t="str">
        <f t="shared" si="9"/>
        <v>Спир</v>
      </c>
    </row>
    <row r="583" spans="1:11">
      <c r="A583">
        <v>5415970</v>
      </c>
      <c r="B583" t="s">
        <v>1977</v>
      </c>
      <c r="C583" t="s">
        <v>472</v>
      </c>
      <c r="D583" t="s">
        <v>473</v>
      </c>
      <c r="E583">
        <v>45285</v>
      </c>
      <c r="F583" t="s">
        <v>277</v>
      </c>
      <c r="G583" s="39">
        <v>400</v>
      </c>
      <c r="H583" s="39">
        <v>1852788</v>
      </c>
      <c r="I583" s="39">
        <v>74111520</v>
      </c>
      <c r="K583" s="62" t="str">
        <f t="shared" si="9"/>
        <v>Спир</v>
      </c>
    </row>
    <row r="584" spans="1:11">
      <c r="A584">
        <v>5415972</v>
      </c>
      <c r="B584" t="s">
        <v>1977</v>
      </c>
      <c r="C584" t="s">
        <v>3290</v>
      </c>
      <c r="D584" t="s">
        <v>445</v>
      </c>
      <c r="E584">
        <v>45284</v>
      </c>
      <c r="F584" t="s">
        <v>274</v>
      </c>
      <c r="G584" s="39">
        <v>1600</v>
      </c>
      <c r="H584" s="39">
        <v>1864999</v>
      </c>
      <c r="I584" s="39">
        <v>298399840</v>
      </c>
      <c r="K584" s="62" t="str">
        <f t="shared" si="9"/>
        <v>Спир</v>
      </c>
    </row>
    <row r="585" spans="1:11">
      <c r="A585">
        <v>5417463</v>
      </c>
      <c r="B585" t="s">
        <v>1981</v>
      </c>
      <c r="C585" t="s">
        <v>401</v>
      </c>
      <c r="D585" t="s">
        <v>402</v>
      </c>
      <c r="E585">
        <v>45433</v>
      </c>
      <c r="F585" t="s">
        <v>278</v>
      </c>
      <c r="G585" s="39">
        <v>30</v>
      </c>
      <c r="H585" s="39">
        <v>1701222</v>
      </c>
      <c r="I585" s="39">
        <v>5103666</v>
      </c>
      <c r="K585" s="62" t="str">
        <f t="shared" si="9"/>
        <v>Спир</v>
      </c>
    </row>
    <row r="586" spans="1:11">
      <c r="A586">
        <v>5417503</v>
      </c>
      <c r="B586" t="s">
        <v>1981</v>
      </c>
      <c r="C586" t="s">
        <v>2195</v>
      </c>
      <c r="D586" t="s">
        <v>2196</v>
      </c>
      <c r="E586">
        <v>45285</v>
      </c>
      <c r="F586" t="s">
        <v>277</v>
      </c>
      <c r="G586" s="39">
        <v>3200</v>
      </c>
      <c r="H586" s="39">
        <v>1856999</v>
      </c>
      <c r="I586" s="39">
        <v>594239680</v>
      </c>
      <c r="K586" s="62" t="str">
        <f t="shared" si="9"/>
        <v>Спир</v>
      </c>
    </row>
    <row r="587" spans="1:11">
      <c r="A587">
        <v>5417504</v>
      </c>
      <c r="B587" t="s">
        <v>1981</v>
      </c>
      <c r="C587" t="s">
        <v>460</v>
      </c>
      <c r="D587" t="s">
        <v>461</v>
      </c>
      <c r="E587">
        <v>45285</v>
      </c>
      <c r="F587" t="s">
        <v>277</v>
      </c>
      <c r="G587" s="39">
        <v>1100</v>
      </c>
      <c r="H587" s="39">
        <v>1855100</v>
      </c>
      <c r="I587" s="39">
        <v>204061000</v>
      </c>
      <c r="K587" s="62" t="str">
        <f t="shared" si="9"/>
        <v>Спир</v>
      </c>
    </row>
    <row r="588" spans="1:11">
      <c r="A588">
        <v>5417718</v>
      </c>
      <c r="B588" t="s">
        <v>1981</v>
      </c>
      <c r="C588" t="s">
        <v>127</v>
      </c>
      <c r="D588" t="s">
        <v>128</v>
      </c>
      <c r="E588">
        <v>18521</v>
      </c>
      <c r="F588" t="s">
        <v>126</v>
      </c>
      <c r="G588" s="39">
        <v>600</v>
      </c>
      <c r="H588" s="39">
        <v>5750000</v>
      </c>
      <c r="I588" s="39">
        <v>34500000</v>
      </c>
      <c r="K588" s="62" t="str">
        <f t="shared" si="9"/>
        <v>Бард</v>
      </c>
    </row>
    <row r="589" spans="1:11">
      <c r="A589">
        <v>5418663</v>
      </c>
      <c r="B589" t="s">
        <v>1984</v>
      </c>
      <c r="C589" t="s">
        <v>335</v>
      </c>
      <c r="D589" t="s">
        <v>336</v>
      </c>
      <c r="E589">
        <v>45433</v>
      </c>
      <c r="F589" t="s">
        <v>278</v>
      </c>
      <c r="G589" s="39">
        <v>100</v>
      </c>
      <c r="H589" s="39">
        <v>1701007</v>
      </c>
      <c r="I589" s="39">
        <v>17010070</v>
      </c>
      <c r="K589" s="62" t="str">
        <f t="shared" si="9"/>
        <v>Спир</v>
      </c>
    </row>
    <row r="590" spans="1:11">
      <c r="A590">
        <v>5418723</v>
      </c>
      <c r="B590" t="s">
        <v>1984</v>
      </c>
      <c r="C590" t="s">
        <v>331</v>
      </c>
      <c r="D590" t="s">
        <v>332</v>
      </c>
      <c r="E590">
        <v>45285</v>
      </c>
      <c r="F590" t="s">
        <v>277</v>
      </c>
      <c r="G590" s="39">
        <v>500</v>
      </c>
      <c r="H590" s="39">
        <v>1863999</v>
      </c>
      <c r="I590" s="39">
        <v>93199950</v>
      </c>
      <c r="K590" s="62" t="str">
        <f t="shared" si="9"/>
        <v>Спир</v>
      </c>
    </row>
    <row r="591" spans="1:11">
      <c r="A591">
        <v>5418724</v>
      </c>
      <c r="B591" t="s">
        <v>1984</v>
      </c>
      <c r="C591" t="s">
        <v>435</v>
      </c>
      <c r="D591" t="s">
        <v>436</v>
      </c>
      <c r="E591">
        <v>45285</v>
      </c>
      <c r="F591" t="s">
        <v>277</v>
      </c>
      <c r="G591" s="39">
        <v>3200</v>
      </c>
      <c r="H591" s="39">
        <v>1862999</v>
      </c>
      <c r="I591" s="39">
        <v>596159680</v>
      </c>
      <c r="K591" s="62" t="str">
        <f t="shared" si="9"/>
        <v>Спир</v>
      </c>
    </row>
    <row r="592" spans="1:11">
      <c r="A592">
        <v>5418725</v>
      </c>
      <c r="B592" t="s">
        <v>1984</v>
      </c>
      <c r="C592" t="s">
        <v>559</v>
      </c>
      <c r="D592" t="s">
        <v>560</v>
      </c>
      <c r="E592">
        <v>45285</v>
      </c>
      <c r="F592" t="s">
        <v>277</v>
      </c>
      <c r="G592" s="39">
        <v>50</v>
      </c>
      <c r="H592" s="39">
        <v>1855000</v>
      </c>
      <c r="I592" s="39">
        <v>9275000</v>
      </c>
      <c r="K592" s="62" t="str">
        <f t="shared" si="9"/>
        <v>Спир</v>
      </c>
    </row>
    <row r="593" spans="1:11">
      <c r="A593">
        <v>5419155</v>
      </c>
      <c r="B593" t="s">
        <v>1984</v>
      </c>
      <c r="C593" t="s">
        <v>939</v>
      </c>
      <c r="D593" t="s">
        <v>940</v>
      </c>
      <c r="E593">
        <v>18521</v>
      </c>
      <c r="F593" t="s">
        <v>126</v>
      </c>
      <c r="G593" s="39">
        <v>100</v>
      </c>
      <c r="H593" s="39">
        <v>5750500</v>
      </c>
      <c r="I593" s="39">
        <v>5750500</v>
      </c>
      <c r="K593" s="62" t="str">
        <f t="shared" si="9"/>
        <v>Бард</v>
      </c>
    </row>
    <row r="594" spans="1:11">
      <c r="A594">
        <v>5419156</v>
      </c>
      <c r="B594" t="s">
        <v>1984</v>
      </c>
      <c r="C594" t="s">
        <v>127</v>
      </c>
      <c r="D594" t="s">
        <v>128</v>
      </c>
      <c r="E594">
        <v>18521</v>
      </c>
      <c r="F594" t="s">
        <v>126</v>
      </c>
      <c r="G594" s="39">
        <v>400</v>
      </c>
      <c r="H594" s="39">
        <v>5750000</v>
      </c>
      <c r="I594" s="39">
        <v>23000000</v>
      </c>
      <c r="K594" s="62" t="str">
        <f t="shared" si="9"/>
        <v>Бард</v>
      </c>
    </row>
    <row r="595" spans="1:11">
      <c r="A595">
        <v>5419938</v>
      </c>
      <c r="B595" t="s">
        <v>1984</v>
      </c>
      <c r="C595" t="s">
        <v>470</v>
      </c>
      <c r="D595" t="s">
        <v>471</v>
      </c>
      <c r="E595">
        <v>45433</v>
      </c>
      <c r="F595" t="s">
        <v>278</v>
      </c>
      <c r="G595" s="39">
        <v>400</v>
      </c>
      <c r="H595" s="39">
        <v>1707000</v>
      </c>
      <c r="I595" s="39">
        <v>68280000</v>
      </c>
      <c r="K595" s="62" t="str">
        <f t="shared" si="9"/>
        <v>Спир</v>
      </c>
    </row>
    <row r="596" spans="1:11">
      <c r="A596">
        <v>5419977</v>
      </c>
      <c r="B596" t="s">
        <v>1984</v>
      </c>
      <c r="C596" t="s">
        <v>443</v>
      </c>
      <c r="D596" t="s">
        <v>444</v>
      </c>
      <c r="E596">
        <v>45285</v>
      </c>
      <c r="F596" t="s">
        <v>277</v>
      </c>
      <c r="G596" s="39">
        <v>300</v>
      </c>
      <c r="H596" s="39">
        <v>1850788</v>
      </c>
      <c r="I596" s="39">
        <v>55523640</v>
      </c>
      <c r="K596" s="62" t="str">
        <f t="shared" si="9"/>
        <v>Спир</v>
      </c>
    </row>
    <row r="597" spans="1:11">
      <c r="A597">
        <v>5420845</v>
      </c>
      <c r="B597" t="s">
        <v>2199</v>
      </c>
      <c r="C597" t="s">
        <v>2197</v>
      </c>
      <c r="D597" t="s">
        <v>2198</v>
      </c>
      <c r="E597">
        <v>45433</v>
      </c>
      <c r="F597" t="s">
        <v>278</v>
      </c>
      <c r="G597" s="39">
        <v>10</v>
      </c>
      <c r="H597" s="39">
        <v>1701000</v>
      </c>
      <c r="I597" s="39">
        <v>1701000</v>
      </c>
      <c r="K597" s="62" t="str">
        <f t="shared" si="9"/>
        <v>Спир</v>
      </c>
    </row>
    <row r="598" spans="1:11">
      <c r="A598">
        <v>5420846</v>
      </c>
      <c r="B598" t="s">
        <v>2199</v>
      </c>
      <c r="C598" t="s">
        <v>421</v>
      </c>
      <c r="D598" t="s">
        <v>422</v>
      </c>
      <c r="E598">
        <v>45433</v>
      </c>
      <c r="F598" t="s">
        <v>278</v>
      </c>
      <c r="G598" s="39">
        <v>100</v>
      </c>
      <c r="H598" s="39">
        <v>1701000</v>
      </c>
      <c r="I598" s="39">
        <v>17010000</v>
      </c>
      <c r="K598" s="62" t="str">
        <f t="shared" si="9"/>
        <v>Спир</v>
      </c>
    </row>
    <row r="599" spans="1:11">
      <c r="A599">
        <v>5420910</v>
      </c>
      <c r="B599" t="s">
        <v>2199</v>
      </c>
      <c r="C599" t="s">
        <v>443</v>
      </c>
      <c r="D599" t="s">
        <v>444</v>
      </c>
      <c r="E599">
        <v>45285</v>
      </c>
      <c r="F599" t="s">
        <v>277</v>
      </c>
      <c r="G599" s="39">
        <v>200</v>
      </c>
      <c r="H599" s="39">
        <v>1851078</v>
      </c>
      <c r="I599" s="39">
        <v>37021560</v>
      </c>
      <c r="K599" s="62" t="str">
        <f t="shared" si="9"/>
        <v>Спир</v>
      </c>
    </row>
    <row r="600" spans="1:11">
      <c r="A600">
        <v>5420911</v>
      </c>
      <c r="B600" t="s">
        <v>2199</v>
      </c>
      <c r="C600" t="s">
        <v>275</v>
      </c>
      <c r="D600" t="s">
        <v>276</v>
      </c>
      <c r="E600">
        <v>45285</v>
      </c>
      <c r="F600" t="s">
        <v>277</v>
      </c>
      <c r="G600" s="39">
        <v>250</v>
      </c>
      <c r="H600" s="39">
        <v>1851077</v>
      </c>
      <c r="I600" s="39">
        <v>46276925</v>
      </c>
      <c r="K600" s="62" t="str">
        <f t="shared" si="9"/>
        <v>Спир</v>
      </c>
    </row>
    <row r="601" spans="1:11">
      <c r="A601">
        <v>5421404</v>
      </c>
      <c r="B601" t="s">
        <v>2199</v>
      </c>
      <c r="C601" t="s">
        <v>537</v>
      </c>
      <c r="D601" t="s">
        <v>188</v>
      </c>
      <c r="E601">
        <v>18521</v>
      </c>
      <c r="F601" t="s">
        <v>126</v>
      </c>
      <c r="G601" s="39">
        <v>100</v>
      </c>
      <c r="H601" s="39">
        <v>5750099</v>
      </c>
      <c r="I601" s="39">
        <v>5750099</v>
      </c>
      <c r="K601" s="62" t="str">
        <f t="shared" si="9"/>
        <v>Бард</v>
      </c>
    </row>
    <row r="602" spans="1:11">
      <c r="A602">
        <v>5421405</v>
      </c>
      <c r="B602" t="s">
        <v>2199</v>
      </c>
      <c r="C602" t="s">
        <v>127</v>
      </c>
      <c r="D602" t="s">
        <v>128</v>
      </c>
      <c r="E602">
        <v>18521</v>
      </c>
      <c r="F602" t="s">
        <v>126</v>
      </c>
      <c r="G602" s="39">
        <v>500</v>
      </c>
      <c r="H602" s="39">
        <v>5750000</v>
      </c>
      <c r="I602" s="39">
        <v>28750000</v>
      </c>
      <c r="K602" s="62" t="str">
        <f t="shared" si="9"/>
        <v>Бард</v>
      </c>
    </row>
    <row r="603" spans="1:11">
      <c r="A603">
        <v>5422332</v>
      </c>
      <c r="B603" t="s">
        <v>2199</v>
      </c>
      <c r="C603" t="s">
        <v>476</v>
      </c>
      <c r="D603" t="s">
        <v>477</v>
      </c>
      <c r="E603">
        <v>45285</v>
      </c>
      <c r="F603" t="s">
        <v>277</v>
      </c>
      <c r="G603" s="39">
        <v>140</v>
      </c>
      <c r="H603" s="39">
        <v>1850799</v>
      </c>
      <c r="I603" s="39">
        <v>25911186</v>
      </c>
      <c r="K603" s="62" t="str">
        <f t="shared" si="9"/>
        <v>Спир</v>
      </c>
    </row>
    <row r="604" spans="1:11">
      <c r="A604">
        <v>5422333</v>
      </c>
      <c r="B604" t="s">
        <v>2199</v>
      </c>
      <c r="C604" t="s">
        <v>435</v>
      </c>
      <c r="D604" t="s">
        <v>436</v>
      </c>
      <c r="E604">
        <v>45284</v>
      </c>
      <c r="F604" t="s">
        <v>274</v>
      </c>
      <c r="G604" s="39">
        <v>3200</v>
      </c>
      <c r="H604" s="39">
        <v>1860788</v>
      </c>
      <c r="I604" s="39">
        <v>595452160</v>
      </c>
      <c r="K604" s="62" t="str">
        <f t="shared" si="9"/>
        <v>Спир</v>
      </c>
    </row>
    <row r="605" spans="1:11">
      <c r="A605">
        <v>5423139</v>
      </c>
      <c r="B605" t="s">
        <v>1988</v>
      </c>
      <c r="C605" t="s">
        <v>398</v>
      </c>
      <c r="D605" t="s">
        <v>322</v>
      </c>
      <c r="E605">
        <v>45433</v>
      </c>
      <c r="F605" t="s">
        <v>278</v>
      </c>
      <c r="G605" s="39">
        <v>100</v>
      </c>
      <c r="H605" s="39">
        <v>1709000</v>
      </c>
      <c r="I605" s="39">
        <v>17090000</v>
      </c>
      <c r="K605" s="62" t="str">
        <f t="shared" si="9"/>
        <v>Спир</v>
      </c>
    </row>
    <row r="606" spans="1:11">
      <c r="A606">
        <v>5423185</v>
      </c>
      <c r="B606" t="s">
        <v>1988</v>
      </c>
      <c r="C606" t="s">
        <v>409</v>
      </c>
      <c r="D606" t="s">
        <v>410</v>
      </c>
      <c r="E606">
        <v>45285</v>
      </c>
      <c r="F606" t="s">
        <v>277</v>
      </c>
      <c r="G606" s="39">
        <v>100</v>
      </c>
      <c r="H606" s="39">
        <v>1850777</v>
      </c>
      <c r="I606" s="39">
        <v>18507770</v>
      </c>
      <c r="K606" s="62" t="str">
        <f t="shared" si="9"/>
        <v>Спир</v>
      </c>
    </row>
    <row r="607" spans="1:11">
      <c r="A607">
        <v>5423186</v>
      </c>
      <c r="B607" t="s">
        <v>1988</v>
      </c>
      <c r="C607" t="s">
        <v>312</v>
      </c>
      <c r="D607" t="s">
        <v>313</v>
      </c>
      <c r="E607">
        <v>45285</v>
      </c>
      <c r="F607" t="s">
        <v>277</v>
      </c>
      <c r="G607" s="39">
        <v>480</v>
      </c>
      <c r="H607" s="39">
        <v>1850177</v>
      </c>
      <c r="I607" s="39">
        <v>88808496</v>
      </c>
      <c r="K607" s="62" t="str">
        <f t="shared" si="9"/>
        <v>Спир</v>
      </c>
    </row>
    <row r="608" spans="1:11">
      <c r="A608">
        <v>5423187</v>
      </c>
      <c r="B608" t="s">
        <v>1988</v>
      </c>
      <c r="C608" t="s">
        <v>312</v>
      </c>
      <c r="D608" t="s">
        <v>313</v>
      </c>
      <c r="E608">
        <v>45285</v>
      </c>
      <c r="F608" t="s">
        <v>277</v>
      </c>
      <c r="G608" s="39">
        <v>480</v>
      </c>
      <c r="H608" s="39">
        <v>1850177</v>
      </c>
      <c r="I608" s="39">
        <v>88808496</v>
      </c>
      <c r="K608" s="62" t="str">
        <f t="shared" si="9"/>
        <v>Спир</v>
      </c>
    </row>
    <row r="609" spans="1:11">
      <c r="A609">
        <v>5423638</v>
      </c>
      <c r="B609" t="s">
        <v>1988</v>
      </c>
      <c r="C609" t="s">
        <v>2200</v>
      </c>
      <c r="D609" t="s">
        <v>2201</v>
      </c>
      <c r="E609">
        <v>18521</v>
      </c>
      <c r="F609" t="s">
        <v>126</v>
      </c>
      <c r="G609" s="39">
        <v>100</v>
      </c>
      <c r="H609" s="39">
        <v>5760999</v>
      </c>
      <c r="I609" s="39">
        <v>5760999</v>
      </c>
      <c r="K609" s="62" t="str">
        <f t="shared" si="9"/>
        <v>Бард</v>
      </c>
    </row>
    <row r="610" spans="1:11">
      <c r="A610">
        <v>5423639</v>
      </c>
      <c r="B610" t="s">
        <v>1988</v>
      </c>
      <c r="C610" t="s">
        <v>2200</v>
      </c>
      <c r="D610" t="s">
        <v>2201</v>
      </c>
      <c r="E610">
        <v>18521</v>
      </c>
      <c r="F610" t="s">
        <v>126</v>
      </c>
      <c r="G610" s="39">
        <v>100</v>
      </c>
      <c r="H610" s="39">
        <v>5755999</v>
      </c>
      <c r="I610" s="39">
        <v>5755999</v>
      </c>
      <c r="K610" s="62" t="str">
        <f t="shared" si="9"/>
        <v>Бард</v>
      </c>
    </row>
    <row r="611" spans="1:11">
      <c r="A611">
        <v>5423640</v>
      </c>
      <c r="B611" t="s">
        <v>1988</v>
      </c>
      <c r="C611" t="s">
        <v>127</v>
      </c>
      <c r="D611" t="s">
        <v>128</v>
      </c>
      <c r="E611">
        <v>18521</v>
      </c>
      <c r="F611" t="s">
        <v>126</v>
      </c>
      <c r="G611" s="39">
        <v>400</v>
      </c>
      <c r="H611" s="39">
        <v>5750000</v>
      </c>
      <c r="I611" s="39">
        <v>23000000</v>
      </c>
      <c r="K611" s="62" t="str">
        <f t="shared" si="9"/>
        <v>Бард</v>
      </c>
    </row>
    <row r="612" spans="1:11">
      <c r="A612">
        <v>5424387</v>
      </c>
      <c r="B612" t="s">
        <v>1988</v>
      </c>
      <c r="C612" t="s">
        <v>388</v>
      </c>
      <c r="D612" t="s">
        <v>389</v>
      </c>
      <c r="E612">
        <v>45433</v>
      </c>
      <c r="F612" t="s">
        <v>278</v>
      </c>
      <c r="G612" s="39">
        <v>50</v>
      </c>
      <c r="H612" s="39">
        <v>1701001</v>
      </c>
      <c r="I612" s="39">
        <v>8505005</v>
      </c>
      <c r="K612" s="62" t="str">
        <f t="shared" si="9"/>
        <v>Спир</v>
      </c>
    </row>
    <row r="613" spans="1:11">
      <c r="A613">
        <v>5424409</v>
      </c>
      <c r="B613" t="s">
        <v>1988</v>
      </c>
      <c r="C613" t="s">
        <v>290</v>
      </c>
      <c r="D613" t="s">
        <v>291</v>
      </c>
      <c r="E613">
        <v>45285</v>
      </c>
      <c r="F613" t="s">
        <v>277</v>
      </c>
      <c r="G613" s="39">
        <v>1200</v>
      </c>
      <c r="H613" s="39">
        <v>1852999.99</v>
      </c>
      <c r="I613" s="39">
        <v>222359998.80000001</v>
      </c>
      <c r="K613" s="62" t="str">
        <f t="shared" si="9"/>
        <v>Спир</v>
      </c>
    </row>
    <row r="614" spans="1:11">
      <c r="A614">
        <v>5424410</v>
      </c>
      <c r="B614" t="s">
        <v>1988</v>
      </c>
      <c r="C614" t="s">
        <v>415</v>
      </c>
      <c r="D614" t="s">
        <v>416</v>
      </c>
      <c r="E614">
        <v>45285</v>
      </c>
      <c r="F614" t="s">
        <v>277</v>
      </c>
      <c r="G614" s="39">
        <v>200</v>
      </c>
      <c r="H614" s="39">
        <v>1850007</v>
      </c>
      <c r="I614" s="39">
        <v>37000140</v>
      </c>
      <c r="K614" s="62" t="str">
        <f t="shared" si="9"/>
        <v>Спир</v>
      </c>
    </row>
    <row r="615" spans="1:11">
      <c r="A615">
        <v>5425152</v>
      </c>
      <c r="B615" t="s">
        <v>1991</v>
      </c>
      <c r="C615" t="s">
        <v>450</v>
      </c>
      <c r="D615" t="s">
        <v>451</v>
      </c>
      <c r="E615">
        <v>45433</v>
      </c>
      <c r="F615" t="s">
        <v>278</v>
      </c>
      <c r="G615" s="39">
        <v>200</v>
      </c>
      <c r="H615" s="39">
        <v>1701001</v>
      </c>
      <c r="I615" s="39">
        <v>34020020</v>
      </c>
      <c r="K615" s="62" t="str">
        <f t="shared" si="9"/>
        <v>Спир</v>
      </c>
    </row>
    <row r="616" spans="1:11">
      <c r="A616">
        <v>5425205</v>
      </c>
      <c r="B616" t="s">
        <v>1991</v>
      </c>
      <c r="C616" t="s">
        <v>390</v>
      </c>
      <c r="D616" t="s">
        <v>391</v>
      </c>
      <c r="E616">
        <v>45285</v>
      </c>
      <c r="F616" t="s">
        <v>277</v>
      </c>
      <c r="G616" s="39">
        <v>2500</v>
      </c>
      <c r="H616" s="39">
        <v>1852177</v>
      </c>
      <c r="I616" s="39">
        <v>463044250</v>
      </c>
      <c r="K616" s="62" t="str">
        <f t="shared" si="9"/>
        <v>Спир</v>
      </c>
    </row>
    <row r="617" spans="1:11">
      <c r="A617">
        <v>5425206</v>
      </c>
      <c r="B617" t="s">
        <v>1991</v>
      </c>
      <c r="C617" t="s">
        <v>390</v>
      </c>
      <c r="D617" t="s">
        <v>391</v>
      </c>
      <c r="E617">
        <v>45285</v>
      </c>
      <c r="F617" t="s">
        <v>277</v>
      </c>
      <c r="G617" s="39">
        <v>800</v>
      </c>
      <c r="H617" s="39">
        <v>1852177</v>
      </c>
      <c r="I617" s="39">
        <v>148174160</v>
      </c>
      <c r="K617" s="62" t="str">
        <f t="shared" si="9"/>
        <v>Спир</v>
      </c>
    </row>
    <row r="618" spans="1:11">
      <c r="A618">
        <v>5425207</v>
      </c>
      <c r="B618" t="s">
        <v>1991</v>
      </c>
      <c r="C618" t="s">
        <v>549</v>
      </c>
      <c r="D618" t="s">
        <v>550</v>
      </c>
      <c r="E618">
        <v>45285</v>
      </c>
      <c r="F618" t="s">
        <v>277</v>
      </c>
      <c r="G618" s="39">
        <v>200</v>
      </c>
      <c r="H618" s="39">
        <v>1850100</v>
      </c>
      <c r="I618" s="39">
        <v>37002000</v>
      </c>
      <c r="K618" s="62" t="str">
        <f t="shared" si="9"/>
        <v>Спир</v>
      </c>
    </row>
    <row r="619" spans="1:11">
      <c r="A619">
        <v>5425208</v>
      </c>
      <c r="B619" t="s">
        <v>1991</v>
      </c>
      <c r="C619" t="s">
        <v>298</v>
      </c>
      <c r="D619" t="s">
        <v>299</v>
      </c>
      <c r="E619">
        <v>45285</v>
      </c>
      <c r="F619" t="s">
        <v>277</v>
      </c>
      <c r="G619" s="39">
        <v>500</v>
      </c>
      <c r="H619" s="39">
        <v>1850008</v>
      </c>
      <c r="I619" s="39">
        <v>92500400</v>
      </c>
      <c r="K619" s="62" t="str">
        <f t="shared" si="9"/>
        <v>Спир</v>
      </c>
    </row>
    <row r="620" spans="1:11">
      <c r="A620">
        <v>5425209</v>
      </c>
      <c r="B620" t="s">
        <v>1991</v>
      </c>
      <c r="C620" t="s">
        <v>312</v>
      </c>
      <c r="D620" t="s">
        <v>313</v>
      </c>
      <c r="E620">
        <v>45285</v>
      </c>
      <c r="F620" t="s">
        <v>277</v>
      </c>
      <c r="G620" s="39">
        <v>480</v>
      </c>
      <c r="H620" s="39">
        <v>1850007</v>
      </c>
      <c r="I620" s="39">
        <v>88800336</v>
      </c>
      <c r="K620" s="62" t="str">
        <f t="shared" si="9"/>
        <v>Спир</v>
      </c>
    </row>
    <row r="621" spans="1:11">
      <c r="A621">
        <v>5425210</v>
      </c>
      <c r="B621" t="s">
        <v>1991</v>
      </c>
      <c r="C621" t="s">
        <v>312</v>
      </c>
      <c r="D621" t="s">
        <v>313</v>
      </c>
      <c r="E621">
        <v>45285</v>
      </c>
      <c r="F621" t="s">
        <v>277</v>
      </c>
      <c r="G621" s="39">
        <v>480</v>
      </c>
      <c r="H621" s="39">
        <v>1850007</v>
      </c>
      <c r="I621" s="39">
        <v>88800336</v>
      </c>
      <c r="K621" s="62" t="str">
        <f t="shared" si="9"/>
        <v>Спир</v>
      </c>
    </row>
    <row r="622" spans="1:11">
      <c r="A622">
        <v>5426203</v>
      </c>
      <c r="B622" t="s">
        <v>1991</v>
      </c>
      <c r="C622" t="s">
        <v>399</v>
      </c>
      <c r="D622" t="s">
        <v>400</v>
      </c>
      <c r="E622">
        <v>54511</v>
      </c>
      <c r="F622" t="s">
        <v>951</v>
      </c>
      <c r="G622" s="39">
        <v>30000</v>
      </c>
      <c r="H622" s="39">
        <v>185000000</v>
      </c>
      <c r="I622" s="39">
        <v>555000000</v>
      </c>
      <c r="K622" s="62" t="str">
        <f t="shared" si="9"/>
        <v>Спир</v>
      </c>
    </row>
    <row r="623" spans="1:11">
      <c r="A623">
        <v>5426426</v>
      </c>
      <c r="B623" t="s">
        <v>1991</v>
      </c>
      <c r="C623" t="s">
        <v>2204</v>
      </c>
      <c r="D623" t="s">
        <v>2205</v>
      </c>
      <c r="E623">
        <v>45433</v>
      </c>
      <c r="F623" t="s">
        <v>278</v>
      </c>
      <c r="G623" s="39">
        <v>150</v>
      </c>
      <c r="H623" s="39">
        <v>1702000</v>
      </c>
      <c r="I623" s="39">
        <v>25530000</v>
      </c>
      <c r="K623" s="62" t="str">
        <f t="shared" si="9"/>
        <v>Спир</v>
      </c>
    </row>
    <row r="624" spans="1:11">
      <c r="A624">
        <v>5426552</v>
      </c>
      <c r="B624" t="s">
        <v>1991</v>
      </c>
      <c r="C624" t="s">
        <v>124</v>
      </c>
      <c r="D624" t="s">
        <v>125</v>
      </c>
      <c r="E624">
        <v>18521</v>
      </c>
      <c r="F624" t="s">
        <v>126</v>
      </c>
      <c r="G624" s="39">
        <v>200</v>
      </c>
      <c r="H624" s="39">
        <v>5750205</v>
      </c>
      <c r="I624" s="39">
        <v>11500410</v>
      </c>
      <c r="K624" s="62" t="str">
        <f t="shared" si="9"/>
        <v>Бард</v>
      </c>
    </row>
    <row r="625" spans="1:11">
      <c r="A625">
        <v>5426553</v>
      </c>
      <c r="B625" t="s">
        <v>1991</v>
      </c>
      <c r="C625" t="s">
        <v>127</v>
      </c>
      <c r="D625" t="s">
        <v>128</v>
      </c>
      <c r="E625">
        <v>18521</v>
      </c>
      <c r="F625" t="s">
        <v>126</v>
      </c>
      <c r="G625" s="39">
        <v>400</v>
      </c>
      <c r="H625" s="39">
        <v>5750000</v>
      </c>
      <c r="I625" s="39">
        <v>23000000</v>
      </c>
      <c r="K625" s="62" t="str">
        <f t="shared" si="9"/>
        <v>Бард</v>
      </c>
    </row>
    <row r="626" spans="1:11">
      <c r="A626">
        <v>5427250</v>
      </c>
      <c r="B626" t="s">
        <v>1994</v>
      </c>
      <c r="C626" t="s">
        <v>932</v>
      </c>
      <c r="D626" t="s">
        <v>933</v>
      </c>
      <c r="E626">
        <v>45285</v>
      </c>
      <c r="F626" t="s">
        <v>277</v>
      </c>
      <c r="G626" s="39">
        <v>200</v>
      </c>
      <c r="H626" s="39">
        <v>1851000</v>
      </c>
      <c r="I626" s="39">
        <v>37020000</v>
      </c>
      <c r="K626" s="62" t="str">
        <f t="shared" si="9"/>
        <v>Спир</v>
      </c>
    </row>
    <row r="627" spans="1:11">
      <c r="A627">
        <v>5427251</v>
      </c>
      <c r="B627" t="s">
        <v>1994</v>
      </c>
      <c r="C627" t="s">
        <v>435</v>
      </c>
      <c r="D627" t="s">
        <v>436</v>
      </c>
      <c r="E627">
        <v>45285</v>
      </c>
      <c r="F627" t="s">
        <v>277</v>
      </c>
      <c r="G627" s="39">
        <v>3200</v>
      </c>
      <c r="H627" s="39">
        <v>1850177</v>
      </c>
      <c r="I627" s="39">
        <v>592056640</v>
      </c>
      <c r="K627" s="62" t="str">
        <f t="shared" si="9"/>
        <v>Спир</v>
      </c>
    </row>
    <row r="628" spans="1:11">
      <c r="A628">
        <v>5427252</v>
      </c>
      <c r="B628" t="s">
        <v>1994</v>
      </c>
      <c r="C628" t="s">
        <v>494</v>
      </c>
      <c r="D628" t="s">
        <v>495</v>
      </c>
      <c r="E628">
        <v>45285</v>
      </c>
      <c r="F628" t="s">
        <v>277</v>
      </c>
      <c r="G628" s="39">
        <v>900</v>
      </c>
      <c r="H628" s="39">
        <v>1850077</v>
      </c>
      <c r="I628" s="39">
        <v>166506930</v>
      </c>
      <c r="K628" s="62" t="str">
        <f t="shared" si="9"/>
        <v>Спир</v>
      </c>
    </row>
    <row r="629" spans="1:11">
      <c r="A629">
        <v>5427704</v>
      </c>
      <c r="B629" t="s">
        <v>1994</v>
      </c>
      <c r="C629" t="s">
        <v>186</v>
      </c>
      <c r="D629" t="s">
        <v>187</v>
      </c>
      <c r="E629">
        <v>18521</v>
      </c>
      <c r="F629" t="s">
        <v>126</v>
      </c>
      <c r="G629" s="39">
        <v>100</v>
      </c>
      <c r="H629" s="39">
        <v>5760000</v>
      </c>
      <c r="I629" s="39">
        <v>5760000</v>
      </c>
      <c r="K629" s="62" t="str">
        <f t="shared" si="9"/>
        <v>Бард</v>
      </c>
    </row>
    <row r="630" spans="1:11">
      <c r="A630">
        <v>5427705</v>
      </c>
      <c r="B630" t="s">
        <v>1994</v>
      </c>
      <c r="C630" t="s">
        <v>127</v>
      </c>
      <c r="D630" t="s">
        <v>128</v>
      </c>
      <c r="E630">
        <v>18521</v>
      </c>
      <c r="F630" t="s">
        <v>126</v>
      </c>
      <c r="G630" s="39">
        <v>500</v>
      </c>
      <c r="H630" s="39">
        <v>5750000</v>
      </c>
      <c r="I630" s="39">
        <v>28750000</v>
      </c>
      <c r="K630" s="62" t="str">
        <f t="shared" si="9"/>
        <v>Бард</v>
      </c>
    </row>
    <row r="631" spans="1:11">
      <c r="A631">
        <v>5428507</v>
      </c>
      <c r="B631" t="s">
        <v>1994</v>
      </c>
      <c r="C631" t="s">
        <v>494</v>
      </c>
      <c r="D631" t="s">
        <v>495</v>
      </c>
      <c r="E631">
        <v>45285</v>
      </c>
      <c r="F631" t="s">
        <v>277</v>
      </c>
      <c r="G631" s="39">
        <v>100</v>
      </c>
      <c r="H631" s="39">
        <v>1851555</v>
      </c>
      <c r="I631" s="39">
        <v>18515550</v>
      </c>
      <c r="K631" s="62" t="str">
        <f t="shared" si="9"/>
        <v>Спир</v>
      </c>
    </row>
    <row r="632" spans="1:11">
      <c r="A632">
        <v>5428508</v>
      </c>
      <c r="B632" t="s">
        <v>1994</v>
      </c>
      <c r="C632" t="s">
        <v>492</v>
      </c>
      <c r="D632" t="s">
        <v>493</v>
      </c>
      <c r="E632">
        <v>45285</v>
      </c>
      <c r="F632" t="s">
        <v>277</v>
      </c>
      <c r="G632" s="39">
        <v>500</v>
      </c>
      <c r="H632" s="39">
        <v>1851444</v>
      </c>
      <c r="I632" s="39">
        <v>92572200</v>
      </c>
      <c r="K632" s="62" t="str">
        <f t="shared" si="9"/>
        <v>Спир</v>
      </c>
    </row>
    <row r="633" spans="1:11">
      <c r="A633">
        <v>5429380</v>
      </c>
      <c r="B633" t="s">
        <v>2169</v>
      </c>
      <c r="C633" t="s">
        <v>981</v>
      </c>
      <c r="D633" t="s">
        <v>982</v>
      </c>
      <c r="E633">
        <v>45285</v>
      </c>
      <c r="F633" t="s">
        <v>277</v>
      </c>
      <c r="G633" s="39">
        <v>1000</v>
      </c>
      <c r="H633" s="39">
        <v>1851185</v>
      </c>
      <c r="I633" s="39">
        <v>185118500</v>
      </c>
      <c r="K633" s="62" t="str">
        <f t="shared" si="9"/>
        <v>Спир</v>
      </c>
    </row>
    <row r="634" spans="1:11">
      <c r="A634">
        <v>5429381</v>
      </c>
      <c r="B634" t="s">
        <v>2169</v>
      </c>
      <c r="C634" t="s">
        <v>275</v>
      </c>
      <c r="D634" t="s">
        <v>276</v>
      </c>
      <c r="E634">
        <v>45285</v>
      </c>
      <c r="F634" t="s">
        <v>277</v>
      </c>
      <c r="G634" s="39">
        <v>250</v>
      </c>
      <c r="H634" s="39">
        <v>1851007</v>
      </c>
      <c r="I634" s="39">
        <v>46275175</v>
      </c>
      <c r="K634" s="62" t="str">
        <f t="shared" si="9"/>
        <v>Спир</v>
      </c>
    </row>
    <row r="635" spans="1:11">
      <c r="A635">
        <v>5429382</v>
      </c>
      <c r="B635" t="s">
        <v>2169</v>
      </c>
      <c r="C635" t="s">
        <v>312</v>
      </c>
      <c r="D635" t="s">
        <v>313</v>
      </c>
      <c r="E635">
        <v>45285</v>
      </c>
      <c r="F635" t="s">
        <v>277</v>
      </c>
      <c r="G635" s="39">
        <v>480</v>
      </c>
      <c r="H635" s="39">
        <v>1851000</v>
      </c>
      <c r="I635" s="39">
        <v>88848000</v>
      </c>
      <c r="K635" s="62" t="str">
        <f t="shared" si="9"/>
        <v>Спир</v>
      </c>
    </row>
    <row r="636" spans="1:11">
      <c r="A636">
        <v>5429383</v>
      </c>
      <c r="B636" t="s">
        <v>2169</v>
      </c>
      <c r="C636" t="s">
        <v>312</v>
      </c>
      <c r="D636" t="s">
        <v>313</v>
      </c>
      <c r="E636">
        <v>45285</v>
      </c>
      <c r="F636" t="s">
        <v>277</v>
      </c>
      <c r="G636" s="39">
        <v>480</v>
      </c>
      <c r="H636" s="39">
        <v>1850777</v>
      </c>
      <c r="I636" s="39">
        <v>88837296</v>
      </c>
      <c r="K636" s="62" t="str">
        <f t="shared" si="9"/>
        <v>Спир</v>
      </c>
    </row>
    <row r="637" spans="1:11">
      <c r="A637">
        <v>5429827</v>
      </c>
      <c r="B637" t="s">
        <v>2169</v>
      </c>
      <c r="C637" t="s">
        <v>937</v>
      </c>
      <c r="D637" t="s">
        <v>938</v>
      </c>
      <c r="E637">
        <v>18521</v>
      </c>
      <c r="F637" t="s">
        <v>126</v>
      </c>
      <c r="G637" s="39">
        <v>100</v>
      </c>
      <c r="H637" s="39">
        <v>5755999</v>
      </c>
      <c r="I637" s="39">
        <v>5755999</v>
      </c>
      <c r="K637" s="62" t="str">
        <f t="shared" si="9"/>
        <v>Бард</v>
      </c>
    </row>
    <row r="638" spans="1:11">
      <c r="A638">
        <v>5429828</v>
      </c>
      <c r="B638" t="s">
        <v>2169</v>
      </c>
      <c r="C638" t="s">
        <v>127</v>
      </c>
      <c r="D638" t="s">
        <v>128</v>
      </c>
      <c r="E638">
        <v>18521</v>
      </c>
      <c r="F638" t="s">
        <v>126</v>
      </c>
      <c r="G638" s="39">
        <v>500</v>
      </c>
      <c r="H638" s="39">
        <v>5750000</v>
      </c>
      <c r="I638" s="39">
        <v>28750000</v>
      </c>
      <c r="K638" s="62" t="str">
        <f t="shared" si="9"/>
        <v>Бард</v>
      </c>
    </row>
    <row r="639" spans="1:11">
      <c r="A639">
        <v>5430600</v>
      </c>
      <c r="B639" t="s">
        <v>2169</v>
      </c>
      <c r="C639" t="s">
        <v>294</v>
      </c>
      <c r="D639" t="s">
        <v>295</v>
      </c>
      <c r="E639">
        <v>45285</v>
      </c>
      <c r="F639" t="s">
        <v>277</v>
      </c>
      <c r="G639" s="39">
        <v>200</v>
      </c>
      <c r="H639" s="39">
        <v>1850100</v>
      </c>
      <c r="I639" s="39">
        <v>37002000</v>
      </c>
      <c r="K639" s="62" t="str">
        <f t="shared" si="9"/>
        <v>Спир</v>
      </c>
    </row>
    <row r="640" spans="1:11">
      <c r="A640">
        <v>5430601</v>
      </c>
      <c r="B640" t="s">
        <v>2169</v>
      </c>
      <c r="C640" t="s">
        <v>296</v>
      </c>
      <c r="D640" t="s">
        <v>297</v>
      </c>
      <c r="E640">
        <v>45285</v>
      </c>
      <c r="F640" t="s">
        <v>277</v>
      </c>
      <c r="G640" s="39">
        <v>20</v>
      </c>
      <c r="H640" s="39">
        <v>1850007</v>
      </c>
      <c r="I640" s="39">
        <v>3700014</v>
      </c>
      <c r="K640" s="62" t="str">
        <f t="shared" si="9"/>
        <v>Спир</v>
      </c>
    </row>
    <row r="641" spans="1:11">
      <c r="A641">
        <v>5430602</v>
      </c>
      <c r="B641" t="s">
        <v>2169</v>
      </c>
      <c r="C641" t="s">
        <v>275</v>
      </c>
      <c r="D641" t="s">
        <v>276</v>
      </c>
      <c r="E641">
        <v>45285</v>
      </c>
      <c r="F641" t="s">
        <v>277</v>
      </c>
      <c r="G641" s="39">
        <v>250</v>
      </c>
      <c r="H641" s="39">
        <v>1850007</v>
      </c>
      <c r="I641" s="39">
        <v>46250175</v>
      </c>
      <c r="K641" s="62" t="str">
        <f t="shared" si="9"/>
        <v>Спир</v>
      </c>
    </row>
    <row r="642" spans="1:11">
      <c r="A642">
        <v>5431419</v>
      </c>
      <c r="B642" t="s">
        <v>2206</v>
      </c>
      <c r="C642" t="s">
        <v>559</v>
      </c>
      <c r="D642" t="s">
        <v>560</v>
      </c>
      <c r="E642">
        <v>45285</v>
      </c>
      <c r="F642" t="s">
        <v>277</v>
      </c>
      <c r="G642" s="39">
        <v>50</v>
      </c>
      <c r="H642" s="39">
        <v>1851160</v>
      </c>
      <c r="I642" s="39">
        <v>9255800</v>
      </c>
      <c r="K642" s="62" t="str">
        <f t="shared" si="9"/>
        <v>Спир</v>
      </c>
    </row>
    <row r="643" spans="1:11">
      <c r="A643">
        <v>5431420</v>
      </c>
      <c r="B643" t="s">
        <v>2206</v>
      </c>
      <c r="C643" t="s">
        <v>2207</v>
      </c>
      <c r="D643" t="s">
        <v>2208</v>
      </c>
      <c r="E643">
        <v>45285</v>
      </c>
      <c r="F643" t="s">
        <v>277</v>
      </c>
      <c r="G643" s="39">
        <v>200</v>
      </c>
      <c r="H643" s="39">
        <v>1850377</v>
      </c>
      <c r="I643" s="39">
        <v>37007540</v>
      </c>
      <c r="K643" s="62" t="str">
        <f t="shared" si="9"/>
        <v>Спир</v>
      </c>
    </row>
    <row r="644" spans="1:11">
      <c r="A644">
        <v>5431421</v>
      </c>
      <c r="B644" t="s">
        <v>2206</v>
      </c>
      <c r="C644" t="s">
        <v>967</v>
      </c>
      <c r="D644" t="s">
        <v>968</v>
      </c>
      <c r="E644">
        <v>45285</v>
      </c>
      <c r="F644" t="s">
        <v>277</v>
      </c>
      <c r="G644" s="39">
        <v>200</v>
      </c>
      <c r="H644" s="39">
        <v>1850011</v>
      </c>
      <c r="I644" s="39">
        <v>37000220</v>
      </c>
      <c r="K644" s="62" t="str">
        <f t="shared" si="9"/>
        <v>Спир</v>
      </c>
    </row>
    <row r="645" spans="1:11">
      <c r="A645">
        <v>5431422</v>
      </c>
      <c r="B645" t="s">
        <v>2206</v>
      </c>
      <c r="C645" t="s">
        <v>294</v>
      </c>
      <c r="D645" t="s">
        <v>295</v>
      </c>
      <c r="E645">
        <v>45285</v>
      </c>
      <c r="F645" t="s">
        <v>277</v>
      </c>
      <c r="G645" s="39">
        <v>100</v>
      </c>
      <c r="H645" s="39">
        <v>1850008</v>
      </c>
      <c r="I645" s="39">
        <v>18500080</v>
      </c>
      <c r="K645" s="62" t="str">
        <f t="shared" ref="K645:K708" si="10">LEFT(F645,4)</f>
        <v>Спир</v>
      </c>
    </row>
    <row r="646" spans="1:11">
      <c r="A646">
        <v>5431423</v>
      </c>
      <c r="B646" t="s">
        <v>2206</v>
      </c>
      <c r="C646" t="s">
        <v>561</v>
      </c>
      <c r="D646" t="s">
        <v>562</v>
      </c>
      <c r="E646">
        <v>45285</v>
      </c>
      <c r="F646" t="s">
        <v>277</v>
      </c>
      <c r="G646" s="39">
        <v>100</v>
      </c>
      <c r="H646" s="39">
        <v>1850007</v>
      </c>
      <c r="I646" s="39">
        <v>18500070</v>
      </c>
      <c r="K646" s="62" t="str">
        <f t="shared" si="10"/>
        <v>Спир</v>
      </c>
    </row>
    <row r="647" spans="1:11">
      <c r="A647">
        <v>5431424</v>
      </c>
      <c r="B647" t="s">
        <v>2206</v>
      </c>
      <c r="C647" t="s">
        <v>312</v>
      </c>
      <c r="D647" t="s">
        <v>313</v>
      </c>
      <c r="E647">
        <v>45285</v>
      </c>
      <c r="F647" t="s">
        <v>277</v>
      </c>
      <c r="G647" s="39">
        <v>480</v>
      </c>
      <c r="H647" s="39">
        <v>1850000</v>
      </c>
      <c r="I647" s="39">
        <v>88800000</v>
      </c>
      <c r="K647" s="62" t="str">
        <f t="shared" si="10"/>
        <v>Спир</v>
      </c>
    </row>
    <row r="648" spans="1:11">
      <c r="A648">
        <v>5431827</v>
      </c>
      <c r="B648" t="s">
        <v>2206</v>
      </c>
      <c r="C648" t="s">
        <v>127</v>
      </c>
      <c r="D648" t="s">
        <v>128</v>
      </c>
      <c r="E648">
        <v>18521</v>
      </c>
      <c r="F648" t="s">
        <v>126</v>
      </c>
      <c r="G648" s="39">
        <v>600</v>
      </c>
      <c r="H648" s="39">
        <v>5750000</v>
      </c>
      <c r="I648" s="39">
        <v>34500000</v>
      </c>
      <c r="K648" s="62" t="str">
        <f t="shared" si="10"/>
        <v>Бард</v>
      </c>
    </row>
    <row r="649" spans="1:11">
      <c r="A649">
        <v>5432659</v>
      </c>
      <c r="B649" t="s">
        <v>2206</v>
      </c>
      <c r="C649" t="s">
        <v>448</v>
      </c>
      <c r="D649" t="s">
        <v>449</v>
      </c>
      <c r="E649">
        <v>45433</v>
      </c>
      <c r="F649" t="s">
        <v>278</v>
      </c>
      <c r="G649" s="39">
        <v>100</v>
      </c>
      <c r="H649" s="39">
        <v>1701007</v>
      </c>
      <c r="I649" s="39">
        <v>17010070</v>
      </c>
      <c r="K649" s="62" t="str">
        <f t="shared" si="10"/>
        <v>Спир</v>
      </c>
    </row>
    <row r="650" spans="1:11">
      <c r="A650">
        <v>5432660</v>
      </c>
      <c r="B650" t="s">
        <v>2206</v>
      </c>
      <c r="C650" t="s">
        <v>281</v>
      </c>
      <c r="D650" t="s">
        <v>282</v>
      </c>
      <c r="E650">
        <v>45433</v>
      </c>
      <c r="F650" t="s">
        <v>278</v>
      </c>
      <c r="G650" s="39">
        <v>100</v>
      </c>
      <c r="H650" s="39">
        <v>1701007</v>
      </c>
      <c r="I650" s="39">
        <v>17010070</v>
      </c>
      <c r="K650" s="62" t="str">
        <f t="shared" si="10"/>
        <v>Спир</v>
      </c>
    </row>
    <row r="651" spans="1:11">
      <c r="A651">
        <v>5432661</v>
      </c>
      <c r="B651" t="s">
        <v>2206</v>
      </c>
      <c r="C651" t="s">
        <v>300</v>
      </c>
      <c r="D651" t="s">
        <v>301</v>
      </c>
      <c r="E651">
        <v>45433</v>
      </c>
      <c r="F651" t="s">
        <v>278</v>
      </c>
      <c r="G651" s="39">
        <v>200</v>
      </c>
      <c r="H651" s="39">
        <v>1701007</v>
      </c>
      <c r="I651" s="39">
        <v>34020140</v>
      </c>
      <c r="K651" s="62" t="str">
        <f t="shared" si="10"/>
        <v>Спир</v>
      </c>
    </row>
    <row r="652" spans="1:11">
      <c r="A652">
        <v>5432682</v>
      </c>
      <c r="B652" t="s">
        <v>2206</v>
      </c>
      <c r="C652" t="s">
        <v>538</v>
      </c>
      <c r="D652" t="s">
        <v>539</v>
      </c>
      <c r="E652">
        <v>45285</v>
      </c>
      <c r="F652" t="s">
        <v>277</v>
      </c>
      <c r="G652" s="39">
        <v>150</v>
      </c>
      <c r="H652" s="39">
        <v>1850000</v>
      </c>
      <c r="I652" s="39">
        <v>27750000</v>
      </c>
      <c r="K652" s="62" t="str">
        <f t="shared" si="10"/>
        <v>Спир</v>
      </c>
    </row>
    <row r="653" spans="1:11">
      <c r="A653">
        <v>5433485</v>
      </c>
      <c r="B653" t="s">
        <v>2010</v>
      </c>
      <c r="C653" t="s">
        <v>323</v>
      </c>
      <c r="D653" t="s">
        <v>324</v>
      </c>
      <c r="E653">
        <v>45285</v>
      </c>
      <c r="F653" t="s">
        <v>277</v>
      </c>
      <c r="G653" s="39">
        <v>90</v>
      </c>
      <c r="H653" s="39">
        <v>1850012</v>
      </c>
      <c r="I653" s="39">
        <v>16650108</v>
      </c>
      <c r="K653" s="62" t="str">
        <f t="shared" si="10"/>
        <v>Спир</v>
      </c>
    </row>
    <row r="654" spans="1:11">
      <c r="A654">
        <v>5433902</v>
      </c>
      <c r="B654" t="s">
        <v>2010</v>
      </c>
      <c r="C654" t="s">
        <v>127</v>
      </c>
      <c r="D654" t="s">
        <v>128</v>
      </c>
      <c r="E654">
        <v>18521</v>
      </c>
      <c r="F654" t="s">
        <v>126</v>
      </c>
      <c r="G654" s="39">
        <v>600</v>
      </c>
      <c r="H654" s="39">
        <v>5750000</v>
      </c>
      <c r="I654" s="39">
        <v>34500000</v>
      </c>
      <c r="K654" s="62" t="str">
        <f t="shared" si="10"/>
        <v>Бард</v>
      </c>
    </row>
    <row r="655" spans="1:11">
      <c r="A655">
        <v>5434663</v>
      </c>
      <c r="B655" t="s">
        <v>2010</v>
      </c>
      <c r="C655" t="s">
        <v>446</v>
      </c>
      <c r="D655" t="s">
        <v>447</v>
      </c>
      <c r="E655">
        <v>45433</v>
      </c>
      <c r="F655" t="s">
        <v>278</v>
      </c>
      <c r="G655" s="39">
        <v>50</v>
      </c>
      <c r="H655" s="39">
        <v>1702000</v>
      </c>
      <c r="I655" s="39">
        <v>8510000</v>
      </c>
      <c r="K655" s="62" t="str">
        <f t="shared" si="10"/>
        <v>Спир</v>
      </c>
    </row>
    <row r="656" spans="1:11">
      <c r="A656">
        <v>5434664</v>
      </c>
      <c r="B656" t="s">
        <v>2010</v>
      </c>
      <c r="C656" t="s">
        <v>2209</v>
      </c>
      <c r="D656" t="s">
        <v>2210</v>
      </c>
      <c r="E656">
        <v>45433</v>
      </c>
      <c r="F656" t="s">
        <v>278</v>
      </c>
      <c r="G656" s="39">
        <v>1000</v>
      </c>
      <c r="H656" s="39">
        <v>1701001</v>
      </c>
      <c r="I656" s="39">
        <v>170100100</v>
      </c>
      <c r="K656" s="62" t="str">
        <f t="shared" si="10"/>
        <v>Спир</v>
      </c>
    </row>
    <row r="657" spans="1:11">
      <c r="A657">
        <v>5434665</v>
      </c>
      <c r="B657" t="s">
        <v>2010</v>
      </c>
      <c r="C657" t="s">
        <v>2211</v>
      </c>
      <c r="D657" t="s">
        <v>2212</v>
      </c>
      <c r="E657">
        <v>45433</v>
      </c>
      <c r="F657" t="s">
        <v>278</v>
      </c>
      <c r="G657" s="39">
        <v>10</v>
      </c>
      <c r="H657" s="39">
        <v>1701000</v>
      </c>
      <c r="I657" s="39">
        <v>1701000</v>
      </c>
      <c r="K657" s="62" t="str">
        <f t="shared" si="10"/>
        <v>Спир</v>
      </c>
    </row>
    <row r="658" spans="1:11">
      <c r="A658">
        <v>5434704</v>
      </c>
      <c r="B658" t="s">
        <v>2010</v>
      </c>
      <c r="C658" t="s">
        <v>2213</v>
      </c>
      <c r="D658" t="s">
        <v>2214</v>
      </c>
      <c r="E658">
        <v>45285</v>
      </c>
      <c r="F658" t="s">
        <v>277</v>
      </c>
      <c r="G658" s="39">
        <v>50</v>
      </c>
      <c r="H658" s="39">
        <v>1850000</v>
      </c>
      <c r="I658" s="39">
        <v>9250000</v>
      </c>
      <c r="K658" s="62" t="str">
        <f t="shared" si="10"/>
        <v>Спир</v>
      </c>
    </row>
    <row r="659" spans="1:11">
      <c r="A659">
        <v>5435451</v>
      </c>
      <c r="B659" t="s">
        <v>2215</v>
      </c>
      <c r="C659" t="s">
        <v>398</v>
      </c>
      <c r="D659" t="s">
        <v>322</v>
      </c>
      <c r="E659">
        <v>45433</v>
      </c>
      <c r="F659" t="s">
        <v>278</v>
      </c>
      <c r="G659" s="39">
        <v>100</v>
      </c>
      <c r="H659" s="39">
        <v>1705000</v>
      </c>
      <c r="I659" s="39">
        <v>17050000</v>
      </c>
      <c r="K659" s="62" t="str">
        <f t="shared" si="10"/>
        <v>Спир</v>
      </c>
    </row>
    <row r="660" spans="1:11">
      <c r="A660">
        <v>5435452</v>
      </c>
      <c r="B660" t="s">
        <v>2215</v>
      </c>
      <c r="C660" t="s">
        <v>341</v>
      </c>
      <c r="D660" t="s">
        <v>342</v>
      </c>
      <c r="E660">
        <v>45433</v>
      </c>
      <c r="F660" t="s">
        <v>278</v>
      </c>
      <c r="G660" s="39">
        <v>100</v>
      </c>
      <c r="H660" s="39">
        <v>1701001</v>
      </c>
      <c r="I660" s="39">
        <v>17010010</v>
      </c>
      <c r="K660" s="62" t="str">
        <f t="shared" si="10"/>
        <v>Спир</v>
      </c>
    </row>
    <row r="661" spans="1:11">
      <c r="A661">
        <v>5435501</v>
      </c>
      <c r="B661" t="s">
        <v>2215</v>
      </c>
      <c r="C661" t="s">
        <v>331</v>
      </c>
      <c r="D661" t="s">
        <v>332</v>
      </c>
      <c r="E661">
        <v>45285</v>
      </c>
      <c r="F661" t="s">
        <v>277</v>
      </c>
      <c r="G661" s="39">
        <v>500</v>
      </c>
      <c r="H661" s="39">
        <v>1851077</v>
      </c>
      <c r="I661" s="39">
        <v>92553850</v>
      </c>
      <c r="K661" s="62" t="str">
        <f t="shared" si="10"/>
        <v>Спир</v>
      </c>
    </row>
    <row r="662" spans="1:11">
      <c r="A662">
        <v>5435502</v>
      </c>
      <c r="B662" t="s">
        <v>2215</v>
      </c>
      <c r="C662" t="s">
        <v>439</v>
      </c>
      <c r="D662" t="s">
        <v>440</v>
      </c>
      <c r="E662">
        <v>45285</v>
      </c>
      <c r="F662" t="s">
        <v>277</v>
      </c>
      <c r="G662" s="39">
        <v>100</v>
      </c>
      <c r="H662" s="39">
        <v>1850001</v>
      </c>
      <c r="I662" s="39">
        <v>18500010</v>
      </c>
      <c r="K662" s="62" t="str">
        <f t="shared" si="10"/>
        <v>Спир</v>
      </c>
    </row>
    <row r="663" spans="1:11">
      <c r="A663">
        <v>5435505</v>
      </c>
      <c r="B663" t="s">
        <v>2215</v>
      </c>
      <c r="C663" t="s">
        <v>417</v>
      </c>
      <c r="D663" t="s">
        <v>418</v>
      </c>
      <c r="E663">
        <v>9945284</v>
      </c>
      <c r="F663" t="s">
        <v>505</v>
      </c>
      <c r="G663" s="39">
        <v>300</v>
      </c>
      <c r="H663" s="39">
        <v>1861007</v>
      </c>
      <c r="I663" s="39">
        <v>55830210</v>
      </c>
      <c r="K663" s="62" t="str">
        <f t="shared" si="10"/>
        <v>Спир</v>
      </c>
    </row>
    <row r="664" spans="1:11">
      <c r="A664">
        <v>5435876</v>
      </c>
      <c r="B664" t="s">
        <v>2215</v>
      </c>
      <c r="C664" t="s">
        <v>124</v>
      </c>
      <c r="D664" t="s">
        <v>125</v>
      </c>
      <c r="E664">
        <v>18521</v>
      </c>
      <c r="F664" t="s">
        <v>126</v>
      </c>
      <c r="G664" s="39">
        <v>200</v>
      </c>
      <c r="H664" s="39">
        <v>5750205</v>
      </c>
      <c r="I664" s="39">
        <v>11500410</v>
      </c>
      <c r="K664" s="62" t="str">
        <f t="shared" si="10"/>
        <v>Бард</v>
      </c>
    </row>
    <row r="665" spans="1:11">
      <c r="A665">
        <v>5435877</v>
      </c>
      <c r="B665" t="s">
        <v>2215</v>
      </c>
      <c r="C665" t="s">
        <v>160</v>
      </c>
      <c r="D665" t="s">
        <v>161</v>
      </c>
      <c r="E665">
        <v>18521</v>
      </c>
      <c r="F665" t="s">
        <v>126</v>
      </c>
      <c r="G665" s="39">
        <v>400</v>
      </c>
      <c r="H665" s="39">
        <v>5750100</v>
      </c>
      <c r="I665" s="39">
        <v>23000400</v>
      </c>
      <c r="K665" s="62" t="str">
        <f t="shared" si="10"/>
        <v>Бард</v>
      </c>
    </row>
    <row r="666" spans="1:11">
      <c r="A666">
        <v>5436657</v>
      </c>
      <c r="B666" t="s">
        <v>2215</v>
      </c>
      <c r="C666" t="s">
        <v>2216</v>
      </c>
      <c r="D666" t="s">
        <v>2217</v>
      </c>
      <c r="E666">
        <v>45433</v>
      </c>
      <c r="F666" t="s">
        <v>278</v>
      </c>
      <c r="G666" s="39">
        <v>300</v>
      </c>
      <c r="H666" s="39">
        <v>1702000</v>
      </c>
      <c r="I666" s="39">
        <v>51060000</v>
      </c>
      <c r="K666" s="62" t="str">
        <f t="shared" si="10"/>
        <v>Спир</v>
      </c>
    </row>
    <row r="667" spans="1:11">
      <c r="A667">
        <v>5436658</v>
      </c>
      <c r="B667" t="s">
        <v>2215</v>
      </c>
      <c r="C667" t="s">
        <v>488</v>
      </c>
      <c r="D667" t="s">
        <v>489</v>
      </c>
      <c r="E667">
        <v>45433</v>
      </c>
      <c r="F667" t="s">
        <v>278</v>
      </c>
      <c r="G667" s="39">
        <v>100</v>
      </c>
      <c r="H667" s="39">
        <v>1701007</v>
      </c>
      <c r="I667" s="39">
        <v>17010070</v>
      </c>
      <c r="K667" s="62" t="str">
        <f t="shared" si="10"/>
        <v>Спир</v>
      </c>
    </row>
    <row r="668" spans="1:11">
      <c r="A668">
        <v>5436691</v>
      </c>
      <c r="B668" t="s">
        <v>2215</v>
      </c>
      <c r="C668" t="s">
        <v>2218</v>
      </c>
      <c r="D668" t="s">
        <v>2219</v>
      </c>
      <c r="E668">
        <v>45285</v>
      </c>
      <c r="F668" t="s">
        <v>277</v>
      </c>
      <c r="G668" s="39">
        <v>60</v>
      </c>
      <c r="H668" s="39">
        <v>1850002</v>
      </c>
      <c r="I668" s="39">
        <v>11100012</v>
      </c>
      <c r="K668" s="62" t="str">
        <f t="shared" si="10"/>
        <v>Спир</v>
      </c>
    </row>
    <row r="669" spans="1:11">
      <c r="A669">
        <v>5436692</v>
      </c>
      <c r="B669" t="s">
        <v>2215</v>
      </c>
      <c r="C669" t="s">
        <v>312</v>
      </c>
      <c r="D669" t="s">
        <v>313</v>
      </c>
      <c r="E669">
        <v>45285</v>
      </c>
      <c r="F669" t="s">
        <v>277</v>
      </c>
      <c r="G669" s="39">
        <v>480</v>
      </c>
      <c r="H669" s="39">
        <v>1850001</v>
      </c>
      <c r="I669" s="39">
        <v>88800048</v>
      </c>
      <c r="K669" s="62" t="str">
        <f t="shared" si="10"/>
        <v>Спир</v>
      </c>
    </row>
    <row r="670" spans="1:11">
      <c r="A670">
        <v>5436693</v>
      </c>
      <c r="B670" t="s">
        <v>2215</v>
      </c>
      <c r="C670" t="s">
        <v>312</v>
      </c>
      <c r="D670" t="s">
        <v>313</v>
      </c>
      <c r="E670">
        <v>45285</v>
      </c>
      <c r="F670" t="s">
        <v>277</v>
      </c>
      <c r="G670" s="39">
        <v>480</v>
      </c>
      <c r="H670" s="39">
        <v>1850001</v>
      </c>
      <c r="I670" s="39">
        <v>88800048</v>
      </c>
      <c r="K670" s="62" t="str">
        <f t="shared" si="10"/>
        <v>Спир</v>
      </c>
    </row>
    <row r="671" spans="1:11">
      <c r="A671">
        <v>5437451</v>
      </c>
      <c r="B671" t="s">
        <v>2220</v>
      </c>
      <c r="C671" t="s">
        <v>435</v>
      </c>
      <c r="D671" t="s">
        <v>436</v>
      </c>
      <c r="E671">
        <v>45284</v>
      </c>
      <c r="F671" t="s">
        <v>274</v>
      </c>
      <c r="G671" s="39">
        <v>3200</v>
      </c>
      <c r="H671" s="39">
        <v>1860007</v>
      </c>
      <c r="I671" s="39">
        <v>595202240</v>
      </c>
      <c r="K671" s="62" t="str">
        <f t="shared" si="10"/>
        <v>Спир</v>
      </c>
    </row>
    <row r="672" spans="1:11">
      <c r="A672">
        <v>5437849</v>
      </c>
      <c r="B672" t="s">
        <v>2220</v>
      </c>
      <c r="C672" t="s">
        <v>2221</v>
      </c>
      <c r="D672" t="s">
        <v>2222</v>
      </c>
      <c r="E672">
        <v>18521</v>
      </c>
      <c r="F672" t="s">
        <v>126</v>
      </c>
      <c r="G672" s="39">
        <v>100</v>
      </c>
      <c r="H672" s="39">
        <v>5752000</v>
      </c>
      <c r="I672" s="39">
        <v>5752000</v>
      </c>
      <c r="K672" s="62" t="str">
        <f t="shared" si="10"/>
        <v>Бард</v>
      </c>
    </row>
    <row r="673" spans="1:11">
      <c r="A673">
        <v>5437850</v>
      </c>
      <c r="B673" t="s">
        <v>2220</v>
      </c>
      <c r="C673" t="s">
        <v>127</v>
      </c>
      <c r="D673" t="s">
        <v>128</v>
      </c>
      <c r="E673">
        <v>18521</v>
      </c>
      <c r="F673" t="s">
        <v>126</v>
      </c>
      <c r="G673" s="39">
        <v>500</v>
      </c>
      <c r="H673" s="39">
        <v>5750000</v>
      </c>
      <c r="I673" s="39">
        <v>28750000</v>
      </c>
      <c r="K673" s="62" t="str">
        <f t="shared" si="10"/>
        <v>Бард</v>
      </c>
    </row>
    <row r="674" spans="1:11">
      <c r="A674">
        <v>5438594</v>
      </c>
      <c r="B674" t="s">
        <v>2220</v>
      </c>
      <c r="C674" t="s">
        <v>2223</v>
      </c>
      <c r="D674" t="s">
        <v>2224</v>
      </c>
      <c r="E674">
        <v>45433</v>
      </c>
      <c r="F674" t="s">
        <v>278</v>
      </c>
      <c r="G674" s="39">
        <v>1000</v>
      </c>
      <c r="H674" s="39">
        <v>1703123</v>
      </c>
      <c r="I674" s="39">
        <v>170312300</v>
      </c>
      <c r="K674" s="62" t="str">
        <f t="shared" si="10"/>
        <v>Спир</v>
      </c>
    </row>
    <row r="675" spans="1:11">
      <c r="A675">
        <v>5438595</v>
      </c>
      <c r="B675" t="s">
        <v>2220</v>
      </c>
      <c r="C675" t="s">
        <v>2225</v>
      </c>
      <c r="D675" t="s">
        <v>2226</v>
      </c>
      <c r="E675">
        <v>45433</v>
      </c>
      <c r="F675" t="s">
        <v>278</v>
      </c>
      <c r="G675" s="39">
        <v>140</v>
      </c>
      <c r="H675" s="39">
        <v>1701788</v>
      </c>
      <c r="I675" s="39">
        <v>23825032</v>
      </c>
      <c r="K675" s="62" t="str">
        <f t="shared" si="10"/>
        <v>Спир</v>
      </c>
    </row>
    <row r="676" spans="1:11">
      <c r="A676">
        <v>5438620</v>
      </c>
      <c r="B676" t="s">
        <v>2220</v>
      </c>
      <c r="C676" t="s">
        <v>547</v>
      </c>
      <c r="D676" t="s">
        <v>548</v>
      </c>
      <c r="E676">
        <v>45285</v>
      </c>
      <c r="F676" t="s">
        <v>277</v>
      </c>
      <c r="G676" s="39">
        <v>30</v>
      </c>
      <c r="H676" s="39">
        <v>1850001</v>
      </c>
      <c r="I676" s="39">
        <v>5550003</v>
      </c>
      <c r="K676" s="62" t="str">
        <f t="shared" si="10"/>
        <v>Спир</v>
      </c>
    </row>
    <row r="677" spans="1:11">
      <c r="A677">
        <v>5439454</v>
      </c>
      <c r="B677" t="s">
        <v>2227</v>
      </c>
      <c r="C677" t="s">
        <v>2195</v>
      </c>
      <c r="D677" t="s">
        <v>2196</v>
      </c>
      <c r="E677">
        <v>45285</v>
      </c>
      <c r="F677" t="s">
        <v>277</v>
      </c>
      <c r="G677" s="39">
        <v>5000</v>
      </c>
      <c r="H677" s="39">
        <v>1855000</v>
      </c>
      <c r="I677" s="39">
        <v>927500000</v>
      </c>
      <c r="K677" s="62" t="str">
        <f t="shared" si="10"/>
        <v>Спир</v>
      </c>
    </row>
    <row r="678" spans="1:11">
      <c r="A678">
        <v>5439459</v>
      </c>
      <c r="B678" t="s">
        <v>2227</v>
      </c>
      <c r="C678" t="s">
        <v>490</v>
      </c>
      <c r="D678" t="s">
        <v>491</v>
      </c>
      <c r="E678">
        <v>9945284</v>
      </c>
      <c r="F678" t="s">
        <v>505</v>
      </c>
      <c r="G678" s="39">
        <v>50</v>
      </c>
      <c r="H678" s="39">
        <v>1875000</v>
      </c>
      <c r="I678" s="39">
        <v>9375000</v>
      </c>
      <c r="K678" s="62" t="str">
        <f t="shared" si="10"/>
        <v>Спир</v>
      </c>
    </row>
    <row r="679" spans="1:11">
      <c r="A679">
        <v>5439856</v>
      </c>
      <c r="B679" t="s">
        <v>2227</v>
      </c>
      <c r="C679" t="s">
        <v>124</v>
      </c>
      <c r="D679" t="s">
        <v>125</v>
      </c>
      <c r="E679">
        <v>18521</v>
      </c>
      <c r="F679" t="s">
        <v>126</v>
      </c>
      <c r="G679" s="39">
        <v>200</v>
      </c>
      <c r="H679" s="39">
        <v>5750205</v>
      </c>
      <c r="I679" s="39">
        <v>11500410</v>
      </c>
      <c r="K679" s="62" t="str">
        <f t="shared" si="10"/>
        <v>Бард</v>
      </c>
    </row>
    <row r="680" spans="1:11">
      <c r="A680">
        <v>5439857</v>
      </c>
      <c r="B680" t="s">
        <v>2227</v>
      </c>
      <c r="C680" t="s">
        <v>127</v>
      </c>
      <c r="D680" t="s">
        <v>128</v>
      </c>
      <c r="E680">
        <v>18521</v>
      </c>
      <c r="F680" t="s">
        <v>126</v>
      </c>
      <c r="G680" s="39">
        <v>400</v>
      </c>
      <c r="H680" s="39">
        <v>5750000</v>
      </c>
      <c r="I680" s="39">
        <v>23000000</v>
      </c>
      <c r="K680" s="62" t="str">
        <f t="shared" si="10"/>
        <v>Бард</v>
      </c>
    </row>
    <row r="681" spans="1:11">
      <c r="A681">
        <v>5441465</v>
      </c>
      <c r="B681" t="s">
        <v>2183</v>
      </c>
      <c r="C681" t="s">
        <v>2193</v>
      </c>
      <c r="D681" t="s">
        <v>2194</v>
      </c>
      <c r="E681">
        <v>45433</v>
      </c>
      <c r="F681" t="s">
        <v>278</v>
      </c>
      <c r="G681" s="39">
        <v>400</v>
      </c>
      <c r="H681" s="39">
        <v>1701110</v>
      </c>
      <c r="I681" s="39">
        <v>68044400</v>
      </c>
      <c r="K681" s="62" t="str">
        <f t="shared" si="10"/>
        <v>Спир</v>
      </c>
    </row>
    <row r="682" spans="1:11">
      <c r="A682">
        <v>5441523</v>
      </c>
      <c r="B682" t="s">
        <v>2183</v>
      </c>
      <c r="C682" t="s">
        <v>443</v>
      </c>
      <c r="D682" t="s">
        <v>444</v>
      </c>
      <c r="E682">
        <v>45285</v>
      </c>
      <c r="F682" t="s">
        <v>277</v>
      </c>
      <c r="G682" s="39">
        <v>400</v>
      </c>
      <c r="H682" s="39">
        <v>1871999</v>
      </c>
      <c r="I682" s="39">
        <v>74879960</v>
      </c>
      <c r="K682" s="62" t="str">
        <f t="shared" si="10"/>
        <v>Спир</v>
      </c>
    </row>
    <row r="683" spans="1:11">
      <c r="A683">
        <v>5441524</v>
      </c>
      <c r="B683" t="s">
        <v>2183</v>
      </c>
      <c r="C683" t="s">
        <v>312</v>
      </c>
      <c r="D683" t="s">
        <v>313</v>
      </c>
      <c r="E683">
        <v>45285</v>
      </c>
      <c r="F683" t="s">
        <v>277</v>
      </c>
      <c r="G683" s="39">
        <v>960</v>
      </c>
      <c r="H683" s="39">
        <v>1869999</v>
      </c>
      <c r="I683" s="39">
        <v>179519904</v>
      </c>
      <c r="K683" s="62" t="str">
        <f t="shared" si="10"/>
        <v>Спир</v>
      </c>
    </row>
    <row r="684" spans="1:11">
      <c r="A684">
        <v>5441525</v>
      </c>
      <c r="B684" t="s">
        <v>2183</v>
      </c>
      <c r="C684" t="s">
        <v>279</v>
      </c>
      <c r="D684" t="s">
        <v>280</v>
      </c>
      <c r="E684">
        <v>45285</v>
      </c>
      <c r="F684" t="s">
        <v>277</v>
      </c>
      <c r="G684" s="39">
        <v>1200</v>
      </c>
      <c r="H684" s="39">
        <v>1868788</v>
      </c>
      <c r="I684" s="39">
        <v>224254560</v>
      </c>
      <c r="K684" s="62" t="str">
        <f t="shared" si="10"/>
        <v>Спир</v>
      </c>
    </row>
    <row r="685" spans="1:11">
      <c r="A685">
        <v>5441526</v>
      </c>
      <c r="B685" t="s">
        <v>2183</v>
      </c>
      <c r="C685" t="s">
        <v>312</v>
      </c>
      <c r="D685" t="s">
        <v>313</v>
      </c>
      <c r="E685">
        <v>45285</v>
      </c>
      <c r="F685" t="s">
        <v>277</v>
      </c>
      <c r="G685" s="39">
        <v>960</v>
      </c>
      <c r="H685" s="39">
        <v>1867999</v>
      </c>
      <c r="I685" s="39">
        <v>179327904</v>
      </c>
      <c r="K685" s="62" t="str">
        <f t="shared" si="10"/>
        <v>Спир</v>
      </c>
    </row>
    <row r="686" spans="1:11">
      <c r="A686">
        <v>5441528</v>
      </c>
      <c r="B686" t="s">
        <v>2183</v>
      </c>
      <c r="C686" t="s">
        <v>435</v>
      </c>
      <c r="D686" t="s">
        <v>436</v>
      </c>
      <c r="E686">
        <v>45285</v>
      </c>
      <c r="F686" t="s">
        <v>277</v>
      </c>
      <c r="G686" s="39">
        <v>280</v>
      </c>
      <c r="H686" s="39">
        <v>1861788</v>
      </c>
      <c r="I686" s="39">
        <v>52130064</v>
      </c>
      <c r="K686" s="62" t="str">
        <f t="shared" si="10"/>
        <v>Спир</v>
      </c>
    </row>
    <row r="687" spans="1:11">
      <c r="A687">
        <v>5441892</v>
      </c>
      <c r="B687" t="s">
        <v>2183</v>
      </c>
      <c r="C687" t="s">
        <v>186</v>
      </c>
      <c r="D687" t="s">
        <v>187</v>
      </c>
      <c r="E687">
        <v>18521</v>
      </c>
      <c r="F687" t="s">
        <v>126</v>
      </c>
      <c r="G687" s="39">
        <v>100</v>
      </c>
      <c r="H687" s="39">
        <v>5760999</v>
      </c>
      <c r="I687" s="39">
        <v>5760999</v>
      </c>
      <c r="K687" s="62" t="str">
        <f t="shared" si="10"/>
        <v>Бард</v>
      </c>
    </row>
    <row r="688" spans="1:11">
      <c r="A688">
        <v>5441893</v>
      </c>
      <c r="B688" t="s">
        <v>2183</v>
      </c>
      <c r="C688" t="s">
        <v>537</v>
      </c>
      <c r="D688" t="s">
        <v>188</v>
      </c>
      <c r="E688">
        <v>18521</v>
      </c>
      <c r="F688" t="s">
        <v>126</v>
      </c>
      <c r="G688" s="39">
        <v>100</v>
      </c>
      <c r="H688" s="39">
        <v>5750059</v>
      </c>
      <c r="I688" s="39">
        <v>5750059</v>
      </c>
      <c r="K688" s="62" t="str">
        <f t="shared" si="10"/>
        <v>Бард</v>
      </c>
    </row>
    <row r="689" spans="1:11">
      <c r="A689">
        <v>5441894</v>
      </c>
      <c r="B689" t="s">
        <v>2183</v>
      </c>
      <c r="C689" t="s">
        <v>127</v>
      </c>
      <c r="D689" t="s">
        <v>128</v>
      </c>
      <c r="E689">
        <v>18521</v>
      </c>
      <c r="F689" t="s">
        <v>126</v>
      </c>
      <c r="G689" s="39">
        <v>400</v>
      </c>
      <c r="H689" s="39">
        <v>5750000</v>
      </c>
      <c r="I689" s="39">
        <v>23000000</v>
      </c>
      <c r="K689" s="62" t="str">
        <f t="shared" si="10"/>
        <v>Бард</v>
      </c>
    </row>
    <row r="690" spans="1:11">
      <c r="A690">
        <v>5443467</v>
      </c>
      <c r="B690" t="s">
        <v>2228</v>
      </c>
      <c r="C690" t="s">
        <v>2229</v>
      </c>
      <c r="D690" t="s">
        <v>2230</v>
      </c>
      <c r="E690">
        <v>45433</v>
      </c>
      <c r="F690" t="s">
        <v>278</v>
      </c>
      <c r="G690" s="39">
        <v>50</v>
      </c>
      <c r="H690" s="39">
        <v>1701110</v>
      </c>
      <c r="I690" s="39">
        <v>8505550</v>
      </c>
      <c r="K690" s="62" t="str">
        <f t="shared" si="10"/>
        <v>Спир</v>
      </c>
    </row>
    <row r="691" spans="1:11">
      <c r="A691">
        <v>5443519</v>
      </c>
      <c r="B691" t="s">
        <v>2228</v>
      </c>
      <c r="C691" t="s">
        <v>2195</v>
      </c>
      <c r="D691" t="s">
        <v>2196</v>
      </c>
      <c r="E691">
        <v>45285</v>
      </c>
      <c r="F691" t="s">
        <v>277</v>
      </c>
      <c r="G691" s="39">
        <v>1150</v>
      </c>
      <c r="H691" s="39">
        <v>1886000</v>
      </c>
      <c r="I691" s="39">
        <v>216890000</v>
      </c>
      <c r="K691" s="62" t="str">
        <f t="shared" si="10"/>
        <v>Спир</v>
      </c>
    </row>
    <row r="692" spans="1:11">
      <c r="A692">
        <v>5443520</v>
      </c>
      <c r="B692" t="s">
        <v>2228</v>
      </c>
      <c r="C692" t="s">
        <v>294</v>
      </c>
      <c r="D692" t="s">
        <v>295</v>
      </c>
      <c r="E692">
        <v>45285</v>
      </c>
      <c r="F692" t="s">
        <v>277</v>
      </c>
      <c r="G692" s="39">
        <v>200</v>
      </c>
      <c r="H692" s="39">
        <v>1880999</v>
      </c>
      <c r="I692" s="39">
        <v>37619980</v>
      </c>
      <c r="K692" s="62" t="str">
        <f t="shared" si="10"/>
        <v>Спир</v>
      </c>
    </row>
    <row r="693" spans="1:11">
      <c r="A693">
        <v>5443521</v>
      </c>
      <c r="B693" t="s">
        <v>2228</v>
      </c>
      <c r="C693" t="s">
        <v>298</v>
      </c>
      <c r="D693" t="s">
        <v>299</v>
      </c>
      <c r="E693">
        <v>45285</v>
      </c>
      <c r="F693" t="s">
        <v>277</v>
      </c>
      <c r="G693" s="39">
        <v>500</v>
      </c>
      <c r="H693" s="39">
        <v>1880000</v>
      </c>
      <c r="I693" s="39">
        <v>94000000</v>
      </c>
      <c r="K693" s="62" t="str">
        <f t="shared" si="10"/>
        <v>Спир</v>
      </c>
    </row>
    <row r="694" spans="1:11">
      <c r="A694">
        <v>5443522</v>
      </c>
      <c r="B694" t="s">
        <v>2228</v>
      </c>
      <c r="C694" t="s">
        <v>435</v>
      </c>
      <c r="D694" t="s">
        <v>436</v>
      </c>
      <c r="E694">
        <v>45285</v>
      </c>
      <c r="F694" t="s">
        <v>277</v>
      </c>
      <c r="G694" s="39">
        <v>2920</v>
      </c>
      <c r="H694" s="39">
        <v>1878999</v>
      </c>
      <c r="I694" s="39">
        <v>548667708</v>
      </c>
      <c r="K694" s="62" t="str">
        <f t="shared" si="10"/>
        <v>Спир</v>
      </c>
    </row>
    <row r="695" spans="1:11">
      <c r="A695">
        <v>5443523</v>
      </c>
      <c r="B695" t="s">
        <v>2228</v>
      </c>
      <c r="C695" t="s">
        <v>559</v>
      </c>
      <c r="D695" t="s">
        <v>560</v>
      </c>
      <c r="E695">
        <v>45285</v>
      </c>
      <c r="F695" t="s">
        <v>277</v>
      </c>
      <c r="G695" s="39">
        <v>50</v>
      </c>
      <c r="H695" s="39">
        <v>1875160</v>
      </c>
      <c r="I695" s="39">
        <v>9375800</v>
      </c>
      <c r="K695" s="62" t="str">
        <f t="shared" si="10"/>
        <v>Спир</v>
      </c>
    </row>
    <row r="696" spans="1:11">
      <c r="A696">
        <v>5443524</v>
      </c>
      <c r="B696" t="s">
        <v>2228</v>
      </c>
      <c r="C696" t="s">
        <v>439</v>
      </c>
      <c r="D696" t="s">
        <v>440</v>
      </c>
      <c r="E696">
        <v>45285</v>
      </c>
      <c r="F696" t="s">
        <v>277</v>
      </c>
      <c r="G696" s="39">
        <v>180</v>
      </c>
      <c r="H696" s="39">
        <v>1871999</v>
      </c>
      <c r="I696" s="39">
        <v>33695982</v>
      </c>
      <c r="K696" s="62" t="str">
        <f t="shared" si="10"/>
        <v>Спир</v>
      </c>
    </row>
    <row r="697" spans="1:11">
      <c r="A697">
        <v>5443914</v>
      </c>
      <c r="B697" t="s">
        <v>2228</v>
      </c>
      <c r="C697" t="s">
        <v>127</v>
      </c>
      <c r="D697" t="s">
        <v>128</v>
      </c>
      <c r="E697">
        <v>18521</v>
      </c>
      <c r="F697" t="s">
        <v>126</v>
      </c>
      <c r="G697" s="39">
        <v>800</v>
      </c>
      <c r="H697" s="39">
        <v>5750000</v>
      </c>
      <c r="I697" s="39">
        <v>46000000</v>
      </c>
      <c r="K697" s="62" t="str">
        <f t="shared" si="10"/>
        <v>Бард</v>
      </c>
    </row>
    <row r="698" spans="1:11">
      <c r="A698">
        <v>5444751</v>
      </c>
      <c r="B698" t="s">
        <v>2228</v>
      </c>
      <c r="C698" t="s">
        <v>2231</v>
      </c>
      <c r="D698" t="s">
        <v>2232</v>
      </c>
      <c r="E698">
        <v>45285</v>
      </c>
      <c r="F698" t="s">
        <v>277</v>
      </c>
      <c r="G698" s="39">
        <v>10</v>
      </c>
      <c r="H698" s="39">
        <v>1877100</v>
      </c>
      <c r="I698" s="39">
        <v>1877100</v>
      </c>
      <c r="K698" s="62" t="str">
        <f t="shared" si="10"/>
        <v>Спир</v>
      </c>
    </row>
    <row r="699" spans="1:11">
      <c r="A699">
        <v>5444752</v>
      </c>
      <c r="B699" t="s">
        <v>2228</v>
      </c>
      <c r="C699" t="s">
        <v>2202</v>
      </c>
      <c r="D699" t="s">
        <v>2203</v>
      </c>
      <c r="E699">
        <v>45285</v>
      </c>
      <c r="F699" t="s">
        <v>277</v>
      </c>
      <c r="G699" s="39">
        <v>150</v>
      </c>
      <c r="H699" s="39">
        <v>1870000</v>
      </c>
      <c r="I699" s="39">
        <v>28050000</v>
      </c>
      <c r="K699" s="62" t="str">
        <f t="shared" si="10"/>
        <v>Спир</v>
      </c>
    </row>
    <row r="700" spans="1:11">
      <c r="A700">
        <v>5444753</v>
      </c>
      <c r="B700" t="s">
        <v>2228</v>
      </c>
      <c r="C700" t="s">
        <v>567</v>
      </c>
      <c r="D700" t="s">
        <v>568</v>
      </c>
      <c r="E700">
        <v>45285</v>
      </c>
      <c r="F700" t="s">
        <v>277</v>
      </c>
      <c r="G700" s="39">
        <v>2370</v>
      </c>
      <c r="H700" s="39">
        <v>1866788</v>
      </c>
      <c r="I700" s="39">
        <v>442428756</v>
      </c>
      <c r="K700" s="62" t="str">
        <f t="shared" si="10"/>
        <v>Спир</v>
      </c>
    </row>
    <row r="701" spans="1:11">
      <c r="A701">
        <v>5444754</v>
      </c>
      <c r="B701" t="s">
        <v>2228</v>
      </c>
      <c r="C701" t="s">
        <v>312</v>
      </c>
      <c r="D701" t="s">
        <v>313</v>
      </c>
      <c r="E701">
        <v>45285</v>
      </c>
      <c r="F701" t="s">
        <v>277</v>
      </c>
      <c r="G701" s="39">
        <v>960</v>
      </c>
      <c r="H701" s="39">
        <v>1858788</v>
      </c>
      <c r="I701" s="39">
        <v>178443648</v>
      </c>
      <c r="K701" s="62" t="str">
        <f t="shared" si="10"/>
        <v>Спир</v>
      </c>
    </row>
    <row r="702" spans="1:11">
      <c r="A702">
        <v>5444755</v>
      </c>
      <c r="B702" t="s">
        <v>2228</v>
      </c>
      <c r="C702" t="s">
        <v>312</v>
      </c>
      <c r="D702" t="s">
        <v>313</v>
      </c>
      <c r="E702">
        <v>45285</v>
      </c>
      <c r="F702" t="s">
        <v>277</v>
      </c>
      <c r="G702" s="39">
        <v>960</v>
      </c>
      <c r="H702" s="39">
        <v>1852788</v>
      </c>
      <c r="I702" s="39">
        <v>177867648</v>
      </c>
      <c r="K702" s="62" t="str">
        <f t="shared" si="10"/>
        <v>Спир</v>
      </c>
    </row>
    <row r="703" spans="1:11">
      <c r="A703">
        <v>5444858</v>
      </c>
      <c r="B703" t="s">
        <v>2228</v>
      </c>
      <c r="C703" t="s">
        <v>557</v>
      </c>
      <c r="D703" t="s">
        <v>558</v>
      </c>
      <c r="E703">
        <v>18521</v>
      </c>
      <c r="F703" t="s">
        <v>126</v>
      </c>
      <c r="G703" s="39">
        <v>100</v>
      </c>
      <c r="H703" s="39">
        <v>5755000</v>
      </c>
      <c r="I703" s="39">
        <v>5755000</v>
      </c>
      <c r="K703" s="62" t="str">
        <f t="shared" si="10"/>
        <v>Бард</v>
      </c>
    </row>
    <row r="704" spans="1:11">
      <c r="A704">
        <v>5444859</v>
      </c>
      <c r="B704" t="s">
        <v>2228</v>
      </c>
      <c r="C704" t="s">
        <v>127</v>
      </c>
      <c r="D704" t="s">
        <v>128</v>
      </c>
      <c r="E704">
        <v>18521</v>
      </c>
      <c r="F704" t="s">
        <v>126</v>
      </c>
      <c r="G704" s="39">
        <v>700</v>
      </c>
      <c r="H704" s="39">
        <v>5750000</v>
      </c>
      <c r="I704" s="39">
        <v>40250000</v>
      </c>
      <c r="K704" s="62" t="str">
        <f t="shared" si="10"/>
        <v>Бард</v>
      </c>
    </row>
    <row r="705" spans="1:11">
      <c r="A705">
        <v>5445577</v>
      </c>
      <c r="B705" t="s">
        <v>2014</v>
      </c>
      <c r="C705" t="s">
        <v>472</v>
      </c>
      <c r="D705" t="s">
        <v>473</v>
      </c>
      <c r="E705">
        <v>45284</v>
      </c>
      <c r="F705" t="s">
        <v>274</v>
      </c>
      <c r="G705" s="39">
        <v>1550</v>
      </c>
      <c r="H705" s="39">
        <v>1873888</v>
      </c>
      <c r="I705" s="39">
        <v>290452640</v>
      </c>
      <c r="K705" s="62" t="str">
        <f t="shared" si="10"/>
        <v>Спир</v>
      </c>
    </row>
    <row r="706" spans="1:11">
      <c r="A706">
        <v>5445578</v>
      </c>
      <c r="B706" t="s">
        <v>2014</v>
      </c>
      <c r="C706" t="s">
        <v>435</v>
      </c>
      <c r="D706" t="s">
        <v>436</v>
      </c>
      <c r="E706">
        <v>45284</v>
      </c>
      <c r="F706" t="s">
        <v>274</v>
      </c>
      <c r="G706" s="39">
        <v>3200</v>
      </c>
      <c r="H706" s="39">
        <v>1872999</v>
      </c>
      <c r="I706" s="39">
        <v>599359680</v>
      </c>
      <c r="K706" s="62" t="str">
        <f t="shared" si="10"/>
        <v>Спир</v>
      </c>
    </row>
    <row r="707" spans="1:11">
      <c r="A707">
        <v>5445579</v>
      </c>
      <c r="B707" t="s">
        <v>2014</v>
      </c>
      <c r="C707" t="s">
        <v>312</v>
      </c>
      <c r="D707" t="s">
        <v>313</v>
      </c>
      <c r="E707">
        <v>45284</v>
      </c>
      <c r="F707" t="s">
        <v>274</v>
      </c>
      <c r="G707" s="39">
        <v>250</v>
      </c>
      <c r="H707" s="39">
        <v>1862999</v>
      </c>
      <c r="I707" s="39">
        <v>46574975</v>
      </c>
      <c r="K707" s="62" t="str">
        <f t="shared" si="10"/>
        <v>Спир</v>
      </c>
    </row>
    <row r="708" spans="1:11">
      <c r="A708">
        <v>5446009</v>
      </c>
      <c r="B708" t="s">
        <v>2014</v>
      </c>
      <c r="C708" t="s">
        <v>127</v>
      </c>
      <c r="D708" t="s">
        <v>128</v>
      </c>
      <c r="E708">
        <v>18521</v>
      </c>
      <c r="F708" t="s">
        <v>126</v>
      </c>
      <c r="G708" s="39">
        <v>800</v>
      </c>
      <c r="H708" s="39">
        <v>5750000</v>
      </c>
      <c r="I708" s="39">
        <v>46000000</v>
      </c>
      <c r="K708" s="62" t="str">
        <f t="shared" si="10"/>
        <v>Бард</v>
      </c>
    </row>
    <row r="709" spans="1:11">
      <c r="A709">
        <v>5447614</v>
      </c>
      <c r="B709" t="s">
        <v>2233</v>
      </c>
      <c r="C709" t="s">
        <v>2231</v>
      </c>
      <c r="D709" t="s">
        <v>2232</v>
      </c>
      <c r="E709">
        <v>45285</v>
      </c>
      <c r="F709" t="s">
        <v>277</v>
      </c>
      <c r="G709" s="39">
        <v>30</v>
      </c>
      <c r="H709" s="39">
        <v>1877100</v>
      </c>
      <c r="I709" s="39">
        <v>5631300</v>
      </c>
      <c r="K709" s="62" t="str">
        <f t="shared" ref="K709:K772" si="11">LEFT(F709,4)</f>
        <v>Спир</v>
      </c>
    </row>
    <row r="710" spans="1:11">
      <c r="A710">
        <v>5447615</v>
      </c>
      <c r="B710" t="s">
        <v>2233</v>
      </c>
      <c r="C710" t="s">
        <v>2234</v>
      </c>
      <c r="D710" t="s">
        <v>2235</v>
      </c>
      <c r="E710">
        <v>45285</v>
      </c>
      <c r="F710" t="s">
        <v>277</v>
      </c>
      <c r="G710" s="39">
        <v>1200</v>
      </c>
      <c r="H710" s="39">
        <v>1867773</v>
      </c>
      <c r="I710" s="39">
        <v>224132760</v>
      </c>
      <c r="K710" s="62" t="str">
        <f t="shared" si="11"/>
        <v>Спир</v>
      </c>
    </row>
    <row r="711" spans="1:11">
      <c r="A711">
        <v>5447616</v>
      </c>
      <c r="B711" t="s">
        <v>2233</v>
      </c>
      <c r="C711" t="s">
        <v>312</v>
      </c>
      <c r="D711" t="s">
        <v>313</v>
      </c>
      <c r="E711">
        <v>45285</v>
      </c>
      <c r="F711" t="s">
        <v>277</v>
      </c>
      <c r="G711" s="39">
        <v>1920</v>
      </c>
      <c r="H711" s="39">
        <v>1866555</v>
      </c>
      <c r="I711" s="39">
        <v>358378560</v>
      </c>
      <c r="K711" s="62" t="str">
        <f t="shared" si="11"/>
        <v>Спир</v>
      </c>
    </row>
    <row r="712" spans="1:11">
      <c r="A712">
        <v>5447617</v>
      </c>
      <c r="B712" t="s">
        <v>2233</v>
      </c>
      <c r="C712" t="s">
        <v>312</v>
      </c>
      <c r="D712" t="s">
        <v>313</v>
      </c>
      <c r="E712">
        <v>45285</v>
      </c>
      <c r="F712" t="s">
        <v>277</v>
      </c>
      <c r="G712" s="39">
        <v>1620</v>
      </c>
      <c r="H712" s="39">
        <v>1864999</v>
      </c>
      <c r="I712" s="39">
        <v>302129838</v>
      </c>
      <c r="K712" s="62" t="str">
        <f t="shared" si="11"/>
        <v>Спир</v>
      </c>
    </row>
    <row r="713" spans="1:11">
      <c r="A713">
        <v>5447618</v>
      </c>
      <c r="B713" t="s">
        <v>2233</v>
      </c>
      <c r="C713" t="s">
        <v>312</v>
      </c>
      <c r="D713" t="s">
        <v>313</v>
      </c>
      <c r="E713">
        <v>45284</v>
      </c>
      <c r="F713" t="s">
        <v>274</v>
      </c>
      <c r="G713" s="39">
        <v>230</v>
      </c>
      <c r="H713" s="39">
        <v>1872999</v>
      </c>
      <c r="I713" s="39">
        <v>43078977</v>
      </c>
      <c r="K713" s="62" t="str">
        <f t="shared" si="11"/>
        <v>Спир</v>
      </c>
    </row>
    <row r="714" spans="1:11">
      <c r="A714">
        <v>5448074</v>
      </c>
      <c r="B714" t="s">
        <v>2233</v>
      </c>
      <c r="C714" t="s">
        <v>124</v>
      </c>
      <c r="D714" t="s">
        <v>125</v>
      </c>
      <c r="E714">
        <v>18521</v>
      </c>
      <c r="F714" t="s">
        <v>126</v>
      </c>
      <c r="G714" s="39">
        <v>100</v>
      </c>
      <c r="H714" s="39">
        <v>5750205</v>
      </c>
      <c r="I714" s="39">
        <v>5750205</v>
      </c>
      <c r="K714" s="62" t="str">
        <f t="shared" si="11"/>
        <v>Бард</v>
      </c>
    </row>
    <row r="715" spans="1:11">
      <c r="A715">
        <v>5448075</v>
      </c>
      <c r="B715" t="s">
        <v>2233</v>
      </c>
      <c r="C715" t="s">
        <v>127</v>
      </c>
      <c r="D715" t="s">
        <v>128</v>
      </c>
      <c r="E715">
        <v>18521</v>
      </c>
      <c r="F715" t="s">
        <v>126</v>
      </c>
      <c r="G715" s="39">
        <v>700</v>
      </c>
      <c r="H715" s="39">
        <v>5750000</v>
      </c>
      <c r="I715" s="39">
        <v>40250000</v>
      </c>
      <c r="K715" s="62" t="str">
        <f t="shared" si="11"/>
        <v>Бард</v>
      </c>
    </row>
    <row r="716" spans="1:11">
      <c r="A716">
        <v>5448958</v>
      </c>
      <c r="B716" t="s">
        <v>2233</v>
      </c>
      <c r="C716" t="s">
        <v>472</v>
      </c>
      <c r="D716" t="s">
        <v>473</v>
      </c>
      <c r="E716">
        <v>45433</v>
      </c>
      <c r="F716" t="s">
        <v>278</v>
      </c>
      <c r="G716" s="39">
        <v>1550</v>
      </c>
      <c r="H716" s="39">
        <v>1702999</v>
      </c>
      <c r="I716" s="39">
        <v>263964845</v>
      </c>
      <c r="K716" s="62" t="str">
        <f t="shared" si="11"/>
        <v>Спир</v>
      </c>
    </row>
    <row r="717" spans="1:11">
      <c r="A717">
        <v>5449137</v>
      </c>
      <c r="B717" t="s">
        <v>2233</v>
      </c>
      <c r="C717" t="s">
        <v>2236</v>
      </c>
      <c r="D717" t="s">
        <v>2237</v>
      </c>
      <c r="E717">
        <v>18521</v>
      </c>
      <c r="F717" t="s">
        <v>126</v>
      </c>
      <c r="G717" s="39">
        <v>100</v>
      </c>
      <c r="H717" s="39">
        <v>5755000</v>
      </c>
      <c r="I717" s="39">
        <v>5755000</v>
      </c>
      <c r="K717" s="62" t="str">
        <f t="shared" si="11"/>
        <v>Бард</v>
      </c>
    </row>
    <row r="718" spans="1:11">
      <c r="A718">
        <v>5449138</v>
      </c>
      <c r="B718" t="s">
        <v>2233</v>
      </c>
      <c r="C718" t="s">
        <v>2236</v>
      </c>
      <c r="D718" t="s">
        <v>2237</v>
      </c>
      <c r="E718">
        <v>18521</v>
      </c>
      <c r="F718" t="s">
        <v>126</v>
      </c>
      <c r="G718" s="39">
        <v>100</v>
      </c>
      <c r="H718" s="39">
        <v>5751000</v>
      </c>
      <c r="I718" s="39">
        <v>5751000</v>
      </c>
      <c r="K718" s="62" t="str">
        <f t="shared" si="11"/>
        <v>Бард</v>
      </c>
    </row>
    <row r="719" spans="1:11">
      <c r="A719">
        <v>5449139</v>
      </c>
      <c r="B719" t="s">
        <v>2233</v>
      </c>
      <c r="C719" t="s">
        <v>127</v>
      </c>
      <c r="D719" t="s">
        <v>128</v>
      </c>
      <c r="E719">
        <v>18521</v>
      </c>
      <c r="F719" t="s">
        <v>126</v>
      </c>
      <c r="G719" s="39">
        <v>1000</v>
      </c>
      <c r="H719" s="39">
        <v>5750000</v>
      </c>
      <c r="I719" s="39">
        <v>57500000</v>
      </c>
      <c r="K719" s="62" t="str">
        <f t="shared" si="11"/>
        <v>Бард</v>
      </c>
    </row>
    <row r="720" spans="1:11">
      <c r="A720">
        <v>5449784</v>
      </c>
      <c r="B720" t="s">
        <v>2238</v>
      </c>
      <c r="C720" t="s">
        <v>411</v>
      </c>
      <c r="D720" t="s">
        <v>412</v>
      </c>
      <c r="E720">
        <v>45433</v>
      </c>
      <c r="F720" t="s">
        <v>278</v>
      </c>
      <c r="G720" s="39">
        <v>100</v>
      </c>
      <c r="H720" s="39">
        <v>1995050</v>
      </c>
      <c r="I720" s="39">
        <v>19950500</v>
      </c>
      <c r="K720" s="62" t="str">
        <f t="shared" si="11"/>
        <v>Спир</v>
      </c>
    </row>
    <row r="721" spans="1:11">
      <c r="A721">
        <v>5449785</v>
      </c>
      <c r="B721" t="s">
        <v>2238</v>
      </c>
      <c r="C721" t="s">
        <v>327</v>
      </c>
      <c r="D721" t="s">
        <v>328</v>
      </c>
      <c r="E721">
        <v>45284</v>
      </c>
      <c r="F721" t="s">
        <v>274</v>
      </c>
      <c r="G721" s="39">
        <v>3550</v>
      </c>
      <c r="H721" s="39">
        <v>2063301</v>
      </c>
      <c r="I721" s="39">
        <v>732471855</v>
      </c>
      <c r="K721" s="62" t="str">
        <f t="shared" si="11"/>
        <v>Спир</v>
      </c>
    </row>
    <row r="722" spans="1:11">
      <c r="A722">
        <v>5449786</v>
      </c>
      <c r="B722" t="s">
        <v>2238</v>
      </c>
      <c r="C722" t="s">
        <v>958</v>
      </c>
      <c r="D722" t="s">
        <v>959</v>
      </c>
      <c r="E722">
        <v>45284</v>
      </c>
      <c r="F722" t="s">
        <v>274</v>
      </c>
      <c r="G722" s="39">
        <v>400</v>
      </c>
      <c r="H722" s="39">
        <v>2062999</v>
      </c>
      <c r="I722" s="39">
        <v>82519960</v>
      </c>
      <c r="K722" s="62" t="str">
        <f t="shared" si="11"/>
        <v>Спир</v>
      </c>
    </row>
    <row r="723" spans="1:11">
      <c r="A723">
        <v>5449787</v>
      </c>
      <c r="B723" t="s">
        <v>2238</v>
      </c>
      <c r="C723" t="s">
        <v>431</v>
      </c>
      <c r="D723" t="s">
        <v>432</v>
      </c>
      <c r="E723">
        <v>45284</v>
      </c>
      <c r="F723" t="s">
        <v>274</v>
      </c>
      <c r="G723" s="39">
        <v>1600</v>
      </c>
      <c r="H723" s="39">
        <v>2000000</v>
      </c>
      <c r="I723" s="39">
        <v>320000000</v>
      </c>
      <c r="K723" s="62" t="str">
        <f t="shared" si="11"/>
        <v>Спир</v>
      </c>
    </row>
    <row r="724" spans="1:11">
      <c r="A724">
        <v>5449788</v>
      </c>
      <c r="B724" t="s">
        <v>2238</v>
      </c>
      <c r="C724" t="s">
        <v>429</v>
      </c>
      <c r="D724" t="s">
        <v>430</v>
      </c>
      <c r="E724">
        <v>45284</v>
      </c>
      <c r="F724" t="s">
        <v>274</v>
      </c>
      <c r="G724" s="39">
        <v>150</v>
      </c>
      <c r="H724" s="39">
        <v>1999778</v>
      </c>
      <c r="I724" s="39">
        <v>29996670</v>
      </c>
      <c r="K724" s="62" t="str">
        <f t="shared" si="11"/>
        <v>Спир</v>
      </c>
    </row>
    <row r="725" spans="1:11">
      <c r="A725">
        <v>5449789</v>
      </c>
      <c r="B725" t="s">
        <v>2238</v>
      </c>
      <c r="C725" t="s">
        <v>409</v>
      </c>
      <c r="D725" t="s">
        <v>410</v>
      </c>
      <c r="E725">
        <v>45284</v>
      </c>
      <c r="F725" t="s">
        <v>274</v>
      </c>
      <c r="G725" s="39">
        <v>50</v>
      </c>
      <c r="H725" s="39">
        <v>1999777</v>
      </c>
      <c r="I725" s="39">
        <v>9998885</v>
      </c>
      <c r="K725" s="62" t="str">
        <f t="shared" si="11"/>
        <v>Спир</v>
      </c>
    </row>
    <row r="726" spans="1:11">
      <c r="A726">
        <v>5450105</v>
      </c>
      <c r="B726" t="s">
        <v>2238</v>
      </c>
      <c r="C726" t="s">
        <v>127</v>
      </c>
      <c r="D726" t="s">
        <v>128</v>
      </c>
      <c r="E726">
        <v>18521</v>
      </c>
      <c r="F726" t="s">
        <v>126</v>
      </c>
      <c r="G726" s="39">
        <v>400</v>
      </c>
      <c r="H726" s="39">
        <v>5750000</v>
      </c>
      <c r="I726" s="39">
        <v>23000000</v>
      </c>
      <c r="K726" s="62" t="str">
        <f t="shared" si="11"/>
        <v>Бард</v>
      </c>
    </row>
    <row r="727" spans="1:11">
      <c r="A727">
        <v>5450972</v>
      </c>
      <c r="B727" t="s">
        <v>2238</v>
      </c>
      <c r="C727" t="s">
        <v>2195</v>
      </c>
      <c r="D727" t="s">
        <v>2196</v>
      </c>
      <c r="E727">
        <v>45285</v>
      </c>
      <c r="F727" t="s">
        <v>277</v>
      </c>
      <c r="G727" s="39">
        <v>6100</v>
      </c>
      <c r="H727" s="39">
        <v>2000000</v>
      </c>
      <c r="I727" s="39">
        <v>1220000000</v>
      </c>
      <c r="K727" s="62" t="str">
        <f t="shared" si="11"/>
        <v>Спир</v>
      </c>
    </row>
    <row r="728" spans="1:11">
      <c r="A728">
        <v>5451856</v>
      </c>
      <c r="B728" t="s">
        <v>2239</v>
      </c>
      <c r="C728" t="s">
        <v>421</v>
      </c>
      <c r="D728" t="s">
        <v>422</v>
      </c>
      <c r="E728">
        <v>45433</v>
      </c>
      <c r="F728" t="s">
        <v>278</v>
      </c>
      <c r="G728" s="39">
        <v>100</v>
      </c>
      <c r="H728" s="39">
        <v>1815000</v>
      </c>
      <c r="I728" s="39">
        <v>18150000</v>
      </c>
      <c r="K728" s="62" t="str">
        <f t="shared" si="11"/>
        <v>Спир</v>
      </c>
    </row>
    <row r="729" spans="1:11">
      <c r="A729">
        <v>5451857</v>
      </c>
      <c r="B729" t="s">
        <v>2239</v>
      </c>
      <c r="C729" t="s">
        <v>427</v>
      </c>
      <c r="D729" t="s">
        <v>428</v>
      </c>
      <c r="E729">
        <v>45433</v>
      </c>
      <c r="F729" t="s">
        <v>278</v>
      </c>
      <c r="G729" s="39">
        <v>80</v>
      </c>
      <c r="H729" s="39">
        <v>1800000</v>
      </c>
      <c r="I729" s="39">
        <v>14400000</v>
      </c>
      <c r="K729" s="62" t="str">
        <f t="shared" si="11"/>
        <v>Спир</v>
      </c>
    </row>
    <row r="730" spans="1:11">
      <c r="A730">
        <v>5451858</v>
      </c>
      <c r="B730" t="s">
        <v>2239</v>
      </c>
      <c r="C730" t="s">
        <v>394</v>
      </c>
      <c r="D730" t="s">
        <v>395</v>
      </c>
      <c r="E730">
        <v>45433</v>
      </c>
      <c r="F730" t="s">
        <v>278</v>
      </c>
      <c r="G730" s="39">
        <v>200</v>
      </c>
      <c r="H730" s="39">
        <v>1799981</v>
      </c>
      <c r="I730" s="39">
        <v>35999620</v>
      </c>
      <c r="K730" s="62" t="str">
        <f t="shared" si="11"/>
        <v>Спир</v>
      </c>
    </row>
    <row r="731" spans="1:11">
      <c r="A731">
        <v>5451920</v>
      </c>
      <c r="B731" t="s">
        <v>2239</v>
      </c>
      <c r="C731" t="s">
        <v>2240</v>
      </c>
      <c r="D731" t="s">
        <v>2241</v>
      </c>
      <c r="E731">
        <v>45285</v>
      </c>
      <c r="F731" t="s">
        <v>277</v>
      </c>
      <c r="G731" s="39">
        <v>70</v>
      </c>
      <c r="H731" s="39">
        <v>2050999</v>
      </c>
      <c r="I731" s="39">
        <v>14356993</v>
      </c>
      <c r="K731" s="62" t="str">
        <f t="shared" si="11"/>
        <v>Спир</v>
      </c>
    </row>
    <row r="732" spans="1:11">
      <c r="A732">
        <v>5451921</v>
      </c>
      <c r="B732" t="s">
        <v>2239</v>
      </c>
      <c r="C732" t="s">
        <v>2242</v>
      </c>
      <c r="D732" t="s">
        <v>2243</v>
      </c>
      <c r="E732">
        <v>45285</v>
      </c>
      <c r="F732" t="s">
        <v>277</v>
      </c>
      <c r="G732" s="39">
        <v>100</v>
      </c>
      <c r="H732" s="39">
        <v>2001000</v>
      </c>
      <c r="I732" s="39">
        <v>20010000</v>
      </c>
      <c r="K732" s="62" t="str">
        <f t="shared" si="11"/>
        <v>Спир</v>
      </c>
    </row>
    <row r="733" spans="1:11">
      <c r="A733">
        <v>5451922</v>
      </c>
      <c r="B733" t="s">
        <v>2239</v>
      </c>
      <c r="C733" t="s">
        <v>439</v>
      </c>
      <c r="D733" t="s">
        <v>440</v>
      </c>
      <c r="E733">
        <v>45285</v>
      </c>
      <c r="F733" t="s">
        <v>277</v>
      </c>
      <c r="G733" s="39">
        <v>190</v>
      </c>
      <c r="H733" s="39">
        <v>2000999</v>
      </c>
      <c r="I733" s="39">
        <v>38018981</v>
      </c>
      <c r="K733" s="62" t="str">
        <f t="shared" si="11"/>
        <v>Спир</v>
      </c>
    </row>
    <row r="734" spans="1:11">
      <c r="A734">
        <v>5451923</v>
      </c>
      <c r="B734" t="s">
        <v>2239</v>
      </c>
      <c r="C734" t="s">
        <v>294</v>
      </c>
      <c r="D734" t="s">
        <v>295</v>
      </c>
      <c r="E734">
        <v>45285</v>
      </c>
      <c r="F734" t="s">
        <v>277</v>
      </c>
      <c r="G734" s="39">
        <v>200</v>
      </c>
      <c r="H734" s="39">
        <v>1998999</v>
      </c>
      <c r="I734" s="39">
        <v>39979980</v>
      </c>
      <c r="K734" s="62" t="str">
        <f t="shared" si="11"/>
        <v>Спир</v>
      </c>
    </row>
    <row r="735" spans="1:11">
      <c r="A735">
        <v>5451924</v>
      </c>
      <c r="B735" t="s">
        <v>2239</v>
      </c>
      <c r="C735" t="s">
        <v>2244</v>
      </c>
      <c r="D735" t="s">
        <v>2245</v>
      </c>
      <c r="E735">
        <v>45285</v>
      </c>
      <c r="F735" t="s">
        <v>277</v>
      </c>
      <c r="G735" s="39">
        <v>1790</v>
      </c>
      <c r="H735" s="39">
        <v>1995778</v>
      </c>
      <c r="I735" s="39">
        <v>357244262</v>
      </c>
      <c r="K735" s="62" t="str">
        <f t="shared" si="11"/>
        <v>Спир</v>
      </c>
    </row>
    <row r="736" spans="1:11">
      <c r="A736">
        <v>5451925</v>
      </c>
      <c r="B736" t="s">
        <v>2239</v>
      </c>
      <c r="C736" t="s">
        <v>320</v>
      </c>
      <c r="D736" t="s">
        <v>321</v>
      </c>
      <c r="E736">
        <v>45285</v>
      </c>
      <c r="F736" t="s">
        <v>277</v>
      </c>
      <c r="G736" s="39">
        <v>300</v>
      </c>
      <c r="H736" s="39">
        <v>1995333</v>
      </c>
      <c r="I736" s="39">
        <v>59859990</v>
      </c>
      <c r="K736" s="62" t="str">
        <f t="shared" si="11"/>
        <v>Спир</v>
      </c>
    </row>
    <row r="737" spans="1:11">
      <c r="A737">
        <v>5451926</v>
      </c>
      <c r="B737" t="s">
        <v>2239</v>
      </c>
      <c r="C737" t="s">
        <v>967</v>
      </c>
      <c r="D737" t="s">
        <v>968</v>
      </c>
      <c r="E737">
        <v>45285</v>
      </c>
      <c r="F737" t="s">
        <v>277</v>
      </c>
      <c r="G737" s="39">
        <v>200</v>
      </c>
      <c r="H737" s="39">
        <v>1995233</v>
      </c>
      <c r="I737" s="39">
        <v>39904660</v>
      </c>
      <c r="K737" s="62" t="str">
        <f t="shared" si="11"/>
        <v>Спир</v>
      </c>
    </row>
    <row r="738" spans="1:11">
      <c r="A738">
        <v>5451927</v>
      </c>
      <c r="B738" t="s">
        <v>2239</v>
      </c>
      <c r="C738" t="s">
        <v>494</v>
      </c>
      <c r="D738" t="s">
        <v>495</v>
      </c>
      <c r="E738">
        <v>45285</v>
      </c>
      <c r="F738" t="s">
        <v>277</v>
      </c>
      <c r="G738" s="39">
        <v>1000</v>
      </c>
      <c r="H738" s="39">
        <v>1995022</v>
      </c>
      <c r="I738" s="39">
        <v>199502200</v>
      </c>
      <c r="K738" s="62" t="str">
        <f t="shared" si="11"/>
        <v>Спир</v>
      </c>
    </row>
    <row r="739" spans="1:11">
      <c r="A739">
        <v>5453123</v>
      </c>
      <c r="B739" t="s">
        <v>2239</v>
      </c>
      <c r="C739" t="s">
        <v>2246</v>
      </c>
      <c r="D739" t="s">
        <v>2247</v>
      </c>
      <c r="E739">
        <v>45285</v>
      </c>
      <c r="F739" t="s">
        <v>277</v>
      </c>
      <c r="G739" s="39">
        <v>200</v>
      </c>
      <c r="H739" s="39">
        <v>2020777</v>
      </c>
      <c r="I739" s="39">
        <v>40415540</v>
      </c>
      <c r="K739" s="62" t="str">
        <f t="shared" si="11"/>
        <v>Спир</v>
      </c>
    </row>
    <row r="740" spans="1:11">
      <c r="A740">
        <v>5453124</v>
      </c>
      <c r="B740" t="s">
        <v>2239</v>
      </c>
      <c r="C740" t="s">
        <v>2195</v>
      </c>
      <c r="D740" t="s">
        <v>2196</v>
      </c>
      <c r="E740">
        <v>45285</v>
      </c>
      <c r="F740" t="s">
        <v>277</v>
      </c>
      <c r="G740" s="39">
        <v>4500</v>
      </c>
      <c r="H740" s="39">
        <v>2000000</v>
      </c>
      <c r="I740" s="39">
        <v>900000000</v>
      </c>
      <c r="K740" s="62" t="str">
        <f t="shared" si="11"/>
        <v>Спир</v>
      </c>
    </row>
    <row r="741" spans="1:11">
      <c r="A741">
        <v>5453125</v>
      </c>
      <c r="B741" t="s">
        <v>2239</v>
      </c>
      <c r="C741" t="s">
        <v>327</v>
      </c>
      <c r="D741" t="s">
        <v>328</v>
      </c>
      <c r="E741">
        <v>45285</v>
      </c>
      <c r="F741" t="s">
        <v>277</v>
      </c>
      <c r="G741" s="39">
        <v>1400</v>
      </c>
      <c r="H741" s="39">
        <v>2000000</v>
      </c>
      <c r="I741" s="39">
        <v>280000000</v>
      </c>
      <c r="K741" s="62" t="str">
        <f t="shared" si="11"/>
        <v>Спир</v>
      </c>
    </row>
    <row r="742" spans="1:11">
      <c r="A742">
        <v>5453126</v>
      </c>
      <c r="B742" t="s">
        <v>2239</v>
      </c>
      <c r="C742" t="s">
        <v>486</v>
      </c>
      <c r="D742" t="s">
        <v>487</v>
      </c>
      <c r="E742">
        <v>45284</v>
      </c>
      <c r="F742" t="s">
        <v>274</v>
      </c>
      <c r="G742" s="39">
        <v>1600</v>
      </c>
      <c r="H742" s="39">
        <v>2002000</v>
      </c>
      <c r="I742" s="39">
        <v>320320000</v>
      </c>
      <c r="K742" s="62" t="str">
        <f t="shared" si="11"/>
        <v>Спир</v>
      </c>
    </row>
    <row r="743" spans="1:11">
      <c r="A743">
        <v>5453212</v>
      </c>
      <c r="B743" t="s">
        <v>2239</v>
      </c>
      <c r="C743" t="s">
        <v>124</v>
      </c>
      <c r="D743" t="s">
        <v>125</v>
      </c>
      <c r="E743">
        <v>18521</v>
      </c>
      <c r="F743" t="s">
        <v>126</v>
      </c>
      <c r="G743" s="39">
        <v>200</v>
      </c>
      <c r="H743" s="39">
        <v>5750205</v>
      </c>
      <c r="I743" s="39">
        <v>11500410</v>
      </c>
      <c r="K743" s="62" t="str">
        <f t="shared" si="11"/>
        <v>Бард</v>
      </c>
    </row>
    <row r="744" spans="1:11">
      <c r="A744">
        <v>5453213</v>
      </c>
      <c r="B744" t="s">
        <v>2239</v>
      </c>
      <c r="C744" t="s">
        <v>160</v>
      </c>
      <c r="D744" t="s">
        <v>161</v>
      </c>
      <c r="E744">
        <v>18521</v>
      </c>
      <c r="F744" t="s">
        <v>126</v>
      </c>
      <c r="G744" s="39">
        <v>300</v>
      </c>
      <c r="H744" s="39">
        <v>5750007</v>
      </c>
      <c r="I744" s="39">
        <v>17250021</v>
      </c>
      <c r="K744" s="62" t="str">
        <f t="shared" si="11"/>
        <v>Бард</v>
      </c>
    </row>
    <row r="745" spans="1:11">
      <c r="A745">
        <v>5454038</v>
      </c>
      <c r="B745" t="s">
        <v>2248</v>
      </c>
      <c r="C745" t="s">
        <v>2249</v>
      </c>
      <c r="D745" t="s">
        <v>2250</v>
      </c>
      <c r="E745">
        <v>45285</v>
      </c>
      <c r="F745" t="s">
        <v>277</v>
      </c>
      <c r="G745" s="39">
        <v>1200</v>
      </c>
      <c r="H745" s="39">
        <v>2002350</v>
      </c>
      <c r="I745" s="39">
        <v>240282000</v>
      </c>
      <c r="K745" s="62" t="str">
        <f t="shared" si="11"/>
        <v>Спир</v>
      </c>
    </row>
    <row r="746" spans="1:11">
      <c r="A746">
        <v>5454039</v>
      </c>
      <c r="B746" t="s">
        <v>2248</v>
      </c>
      <c r="C746" t="s">
        <v>559</v>
      </c>
      <c r="D746" t="s">
        <v>560</v>
      </c>
      <c r="E746">
        <v>45285</v>
      </c>
      <c r="F746" t="s">
        <v>277</v>
      </c>
      <c r="G746" s="39">
        <v>50</v>
      </c>
      <c r="H746" s="39">
        <v>2001100</v>
      </c>
      <c r="I746" s="39">
        <v>10005500</v>
      </c>
      <c r="K746" s="62" t="str">
        <f t="shared" si="11"/>
        <v>Спир</v>
      </c>
    </row>
    <row r="747" spans="1:11">
      <c r="A747">
        <v>5454040</v>
      </c>
      <c r="B747" t="s">
        <v>2248</v>
      </c>
      <c r="C747" t="s">
        <v>327</v>
      </c>
      <c r="D747" t="s">
        <v>328</v>
      </c>
      <c r="E747">
        <v>45285</v>
      </c>
      <c r="F747" t="s">
        <v>277</v>
      </c>
      <c r="G747" s="39">
        <v>2150</v>
      </c>
      <c r="H747" s="39">
        <v>2000050</v>
      </c>
      <c r="I747" s="39">
        <v>430010750</v>
      </c>
      <c r="K747" s="62" t="str">
        <f t="shared" si="11"/>
        <v>Спир</v>
      </c>
    </row>
    <row r="748" spans="1:11">
      <c r="A748">
        <v>5454041</v>
      </c>
      <c r="B748" t="s">
        <v>2248</v>
      </c>
      <c r="C748" t="s">
        <v>2195</v>
      </c>
      <c r="D748" t="s">
        <v>2196</v>
      </c>
      <c r="E748">
        <v>45285</v>
      </c>
      <c r="F748" t="s">
        <v>277</v>
      </c>
      <c r="G748" s="39">
        <v>1600</v>
      </c>
      <c r="H748" s="39">
        <v>2000000</v>
      </c>
      <c r="I748" s="39">
        <v>320000000</v>
      </c>
      <c r="K748" s="62" t="str">
        <f t="shared" si="11"/>
        <v>Спир</v>
      </c>
    </row>
    <row r="749" spans="1:11">
      <c r="A749">
        <v>5454042</v>
      </c>
      <c r="B749" t="s">
        <v>2248</v>
      </c>
      <c r="C749" t="s">
        <v>462</v>
      </c>
      <c r="D749" t="s">
        <v>463</v>
      </c>
      <c r="E749">
        <v>45285</v>
      </c>
      <c r="F749" t="s">
        <v>277</v>
      </c>
      <c r="G749" s="39">
        <v>300</v>
      </c>
      <c r="H749" s="39">
        <v>1999788</v>
      </c>
      <c r="I749" s="39">
        <v>59993640</v>
      </c>
      <c r="K749" s="62" t="str">
        <f t="shared" si="11"/>
        <v>Спир</v>
      </c>
    </row>
    <row r="750" spans="1:11">
      <c r="A750">
        <v>5454043</v>
      </c>
      <c r="B750" t="s">
        <v>2248</v>
      </c>
      <c r="C750" t="s">
        <v>275</v>
      </c>
      <c r="D750" t="s">
        <v>276</v>
      </c>
      <c r="E750">
        <v>45285</v>
      </c>
      <c r="F750" t="s">
        <v>277</v>
      </c>
      <c r="G750" s="39">
        <v>400</v>
      </c>
      <c r="H750" s="39">
        <v>1998111</v>
      </c>
      <c r="I750" s="39">
        <v>79924440</v>
      </c>
      <c r="K750" s="62" t="str">
        <f t="shared" si="11"/>
        <v>Спир</v>
      </c>
    </row>
    <row r="751" spans="1:11">
      <c r="A751">
        <v>5454393</v>
      </c>
      <c r="B751" t="s">
        <v>2248</v>
      </c>
      <c r="C751" t="s">
        <v>127</v>
      </c>
      <c r="D751" t="s">
        <v>128</v>
      </c>
      <c r="E751">
        <v>18521</v>
      </c>
      <c r="F751" t="s">
        <v>126</v>
      </c>
      <c r="G751" s="39">
        <v>500</v>
      </c>
      <c r="H751" s="39">
        <v>5750000</v>
      </c>
      <c r="I751" s="39">
        <v>28750000</v>
      </c>
      <c r="K751" s="62" t="str">
        <f t="shared" si="11"/>
        <v>Бард</v>
      </c>
    </row>
    <row r="752" spans="1:11">
      <c r="A752">
        <v>5455151</v>
      </c>
      <c r="B752" t="s">
        <v>2248</v>
      </c>
      <c r="C752" t="s">
        <v>2204</v>
      </c>
      <c r="D752" t="s">
        <v>2205</v>
      </c>
      <c r="E752">
        <v>45433</v>
      </c>
      <c r="F752" t="s">
        <v>278</v>
      </c>
      <c r="G752" s="39">
        <v>200</v>
      </c>
      <c r="H752" s="39">
        <v>1820999</v>
      </c>
      <c r="I752" s="39">
        <v>36419980</v>
      </c>
      <c r="K752" s="62" t="str">
        <f t="shared" si="11"/>
        <v>Спир</v>
      </c>
    </row>
    <row r="753" spans="1:11">
      <c r="A753">
        <v>5455991</v>
      </c>
      <c r="B753" t="s">
        <v>2251</v>
      </c>
      <c r="C753" t="s">
        <v>2252</v>
      </c>
      <c r="D753" t="s">
        <v>2253</v>
      </c>
      <c r="E753">
        <v>45284</v>
      </c>
      <c r="F753" t="s">
        <v>274</v>
      </c>
      <c r="G753" s="39">
        <v>3100</v>
      </c>
      <c r="H753" s="39">
        <v>2005858</v>
      </c>
      <c r="I753" s="39">
        <v>621815980</v>
      </c>
      <c r="K753" s="62" t="str">
        <f t="shared" si="11"/>
        <v>Спир</v>
      </c>
    </row>
    <row r="754" spans="1:11">
      <c r="A754">
        <v>5455992</v>
      </c>
      <c r="B754" t="s">
        <v>2251</v>
      </c>
      <c r="C754" t="s">
        <v>314</v>
      </c>
      <c r="D754" t="s">
        <v>315</v>
      </c>
      <c r="E754">
        <v>45284</v>
      </c>
      <c r="F754" t="s">
        <v>274</v>
      </c>
      <c r="G754" s="39">
        <v>730</v>
      </c>
      <c r="H754" s="39">
        <v>2002788</v>
      </c>
      <c r="I754" s="39">
        <v>146203524</v>
      </c>
      <c r="K754" s="62" t="str">
        <f t="shared" si="11"/>
        <v>Спир</v>
      </c>
    </row>
    <row r="755" spans="1:11">
      <c r="A755">
        <v>5455993</v>
      </c>
      <c r="B755" t="s">
        <v>2251</v>
      </c>
      <c r="C755" t="s">
        <v>409</v>
      </c>
      <c r="D755" t="s">
        <v>410</v>
      </c>
      <c r="E755">
        <v>45284</v>
      </c>
      <c r="F755" t="s">
        <v>274</v>
      </c>
      <c r="G755" s="39">
        <v>100</v>
      </c>
      <c r="H755" s="39">
        <v>2000001</v>
      </c>
      <c r="I755" s="39">
        <v>20000010</v>
      </c>
      <c r="K755" s="62" t="str">
        <f t="shared" si="11"/>
        <v>Спир</v>
      </c>
    </row>
    <row r="756" spans="1:11">
      <c r="A756">
        <v>5456355</v>
      </c>
      <c r="B756" t="s">
        <v>2251</v>
      </c>
      <c r="C756" t="s">
        <v>537</v>
      </c>
      <c r="D756" t="s">
        <v>188</v>
      </c>
      <c r="E756">
        <v>18521</v>
      </c>
      <c r="F756" t="s">
        <v>126</v>
      </c>
      <c r="G756" s="39">
        <v>100</v>
      </c>
      <c r="H756" s="39">
        <v>5750059</v>
      </c>
      <c r="I756" s="39">
        <v>5750059</v>
      </c>
      <c r="K756" s="62" t="str">
        <f t="shared" si="11"/>
        <v>Бард</v>
      </c>
    </row>
    <row r="757" spans="1:11">
      <c r="A757">
        <v>5456356</v>
      </c>
      <c r="B757" t="s">
        <v>2251</v>
      </c>
      <c r="C757" t="s">
        <v>127</v>
      </c>
      <c r="D757" t="s">
        <v>128</v>
      </c>
      <c r="E757">
        <v>18521</v>
      </c>
      <c r="F757" t="s">
        <v>126</v>
      </c>
      <c r="G757" s="39">
        <v>400</v>
      </c>
      <c r="H757" s="39">
        <v>5750000</v>
      </c>
      <c r="I757" s="39">
        <v>23000000</v>
      </c>
      <c r="K757" s="62" t="str">
        <f t="shared" si="11"/>
        <v>Бард</v>
      </c>
    </row>
    <row r="758" spans="1:11">
      <c r="A758">
        <v>5457170</v>
      </c>
      <c r="B758" t="s">
        <v>2251</v>
      </c>
      <c r="C758" t="s">
        <v>954</v>
      </c>
      <c r="D758" t="s">
        <v>955</v>
      </c>
      <c r="E758">
        <v>45433</v>
      </c>
      <c r="F758" t="s">
        <v>278</v>
      </c>
      <c r="G758" s="39">
        <v>20</v>
      </c>
      <c r="H758" s="39">
        <v>1822745</v>
      </c>
      <c r="I758" s="39">
        <v>3645490</v>
      </c>
      <c r="K758" s="62" t="str">
        <f t="shared" si="11"/>
        <v>Спир</v>
      </c>
    </row>
    <row r="759" spans="1:11">
      <c r="A759">
        <v>5457182</v>
      </c>
      <c r="B759" t="s">
        <v>2251</v>
      </c>
      <c r="C759" t="s">
        <v>2195</v>
      </c>
      <c r="D759" t="s">
        <v>2196</v>
      </c>
      <c r="E759">
        <v>45285</v>
      </c>
      <c r="F759" t="s">
        <v>277</v>
      </c>
      <c r="G759" s="39">
        <v>6000</v>
      </c>
      <c r="H759" s="39">
        <v>2020999</v>
      </c>
      <c r="I759" s="39">
        <v>1212599400</v>
      </c>
      <c r="K759" s="62" t="str">
        <f t="shared" si="11"/>
        <v>Спир</v>
      </c>
    </row>
    <row r="760" spans="1:11">
      <c r="A760">
        <v>5458194</v>
      </c>
      <c r="B760" t="s">
        <v>2254</v>
      </c>
      <c r="C760" t="s">
        <v>407</v>
      </c>
      <c r="D760" t="s">
        <v>408</v>
      </c>
      <c r="E760">
        <v>45285</v>
      </c>
      <c r="F760" t="s">
        <v>277</v>
      </c>
      <c r="G760" s="39">
        <v>3000</v>
      </c>
      <c r="H760" s="39">
        <v>2070000</v>
      </c>
      <c r="I760" s="39">
        <v>621000000</v>
      </c>
      <c r="K760" s="62" t="str">
        <f t="shared" si="11"/>
        <v>Спир</v>
      </c>
    </row>
    <row r="761" spans="1:11">
      <c r="A761">
        <v>5458195</v>
      </c>
      <c r="B761" t="s">
        <v>2254</v>
      </c>
      <c r="C761" t="s">
        <v>405</v>
      </c>
      <c r="D761" t="s">
        <v>406</v>
      </c>
      <c r="E761">
        <v>45285</v>
      </c>
      <c r="F761" t="s">
        <v>277</v>
      </c>
      <c r="G761" s="39">
        <v>250</v>
      </c>
      <c r="H761" s="39">
        <v>2024510</v>
      </c>
      <c r="I761" s="39">
        <v>50612750</v>
      </c>
      <c r="K761" s="62" t="str">
        <f t="shared" si="11"/>
        <v>Спир</v>
      </c>
    </row>
    <row r="762" spans="1:11">
      <c r="A762">
        <v>5458197</v>
      </c>
      <c r="B762" t="s">
        <v>2254</v>
      </c>
      <c r="C762" t="s">
        <v>2207</v>
      </c>
      <c r="D762" t="s">
        <v>2208</v>
      </c>
      <c r="E762">
        <v>45285</v>
      </c>
      <c r="F762" t="s">
        <v>277</v>
      </c>
      <c r="G762" s="39">
        <v>500</v>
      </c>
      <c r="H762" s="39">
        <v>2000999</v>
      </c>
      <c r="I762" s="39">
        <v>100049950</v>
      </c>
      <c r="K762" s="62" t="str">
        <f t="shared" si="11"/>
        <v>Спир</v>
      </c>
    </row>
    <row r="763" spans="1:11">
      <c r="A763">
        <v>5458198</v>
      </c>
      <c r="B763" t="s">
        <v>2254</v>
      </c>
      <c r="C763" t="s">
        <v>2244</v>
      </c>
      <c r="D763" t="s">
        <v>2245</v>
      </c>
      <c r="E763">
        <v>45285</v>
      </c>
      <c r="F763" t="s">
        <v>277</v>
      </c>
      <c r="G763" s="39">
        <v>1900</v>
      </c>
      <c r="H763" s="39">
        <v>1996699</v>
      </c>
      <c r="I763" s="39">
        <v>379372810</v>
      </c>
      <c r="K763" s="62" t="str">
        <f t="shared" si="11"/>
        <v>Спир</v>
      </c>
    </row>
    <row r="764" spans="1:11">
      <c r="A764">
        <v>5458199</v>
      </c>
      <c r="B764" t="s">
        <v>2254</v>
      </c>
      <c r="C764" t="s">
        <v>304</v>
      </c>
      <c r="D764" t="s">
        <v>305</v>
      </c>
      <c r="E764">
        <v>45285</v>
      </c>
      <c r="F764" t="s">
        <v>277</v>
      </c>
      <c r="G764" s="39">
        <v>300</v>
      </c>
      <c r="H764" s="39">
        <v>1996000</v>
      </c>
      <c r="I764" s="39">
        <v>59880000</v>
      </c>
      <c r="K764" s="62" t="str">
        <f t="shared" si="11"/>
        <v>Спир</v>
      </c>
    </row>
    <row r="765" spans="1:11">
      <c r="A765">
        <v>5458200</v>
      </c>
      <c r="B765" t="s">
        <v>2254</v>
      </c>
      <c r="C765" t="s">
        <v>567</v>
      </c>
      <c r="D765" t="s">
        <v>568</v>
      </c>
      <c r="E765">
        <v>45285</v>
      </c>
      <c r="F765" t="s">
        <v>277</v>
      </c>
      <c r="G765" s="39">
        <v>350</v>
      </c>
      <c r="H765" s="39">
        <v>1995599</v>
      </c>
      <c r="I765" s="39">
        <v>69845965</v>
      </c>
      <c r="K765" s="62" t="str">
        <f t="shared" si="11"/>
        <v>Спир</v>
      </c>
    </row>
    <row r="766" spans="1:11">
      <c r="A766">
        <v>5458565</v>
      </c>
      <c r="B766" t="s">
        <v>2254</v>
      </c>
      <c r="C766" t="s">
        <v>127</v>
      </c>
      <c r="D766" t="s">
        <v>128</v>
      </c>
      <c r="E766">
        <v>18521</v>
      </c>
      <c r="F766" t="s">
        <v>126</v>
      </c>
      <c r="G766" s="39">
        <v>600</v>
      </c>
      <c r="H766" s="39">
        <v>5750000</v>
      </c>
      <c r="I766" s="39">
        <v>34500000</v>
      </c>
      <c r="K766" s="62" t="str">
        <f t="shared" si="11"/>
        <v>Бард</v>
      </c>
    </row>
    <row r="767" spans="1:11">
      <c r="A767">
        <v>5459437</v>
      </c>
      <c r="B767" t="s">
        <v>2254</v>
      </c>
      <c r="C767" t="s">
        <v>2257</v>
      </c>
      <c r="D767" t="s">
        <v>2258</v>
      </c>
      <c r="E767">
        <v>45433</v>
      </c>
      <c r="F767" t="s">
        <v>278</v>
      </c>
      <c r="G767" s="39">
        <v>40</v>
      </c>
      <c r="H767" s="39">
        <v>1799981</v>
      </c>
      <c r="I767" s="39">
        <v>7199924</v>
      </c>
      <c r="K767" s="62" t="str">
        <f t="shared" si="11"/>
        <v>Спир</v>
      </c>
    </row>
    <row r="768" spans="1:11">
      <c r="A768">
        <v>5459438</v>
      </c>
      <c r="B768" t="s">
        <v>2254</v>
      </c>
      <c r="C768" t="s">
        <v>425</v>
      </c>
      <c r="D768" t="s">
        <v>426</v>
      </c>
      <c r="E768">
        <v>45433</v>
      </c>
      <c r="F768" t="s">
        <v>278</v>
      </c>
      <c r="G768" s="39">
        <v>200</v>
      </c>
      <c r="H768" s="39">
        <v>1799981</v>
      </c>
      <c r="I768" s="39">
        <v>35999620</v>
      </c>
      <c r="K768" s="62" t="str">
        <f t="shared" si="11"/>
        <v>Спир</v>
      </c>
    </row>
    <row r="769" spans="1:11">
      <c r="A769">
        <v>5459454</v>
      </c>
      <c r="B769" t="s">
        <v>2254</v>
      </c>
      <c r="C769" t="s">
        <v>565</v>
      </c>
      <c r="D769" t="s">
        <v>566</v>
      </c>
      <c r="E769">
        <v>45285</v>
      </c>
      <c r="F769" t="s">
        <v>277</v>
      </c>
      <c r="G769" s="39">
        <v>20</v>
      </c>
      <c r="H769" s="39">
        <v>2022202</v>
      </c>
      <c r="I769" s="39">
        <v>4044404</v>
      </c>
      <c r="K769" s="62" t="str">
        <f t="shared" si="11"/>
        <v>Спир</v>
      </c>
    </row>
    <row r="770" spans="1:11">
      <c r="A770">
        <v>5459455</v>
      </c>
      <c r="B770" t="s">
        <v>2254</v>
      </c>
      <c r="C770" t="s">
        <v>456</v>
      </c>
      <c r="D770" t="s">
        <v>457</v>
      </c>
      <c r="E770">
        <v>45285</v>
      </c>
      <c r="F770" t="s">
        <v>277</v>
      </c>
      <c r="G770" s="39">
        <v>3100</v>
      </c>
      <c r="H770" s="39">
        <v>2001788</v>
      </c>
      <c r="I770" s="39">
        <v>620554280</v>
      </c>
      <c r="K770" s="62" t="str">
        <f t="shared" si="11"/>
        <v>Спир</v>
      </c>
    </row>
    <row r="771" spans="1:11">
      <c r="A771">
        <v>5459456</v>
      </c>
      <c r="B771" t="s">
        <v>2254</v>
      </c>
      <c r="C771" t="s">
        <v>567</v>
      </c>
      <c r="D771" t="s">
        <v>568</v>
      </c>
      <c r="E771">
        <v>45285</v>
      </c>
      <c r="F771" t="s">
        <v>277</v>
      </c>
      <c r="G771" s="39">
        <v>2850</v>
      </c>
      <c r="H771" s="39">
        <v>1998788</v>
      </c>
      <c r="I771" s="39">
        <v>569654580</v>
      </c>
      <c r="K771" s="62" t="str">
        <f t="shared" si="11"/>
        <v>Спир</v>
      </c>
    </row>
    <row r="772" spans="1:11">
      <c r="A772">
        <v>5459457</v>
      </c>
      <c r="B772" t="s">
        <v>2254</v>
      </c>
      <c r="C772" t="s">
        <v>559</v>
      </c>
      <c r="D772" t="s">
        <v>560</v>
      </c>
      <c r="E772">
        <v>45285</v>
      </c>
      <c r="F772" t="s">
        <v>277</v>
      </c>
      <c r="G772" s="39">
        <v>50</v>
      </c>
      <c r="H772" s="39">
        <v>1996160</v>
      </c>
      <c r="I772" s="39">
        <v>9980800</v>
      </c>
      <c r="K772" s="62" t="str">
        <f t="shared" si="11"/>
        <v>Спир</v>
      </c>
    </row>
    <row r="773" spans="1:11">
      <c r="A773">
        <v>5460276</v>
      </c>
      <c r="B773" t="s">
        <v>2259</v>
      </c>
      <c r="C773" t="s">
        <v>2216</v>
      </c>
      <c r="D773" t="s">
        <v>2217</v>
      </c>
      <c r="E773">
        <v>45433</v>
      </c>
      <c r="F773" t="s">
        <v>278</v>
      </c>
      <c r="G773" s="39">
        <v>400</v>
      </c>
      <c r="H773" s="39">
        <v>1800000</v>
      </c>
      <c r="I773" s="39">
        <v>72000000</v>
      </c>
      <c r="K773" s="62" t="str">
        <f t="shared" ref="K773:K836" si="12">LEFT(F773,4)</f>
        <v>Спир</v>
      </c>
    </row>
    <row r="774" spans="1:11">
      <c r="A774">
        <v>5460353</v>
      </c>
      <c r="B774" t="s">
        <v>2259</v>
      </c>
      <c r="C774" t="s">
        <v>2252</v>
      </c>
      <c r="D774" t="s">
        <v>2253</v>
      </c>
      <c r="E774">
        <v>45284</v>
      </c>
      <c r="F774" t="s">
        <v>274</v>
      </c>
      <c r="G774" s="39">
        <v>3530</v>
      </c>
      <c r="H774" s="39">
        <v>2008888</v>
      </c>
      <c r="I774" s="39">
        <v>709137464</v>
      </c>
      <c r="K774" s="62" t="str">
        <f t="shared" si="12"/>
        <v>Спир</v>
      </c>
    </row>
    <row r="775" spans="1:11">
      <c r="A775">
        <v>5460354</v>
      </c>
      <c r="B775" t="s">
        <v>2259</v>
      </c>
      <c r="C775" t="s">
        <v>981</v>
      </c>
      <c r="D775" t="s">
        <v>982</v>
      </c>
      <c r="E775">
        <v>45284</v>
      </c>
      <c r="F775" t="s">
        <v>274</v>
      </c>
      <c r="G775" s="39">
        <v>2000</v>
      </c>
      <c r="H775" s="39">
        <v>2002620</v>
      </c>
      <c r="I775" s="39">
        <v>400524000</v>
      </c>
      <c r="K775" s="62" t="str">
        <f t="shared" si="12"/>
        <v>Спир</v>
      </c>
    </row>
    <row r="776" spans="1:11">
      <c r="A776">
        <v>5460355</v>
      </c>
      <c r="B776" t="s">
        <v>2259</v>
      </c>
      <c r="C776" t="s">
        <v>294</v>
      </c>
      <c r="D776" t="s">
        <v>295</v>
      </c>
      <c r="E776">
        <v>45284</v>
      </c>
      <c r="F776" t="s">
        <v>274</v>
      </c>
      <c r="G776" s="39">
        <v>250</v>
      </c>
      <c r="H776" s="39">
        <v>1999999</v>
      </c>
      <c r="I776" s="39">
        <v>49999975</v>
      </c>
      <c r="K776" s="62" t="str">
        <f t="shared" si="12"/>
        <v>Спир</v>
      </c>
    </row>
    <row r="777" spans="1:11">
      <c r="A777">
        <v>5460698</v>
      </c>
      <c r="B777" t="s">
        <v>2259</v>
      </c>
      <c r="C777" t="s">
        <v>127</v>
      </c>
      <c r="D777" t="s">
        <v>128</v>
      </c>
      <c r="E777">
        <v>18521</v>
      </c>
      <c r="F777" t="s">
        <v>126</v>
      </c>
      <c r="G777" s="39">
        <v>600</v>
      </c>
      <c r="H777" s="39">
        <v>5750000</v>
      </c>
      <c r="I777" s="39">
        <v>34500000</v>
      </c>
      <c r="K777" s="62" t="str">
        <f t="shared" si="12"/>
        <v>Бард</v>
      </c>
    </row>
    <row r="778" spans="1:11">
      <c r="A778">
        <v>5461600</v>
      </c>
      <c r="B778" t="s">
        <v>2259</v>
      </c>
      <c r="C778" t="s">
        <v>2260</v>
      </c>
      <c r="D778" t="s">
        <v>2261</v>
      </c>
      <c r="E778">
        <v>45433</v>
      </c>
      <c r="F778" t="s">
        <v>278</v>
      </c>
      <c r="G778" s="39">
        <v>1000</v>
      </c>
      <c r="H778" s="39">
        <v>1800178</v>
      </c>
      <c r="I778" s="39">
        <v>180017800</v>
      </c>
      <c r="K778" s="62" t="str">
        <f t="shared" si="12"/>
        <v>Спир</v>
      </c>
    </row>
    <row r="779" spans="1:11">
      <c r="A779">
        <v>5461601</v>
      </c>
      <c r="B779" t="s">
        <v>2259</v>
      </c>
      <c r="C779" t="s">
        <v>441</v>
      </c>
      <c r="D779" t="s">
        <v>442</v>
      </c>
      <c r="E779">
        <v>45433</v>
      </c>
      <c r="F779" t="s">
        <v>278</v>
      </c>
      <c r="G779" s="39">
        <v>100</v>
      </c>
      <c r="H779" s="39">
        <v>1799988</v>
      </c>
      <c r="I779" s="39">
        <v>17999880</v>
      </c>
      <c r="K779" s="62" t="str">
        <f t="shared" si="12"/>
        <v>Спир</v>
      </c>
    </row>
    <row r="780" spans="1:11">
      <c r="A780">
        <v>5461617</v>
      </c>
      <c r="B780" t="s">
        <v>2259</v>
      </c>
      <c r="C780" t="s">
        <v>492</v>
      </c>
      <c r="D780" t="s">
        <v>493</v>
      </c>
      <c r="E780">
        <v>45285</v>
      </c>
      <c r="F780" t="s">
        <v>277</v>
      </c>
      <c r="G780" s="39">
        <v>500</v>
      </c>
      <c r="H780" s="39">
        <v>1997899</v>
      </c>
      <c r="I780" s="39">
        <v>99894950</v>
      </c>
      <c r="K780" s="62" t="str">
        <f t="shared" si="12"/>
        <v>Спир</v>
      </c>
    </row>
    <row r="781" spans="1:11">
      <c r="A781">
        <v>5461624</v>
      </c>
      <c r="B781" t="s">
        <v>2259</v>
      </c>
      <c r="C781" t="s">
        <v>390</v>
      </c>
      <c r="D781" t="s">
        <v>391</v>
      </c>
      <c r="E781">
        <v>45284</v>
      </c>
      <c r="F781" t="s">
        <v>274</v>
      </c>
      <c r="G781" s="39">
        <v>3300</v>
      </c>
      <c r="H781" s="39">
        <v>2003788</v>
      </c>
      <c r="I781" s="39">
        <v>661250040</v>
      </c>
      <c r="K781" s="62" t="str">
        <f t="shared" si="12"/>
        <v>Спир</v>
      </c>
    </row>
    <row r="782" spans="1:11">
      <c r="A782">
        <v>5462499</v>
      </c>
      <c r="B782" t="s">
        <v>2024</v>
      </c>
      <c r="C782" t="s">
        <v>503</v>
      </c>
      <c r="D782" t="s">
        <v>504</v>
      </c>
      <c r="E782">
        <v>45433</v>
      </c>
      <c r="F782" t="s">
        <v>278</v>
      </c>
      <c r="G782" s="39">
        <v>20</v>
      </c>
      <c r="H782" s="39">
        <v>1799988</v>
      </c>
      <c r="I782" s="39">
        <v>3599976</v>
      </c>
      <c r="K782" s="62" t="str">
        <f t="shared" si="12"/>
        <v>Спир</v>
      </c>
    </row>
    <row r="783" spans="1:11">
      <c r="A783">
        <v>5462584</v>
      </c>
      <c r="B783" t="s">
        <v>2024</v>
      </c>
      <c r="C783" t="s">
        <v>331</v>
      </c>
      <c r="D783" t="s">
        <v>332</v>
      </c>
      <c r="E783">
        <v>45285</v>
      </c>
      <c r="F783" t="s">
        <v>277</v>
      </c>
      <c r="G783" s="39">
        <v>490</v>
      </c>
      <c r="H783" s="39">
        <v>2006788</v>
      </c>
      <c r="I783" s="39">
        <v>98332612</v>
      </c>
      <c r="K783" s="62" t="str">
        <f t="shared" si="12"/>
        <v>Спир</v>
      </c>
    </row>
    <row r="784" spans="1:11">
      <c r="A784">
        <v>5462585</v>
      </c>
      <c r="B784" t="s">
        <v>2024</v>
      </c>
      <c r="C784" t="s">
        <v>547</v>
      </c>
      <c r="D784" t="s">
        <v>548</v>
      </c>
      <c r="E784">
        <v>45285</v>
      </c>
      <c r="F784" t="s">
        <v>277</v>
      </c>
      <c r="G784" s="39">
        <v>30</v>
      </c>
      <c r="H784" s="39">
        <v>2003788</v>
      </c>
      <c r="I784" s="39">
        <v>6011364</v>
      </c>
      <c r="K784" s="62" t="str">
        <f t="shared" si="12"/>
        <v>Спир</v>
      </c>
    </row>
    <row r="785" spans="1:11">
      <c r="A785">
        <v>5462586</v>
      </c>
      <c r="B785" t="s">
        <v>2024</v>
      </c>
      <c r="C785" t="s">
        <v>967</v>
      </c>
      <c r="D785" t="s">
        <v>968</v>
      </c>
      <c r="E785">
        <v>45285</v>
      </c>
      <c r="F785" t="s">
        <v>277</v>
      </c>
      <c r="G785" s="39">
        <v>200</v>
      </c>
      <c r="H785" s="39">
        <v>2002999</v>
      </c>
      <c r="I785" s="39">
        <v>40059980</v>
      </c>
      <c r="K785" s="62" t="str">
        <f t="shared" si="12"/>
        <v>Спир</v>
      </c>
    </row>
    <row r="786" spans="1:11">
      <c r="A786">
        <v>5462587</v>
      </c>
      <c r="B786" t="s">
        <v>2024</v>
      </c>
      <c r="C786" t="s">
        <v>419</v>
      </c>
      <c r="D786" t="s">
        <v>420</v>
      </c>
      <c r="E786">
        <v>45285</v>
      </c>
      <c r="F786" t="s">
        <v>277</v>
      </c>
      <c r="G786" s="39">
        <v>250</v>
      </c>
      <c r="H786" s="39">
        <v>2002888</v>
      </c>
      <c r="I786" s="39">
        <v>50072200</v>
      </c>
      <c r="K786" s="62" t="str">
        <f t="shared" si="12"/>
        <v>Спир</v>
      </c>
    </row>
    <row r="787" spans="1:11">
      <c r="A787">
        <v>5462590</v>
      </c>
      <c r="B787" t="s">
        <v>2024</v>
      </c>
      <c r="C787" t="s">
        <v>486</v>
      </c>
      <c r="D787" t="s">
        <v>487</v>
      </c>
      <c r="E787">
        <v>45284</v>
      </c>
      <c r="F787" t="s">
        <v>274</v>
      </c>
      <c r="G787" s="39">
        <v>1620</v>
      </c>
      <c r="H787" s="39">
        <v>2009000</v>
      </c>
      <c r="I787" s="39">
        <v>325458000</v>
      </c>
      <c r="K787" s="62" t="str">
        <f t="shared" si="12"/>
        <v>Спир</v>
      </c>
    </row>
    <row r="788" spans="1:11">
      <c r="A788">
        <v>5462591</v>
      </c>
      <c r="B788" t="s">
        <v>2024</v>
      </c>
      <c r="C788" t="s">
        <v>390</v>
      </c>
      <c r="D788" t="s">
        <v>391</v>
      </c>
      <c r="E788">
        <v>45284</v>
      </c>
      <c r="F788" t="s">
        <v>274</v>
      </c>
      <c r="G788" s="39">
        <v>3300</v>
      </c>
      <c r="H788" s="39">
        <v>2005788</v>
      </c>
      <c r="I788" s="39">
        <v>661910040</v>
      </c>
      <c r="K788" s="62" t="str">
        <f t="shared" si="12"/>
        <v>Спир</v>
      </c>
    </row>
    <row r="789" spans="1:11">
      <c r="A789">
        <v>5463873</v>
      </c>
      <c r="B789" t="s">
        <v>2024</v>
      </c>
      <c r="C789" t="s">
        <v>327</v>
      </c>
      <c r="D789" t="s">
        <v>328</v>
      </c>
      <c r="E789">
        <v>45285</v>
      </c>
      <c r="F789" t="s">
        <v>277</v>
      </c>
      <c r="G789" s="39">
        <v>3550</v>
      </c>
      <c r="H789" s="39">
        <v>2002220</v>
      </c>
      <c r="I789" s="39">
        <v>710788100</v>
      </c>
      <c r="K789" s="62" t="str">
        <f t="shared" si="12"/>
        <v>Спир</v>
      </c>
    </row>
    <row r="790" spans="1:11">
      <c r="A790">
        <v>5463874</v>
      </c>
      <c r="B790" t="s">
        <v>2024</v>
      </c>
      <c r="C790" t="s">
        <v>290</v>
      </c>
      <c r="D790" t="s">
        <v>291</v>
      </c>
      <c r="E790">
        <v>45285</v>
      </c>
      <c r="F790" t="s">
        <v>277</v>
      </c>
      <c r="G790" s="39">
        <v>1200</v>
      </c>
      <c r="H790" s="39">
        <v>2002002.99</v>
      </c>
      <c r="I790" s="39">
        <v>240240358.80000001</v>
      </c>
      <c r="K790" s="62" t="str">
        <f t="shared" si="12"/>
        <v>Спир</v>
      </c>
    </row>
    <row r="791" spans="1:11">
      <c r="A791">
        <v>5463875</v>
      </c>
      <c r="B791" t="s">
        <v>2024</v>
      </c>
      <c r="C791" t="s">
        <v>2244</v>
      </c>
      <c r="D791" t="s">
        <v>2245</v>
      </c>
      <c r="E791">
        <v>45285</v>
      </c>
      <c r="F791" t="s">
        <v>277</v>
      </c>
      <c r="G791" s="39">
        <v>250</v>
      </c>
      <c r="H791" s="39">
        <v>1997555</v>
      </c>
      <c r="I791" s="39">
        <v>49938875</v>
      </c>
      <c r="K791" s="62" t="str">
        <f t="shared" si="12"/>
        <v>Спир</v>
      </c>
    </row>
    <row r="792" spans="1:11">
      <c r="A792">
        <v>5463967</v>
      </c>
      <c r="B792" t="s">
        <v>2024</v>
      </c>
      <c r="C792" t="s">
        <v>127</v>
      </c>
      <c r="D792" t="s">
        <v>128</v>
      </c>
      <c r="E792">
        <v>18521</v>
      </c>
      <c r="F792" t="s">
        <v>126</v>
      </c>
      <c r="G792" s="39">
        <v>1400</v>
      </c>
      <c r="H792" s="39">
        <v>5750000</v>
      </c>
      <c r="I792" s="39">
        <v>80500000</v>
      </c>
      <c r="K792" s="62" t="str">
        <f t="shared" si="12"/>
        <v>Бард</v>
      </c>
    </row>
    <row r="793" spans="1:11">
      <c r="A793">
        <v>5464693</v>
      </c>
      <c r="B793" t="s">
        <v>2262</v>
      </c>
      <c r="C793" t="s">
        <v>2263</v>
      </c>
      <c r="D793" t="s">
        <v>2264</v>
      </c>
      <c r="E793">
        <v>45433</v>
      </c>
      <c r="F793" t="s">
        <v>278</v>
      </c>
      <c r="G793" s="39">
        <v>100</v>
      </c>
      <c r="H793" s="39">
        <v>1805789</v>
      </c>
      <c r="I793" s="39">
        <v>18057890</v>
      </c>
      <c r="K793" s="62" t="str">
        <f t="shared" si="12"/>
        <v>Спир</v>
      </c>
    </row>
    <row r="794" spans="1:11">
      <c r="A794">
        <v>5464768</v>
      </c>
      <c r="B794" t="s">
        <v>2262</v>
      </c>
      <c r="C794" t="s">
        <v>2195</v>
      </c>
      <c r="D794" t="s">
        <v>2196</v>
      </c>
      <c r="E794">
        <v>45285</v>
      </c>
      <c r="F794" t="s">
        <v>277</v>
      </c>
      <c r="G794" s="39">
        <v>8000</v>
      </c>
      <c r="H794" s="39">
        <v>2007000</v>
      </c>
      <c r="I794" s="39">
        <v>1605600000</v>
      </c>
      <c r="K794" s="62" t="str">
        <f t="shared" si="12"/>
        <v>Спир</v>
      </c>
    </row>
    <row r="795" spans="1:11">
      <c r="A795">
        <v>5465166</v>
      </c>
      <c r="B795" t="s">
        <v>2262</v>
      </c>
      <c r="C795" t="s">
        <v>2265</v>
      </c>
      <c r="D795" t="s">
        <v>2266</v>
      </c>
      <c r="E795">
        <v>18521</v>
      </c>
      <c r="F795" t="s">
        <v>126</v>
      </c>
      <c r="G795" s="39">
        <v>100</v>
      </c>
      <c r="H795" s="39">
        <v>5765000</v>
      </c>
      <c r="I795" s="39">
        <v>5765000</v>
      </c>
      <c r="K795" s="62" t="str">
        <f t="shared" si="12"/>
        <v>Бард</v>
      </c>
    </row>
    <row r="796" spans="1:11">
      <c r="A796">
        <v>5465167</v>
      </c>
      <c r="B796" t="s">
        <v>2262</v>
      </c>
      <c r="C796" t="s">
        <v>160</v>
      </c>
      <c r="D796" t="s">
        <v>161</v>
      </c>
      <c r="E796">
        <v>18521</v>
      </c>
      <c r="F796" t="s">
        <v>126</v>
      </c>
      <c r="G796" s="39">
        <v>500</v>
      </c>
      <c r="H796" s="39">
        <v>5750001</v>
      </c>
      <c r="I796" s="39">
        <v>28750005</v>
      </c>
      <c r="K796" s="62" t="str">
        <f t="shared" si="12"/>
        <v>Бард</v>
      </c>
    </row>
    <row r="797" spans="1:11">
      <c r="A797">
        <v>5466074</v>
      </c>
      <c r="B797" t="s">
        <v>2262</v>
      </c>
      <c r="C797" t="s">
        <v>446</v>
      </c>
      <c r="D797" t="s">
        <v>447</v>
      </c>
      <c r="E797">
        <v>45433</v>
      </c>
      <c r="F797" t="s">
        <v>278</v>
      </c>
      <c r="G797" s="39">
        <v>50</v>
      </c>
      <c r="H797" s="39">
        <v>1810000</v>
      </c>
      <c r="I797" s="39">
        <v>9050000</v>
      </c>
      <c r="K797" s="62" t="str">
        <f t="shared" si="12"/>
        <v>Спир</v>
      </c>
    </row>
    <row r="798" spans="1:11">
      <c r="A798">
        <v>5466111</v>
      </c>
      <c r="B798" t="s">
        <v>2262</v>
      </c>
      <c r="C798" t="s">
        <v>2267</v>
      </c>
      <c r="D798" t="s">
        <v>2268</v>
      </c>
      <c r="E798">
        <v>45285</v>
      </c>
      <c r="F798" t="s">
        <v>277</v>
      </c>
      <c r="G798" s="39">
        <v>600</v>
      </c>
      <c r="H798" s="39">
        <v>2035051</v>
      </c>
      <c r="I798" s="39">
        <v>122103060</v>
      </c>
      <c r="K798" s="62" t="str">
        <f t="shared" si="12"/>
        <v>Спир</v>
      </c>
    </row>
    <row r="799" spans="1:11">
      <c r="A799">
        <v>5466112</v>
      </c>
      <c r="B799" t="s">
        <v>2262</v>
      </c>
      <c r="C799" t="s">
        <v>2244</v>
      </c>
      <c r="D799" t="s">
        <v>2245</v>
      </c>
      <c r="E799">
        <v>45285</v>
      </c>
      <c r="F799" t="s">
        <v>277</v>
      </c>
      <c r="G799" s="39">
        <v>1740</v>
      </c>
      <c r="H799" s="39">
        <v>2012799</v>
      </c>
      <c r="I799" s="39">
        <v>350227026</v>
      </c>
      <c r="K799" s="62" t="str">
        <f t="shared" si="12"/>
        <v>Спир</v>
      </c>
    </row>
    <row r="800" spans="1:11">
      <c r="A800">
        <v>5466113</v>
      </c>
      <c r="B800" t="s">
        <v>2262</v>
      </c>
      <c r="C800" t="s">
        <v>409</v>
      </c>
      <c r="D800" t="s">
        <v>410</v>
      </c>
      <c r="E800">
        <v>45285</v>
      </c>
      <c r="F800" t="s">
        <v>277</v>
      </c>
      <c r="G800" s="39">
        <v>100</v>
      </c>
      <c r="H800" s="39">
        <v>2011788</v>
      </c>
      <c r="I800" s="39">
        <v>20117880</v>
      </c>
      <c r="K800" s="62" t="str">
        <f t="shared" si="12"/>
        <v>Спир</v>
      </c>
    </row>
    <row r="801" spans="1:11">
      <c r="A801">
        <v>5466114</v>
      </c>
      <c r="B801" t="s">
        <v>2262</v>
      </c>
      <c r="C801" t="s">
        <v>294</v>
      </c>
      <c r="D801" t="s">
        <v>295</v>
      </c>
      <c r="E801">
        <v>45285</v>
      </c>
      <c r="F801" t="s">
        <v>277</v>
      </c>
      <c r="G801" s="39">
        <v>200</v>
      </c>
      <c r="H801" s="39">
        <v>2010999</v>
      </c>
      <c r="I801" s="39">
        <v>40219980</v>
      </c>
      <c r="K801" s="62" t="str">
        <f t="shared" si="12"/>
        <v>Спир</v>
      </c>
    </row>
    <row r="802" spans="1:11">
      <c r="A802">
        <v>5467159</v>
      </c>
      <c r="B802" t="s">
        <v>2269</v>
      </c>
      <c r="C802" t="s">
        <v>2195</v>
      </c>
      <c r="D802" t="s">
        <v>2196</v>
      </c>
      <c r="E802">
        <v>45285</v>
      </c>
      <c r="F802" t="s">
        <v>277</v>
      </c>
      <c r="G802" s="39">
        <v>1400</v>
      </c>
      <c r="H802" s="39">
        <v>2180000</v>
      </c>
      <c r="I802" s="39">
        <v>305200000</v>
      </c>
      <c r="K802" s="62" t="str">
        <f t="shared" si="12"/>
        <v>Спир</v>
      </c>
    </row>
    <row r="803" spans="1:11">
      <c r="A803">
        <v>5467492</v>
      </c>
      <c r="B803" t="s">
        <v>2269</v>
      </c>
      <c r="C803" t="s">
        <v>186</v>
      </c>
      <c r="D803" t="s">
        <v>187</v>
      </c>
      <c r="E803">
        <v>18521</v>
      </c>
      <c r="F803" t="s">
        <v>126</v>
      </c>
      <c r="G803" s="39">
        <v>100</v>
      </c>
      <c r="H803" s="39">
        <v>5760000</v>
      </c>
      <c r="I803" s="39">
        <v>5760000</v>
      </c>
      <c r="K803" s="62" t="str">
        <f t="shared" si="12"/>
        <v>Бард</v>
      </c>
    </row>
    <row r="804" spans="1:11">
      <c r="A804">
        <v>5467493</v>
      </c>
      <c r="B804" t="s">
        <v>2269</v>
      </c>
      <c r="C804" t="s">
        <v>127</v>
      </c>
      <c r="D804" t="s">
        <v>128</v>
      </c>
      <c r="E804">
        <v>18521</v>
      </c>
      <c r="F804" t="s">
        <v>126</v>
      </c>
      <c r="G804" s="39">
        <v>300</v>
      </c>
      <c r="H804" s="39">
        <v>5750000</v>
      </c>
      <c r="I804" s="39">
        <v>17250000</v>
      </c>
      <c r="K804" s="62" t="str">
        <f t="shared" si="12"/>
        <v>Бард</v>
      </c>
    </row>
    <row r="805" spans="1:11">
      <c r="A805">
        <v>5468412</v>
      </c>
      <c r="B805" t="s">
        <v>2269</v>
      </c>
      <c r="C805" t="s">
        <v>2229</v>
      </c>
      <c r="D805" t="s">
        <v>2230</v>
      </c>
      <c r="E805">
        <v>45433</v>
      </c>
      <c r="F805" t="s">
        <v>278</v>
      </c>
      <c r="G805" s="39">
        <v>50</v>
      </c>
      <c r="H805" s="39">
        <v>1799980</v>
      </c>
      <c r="I805" s="39">
        <v>8999900</v>
      </c>
      <c r="K805" s="62" t="str">
        <f t="shared" si="12"/>
        <v>Спир</v>
      </c>
    </row>
    <row r="806" spans="1:11">
      <c r="A806">
        <v>5468458</v>
      </c>
      <c r="B806" t="s">
        <v>2269</v>
      </c>
      <c r="C806" t="s">
        <v>433</v>
      </c>
      <c r="D806" t="s">
        <v>434</v>
      </c>
      <c r="E806">
        <v>45285</v>
      </c>
      <c r="F806" t="s">
        <v>277</v>
      </c>
      <c r="G806" s="39">
        <v>40</v>
      </c>
      <c r="H806" s="39">
        <v>2188788</v>
      </c>
      <c r="I806" s="39">
        <v>8755152</v>
      </c>
      <c r="K806" s="62" t="str">
        <f t="shared" si="12"/>
        <v>Спир</v>
      </c>
    </row>
    <row r="807" spans="1:11">
      <c r="A807">
        <v>5468459</v>
      </c>
      <c r="B807" t="s">
        <v>2269</v>
      </c>
      <c r="C807" t="s">
        <v>415</v>
      </c>
      <c r="D807" t="s">
        <v>416</v>
      </c>
      <c r="E807">
        <v>45285</v>
      </c>
      <c r="F807" t="s">
        <v>277</v>
      </c>
      <c r="G807" s="39">
        <v>180</v>
      </c>
      <c r="H807" s="39">
        <v>2188788</v>
      </c>
      <c r="I807" s="39">
        <v>39398184</v>
      </c>
      <c r="K807" s="62" t="str">
        <f t="shared" si="12"/>
        <v>Спир</v>
      </c>
    </row>
    <row r="808" spans="1:11">
      <c r="A808">
        <v>5468462</v>
      </c>
      <c r="B808" t="s">
        <v>2269</v>
      </c>
      <c r="C808" t="s">
        <v>2270</v>
      </c>
      <c r="D808" t="s">
        <v>2271</v>
      </c>
      <c r="E808">
        <v>45285</v>
      </c>
      <c r="F808" t="s">
        <v>277</v>
      </c>
      <c r="G808" s="39">
        <v>100</v>
      </c>
      <c r="H808" s="39">
        <v>2180999</v>
      </c>
      <c r="I808" s="39">
        <v>21809990</v>
      </c>
      <c r="K808" s="62" t="str">
        <f t="shared" si="12"/>
        <v>Спир</v>
      </c>
    </row>
    <row r="809" spans="1:11">
      <c r="A809">
        <v>5468463</v>
      </c>
      <c r="B809" t="s">
        <v>2269</v>
      </c>
      <c r="C809" t="s">
        <v>2195</v>
      </c>
      <c r="D809" t="s">
        <v>2196</v>
      </c>
      <c r="E809">
        <v>45285</v>
      </c>
      <c r="F809" t="s">
        <v>277</v>
      </c>
      <c r="G809" s="39">
        <v>2000</v>
      </c>
      <c r="H809" s="39">
        <v>2180000</v>
      </c>
      <c r="I809" s="39">
        <v>436000000</v>
      </c>
      <c r="K809" s="62" t="str">
        <f t="shared" si="12"/>
        <v>Спир</v>
      </c>
    </row>
    <row r="810" spans="1:11">
      <c r="A810">
        <v>5469360</v>
      </c>
      <c r="B810" t="s">
        <v>2174</v>
      </c>
      <c r="C810" t="s">
        <v>472</v>
      </c>
      <c r="D810" t="s">
        <v>473</v>
      </c>
      <c r="E810">
        <v>45433</v>
      </c>
      <c r="F810" t="s">
        <v>278</v>
      </c>
      <c r="G810" s="39">
        <v>1550</v>
      </c>
      <c r="H810" s="39">
        <v>1800007</v>
      </c>
      <c r="I810" s="39">
        <v>279001085</v>
      </c>
      <c r="K810" s="62" t="str">
        <f t="shared" si="12"/>
        <v>Спир</v>
      </c>
    </row>
    <row r="811" spans="1:11">
      <c r="A811">
        <v>5469512</v>
      </c>
      <c r="B811" t="s">
        <v>2174</v>
      </c>
      <c r="C811" t="s">
        <v>431</v>
      </c>
      <c r="D811" t="s">
        <v>432</v>
      </c>
      <c r="E811">
        <v>45284</v>
      </c>
      <c r="F811" t="s">
        <v>274</v>
      </c>
      <c r="G811" s="39">
        <v>1600</v>
      </c>
      <c r="H811" s="39">
        <v>2200000</v>
      </c>
      <c r="I811" s="39">
        <v>352000000</v>
      </c>
      <c r="K811" s="62" t="str">
        <f t="shared" si="12"/>
        <v>Спир</v>
      </c>
    </row>
    <row r="812" spans="1:11">
      <c r="A812">
        <v>5469513</v>
      </c>
      <c r="B812" t="s">
        <v>2174</v>
      </c>
      <c r="C812" t="s">
        <v>2234</v>
      </c>
      <c r="D812" t="s">
        <v>2235</v>
      </c>
      <c r="E812">
        <v>45284</v>
      </c>
      <c r="F812" t="s">
        <v>274</v>
      </c>
      <c r="G812" s="39">
        <v>1600</v>
      </c>
      <c r="H812" s="39">
        <v>2200000</v>
      </c>
      <c r="I812" s="39">
        <v>352000000</v>
      </c>
      <c r="K812" s="62" t="str">
        <f t="shared" si="12"/>
        <v>Спир</v>
      </c>
    </row>
    <row r="813" spans="1:11">
      <c r="A813">
        <v>5469514</v>
      </c>
      <c r="B813" t="s">
        <v>2174</v>
      </c>
      <c r="C813" t="s">
        <v>506</v>
      </c>
      <c r="D813" t="s">
        <v>507</v>
      </c>
      <c r="E813">
        <v>45284</v>
      </c>
      <c r="F813" t="s">
        <v>274</v>
      </c>
      <c r="G813" s="39">
        <v>1180</v>
      </c>
      <c r="H813" s="39">
        <v>2185177</v>
      </c>
      <c r="I813" s="39">
        <v>257850886</v>
      </c>
      <c r="K813" s="62" t="str">
        <f t="shared" si="12"/>
        <v>Спир</v>
      </c>
    </row>
    <row r="814" spans="1:11">
      <c r="A814">
        <v>5469515</v>
      </c>
      <c r="B814" t="s">
        <v>2174</v>
      </c>
      <c r="C814" t="s">
        <v>549</v>
      </c>
      <c r="D814" t="s">
        <v>550</v>
      </c>
      <c r="E814">
        <v>45284</v>
      </c>
      <c r="F814" t="s">
        <v>274</v>
      </c>
      <c r="G814" s="39">
        <v>200</v>
      </c>
      <c r="H814" s="39">
        <v>2184100</v>
      </c>
      <c r="I814" s="39">
        <v>43682000</v>
      </c>
      <c r="K814" s="62" t="str">
        <f t="shared" si="12"/>
        <v>Спир</v>
      </c>
    </row>
    <row r="815" spans="1:11">
      <c r="A815">
        <v>5469836</v>
      </c>
      <c r="B815" t="s">
        <v>2174</v>
      </c>
      <c r="C815" t="s">
        <v>124</v>
      </c>
      <c r="D815" t="s">
        <v>125</v>
      </c>
      <c r="E815">
        <v>18521</v>
      </c>
      <c r="F815" t="s">
        <v>126</v>
      </c>
      <c r="G815" s="39">
        <v>200</v>
      </c>
      <c r="H815" s="39">
        <v>5750350</v>
      </c>
      <c r="I815" s="39">
        <v>11500700</v>
      </c>
      <c r="K815" s="62" t="str">
        <f t="shared" si="12"/>
        <v>Бард</v>
      </c>
    </row>
    <row r="816" spans="1:11">
      <c r="A816">
        <v>5469837</v>
      </c>
      <c r="B816" t="s">
        <v>2174</v>
      </c>
      <c r="C816" t="s">
        <v>127</v>
      </c>
      <c r="D816" t="s">
        <v>128</v>
      </c>
      <c r="E816">
        <v>18521</v>
      </c>
      <c r="F816" t="s">
        <v>126</v>
      </c>
      <c r="G816" s="39">
        <v>200</v>
      </c>
      <c r="H816" s="39">
        <v>5750000</v>
      </c>
      <c r="I816" s="39">
        <v>11500000</v>
      </c>
      <c r="K816" s="62" t="str">
        <f t="shared" si="12"/>
        <v>Бард</v>
      </c>
    </row>
    <row r="817" spans="1:11">
      <c r="A817">
        <v>5470750</v>
      </c>
      <c r="B817" t="s">
        <v>2174</v>
      </c>
      <c r="C817" t="s">
        <v>2195</v>
      </c>
      <c r="D817" t="s">
        <v>2196</v>
      </c>
      <c r="E817">
        <v>45284</v>
      </c>
      <c r="F817" t="s">
        <v>274</v>
      </c>
      <c r="G817" s="39">
        <v>6100</v>
      </c>
      <c r="H817" s="39">
        <v>2190000</v>
      </c>
      <c r="I817" s="39">
        <v>1335900000</v>
      </c>
      <c r="K817" s="62" t="str">
        <f t="shared" si="12"/>
        <v>Спир</v>
      </c>
    </row>
    <row r="818" spans="1:11">
      <c r="A818">
        <v>5470751</v>
      </c>
      <c r="B818" t="s">
        <v>2174</v>
      </c>
      <c r="C818" t="s">
        <v>288</v>
      </c>
      <c r="D818" t="s">
        <v>289</v>
      </c>
      <c r="E818">
        <v>45284</v>
      </c>
      <c r="F818" t="s">
        <v>274</v>
      </c>
      <c r="G818" s="39">
        <v>900</v>
      </c>
      <c r="H818" s="39">
        <v>2184111</v>
      </c>
      <c r="I818" s="39">
        <v>196569990</v>
      </c>
      <c r="K818" s="62" t="str">
        <f t="shared" si="12"/>
        <v>Спир</v>
      </c>
    </row>
    <row r="819" spans="1:11">
      <c r="A819">
        <v>5471518</v>
      </c>
      <c r="B819" t="s">
        <v>2029</v>
      </c>
      <c r="C819" t="s">
        <v>2272</v>
      </c>
      <c r="D819" t="s">
        <v>2273</v>
      </c>
      <c r="E819">
        <v>45433</v>
      </c>
      <c r="F819" t="s">
        <v>278</v>
      </c>
      <c r="G819" s="39">
        <v>100</v>
      </c>
      <c r="H819" s="39">
        <v>1799988</v>
      </c>
      <c r="I819" s="39">
        <v>17999880</v>
      </c>
      <c r="K819" s="62" t="str">
        <f t="shared" si="12"/>
        <v>Спир</v>
      </c>
    </row>
    <row r="820" spans="1:11">
      <c r="A820">
        <v>5471654</v>
      </c>
      <c r="B820" t="s">
        <v>2029</v>
      </c>
      <c r="C820" t="s">
        <v>490</v>
      </c>
      <c r="D820" t="s">
        <v>491</v>
      </c>
      <c r="E820">
        <v>45284</v>
      </c>
      <c r="F820" t="s">
        <v>274</v>
      </c>
      <c r="G820" s="39">
        <v>50</v>
      </c>
      <c r="H820" s="39">
        <v>2222000</v>
      </c>
      <c r="I820" s="39">
        <v>11110000</v>
      </c>
      <c r="K820" s="62" t="str">
        <f t="shared" si="12"/>
        <v>Спир</v>
      </c>
    </row>
    <row r="821" spans="1:11">
      <c r="A821">
        <v>5471655</v>
      </c>
      <c r="B821" t="s">
        <v>2029</v>
      </c>
      <c r="C821" t="s">
        <v>439</v>
      </c>
      <c r="D821" t="s">
        <v>440</v>
      </c>
      <c r="E821">
        <v>45284</v>
      </c>
      <c r="F821" t="s">
        <v>274</v>
      </c>
      <c r="G821" s="39">
        <v>190</v>
      </c>
      <c r="H821" s="39">
        <v>2200000</v>
      </c>
      <c r="I821" s="39">
        <v>41800000</v>
      </c>
      <c r="K821" s="62" t="str">
        <f t="shared" si="12"/>
        <v>Спир</v>
      </c>
    </row>
    <row r="822" spans="1:11">
      <c r="A822">
        <v>5471656</v>
      </c>
      <c r="B822" t="s">
        <v>2029</v>
      </c>
      <c r="C822" t="s">
        <v>456</v>
      </c>
      <c r="D822" t="s">
        <v>457</v>
      </c>
      <c r="E822">
        <v>45284</v>
      </c>
      <c r="F822" t="s">
        <v>274</v>
      </c>
      <c r="G822" s="39">
        <v>3100</v>
      </c>
      <c r="H822" s="39">
        <v>2192777</v>
      </c>
      <c r="I822" s="39">
        <v>679760870</v>
      </c>
      <c r="K822" s="62" t="str">
        <f t="shared" si="12"/>
        <v>Спир</v>
      </c>
    </row>
    <row r="823" spans="1:11">
      <c r="A823">
        <v>5471657</v>
      </c>
      <c r="B823" t="s">
        <v>2029</v>
      </c>
      <c r="C823" t="s">
        <v>2244</v>
      </c>
      <c r="D823" t="s">
        <v>2245</v>
      </c>
      <c r="E823">
        <v>45284</v>
      </c>
      <c r="F823" t="s">
        <v>274</v>
      </c>
      <c r="G823" s="39">
        <v>2030</v>
      </c>
      <c r="H823" s="39">
        <v>2186788</v>
      </c>
      <c r="I823" s="39">
        <v>443917964</v>
      </c>
      <c r="K823" s="62" t="str">
        <f t="shared" si="12"/>
        <v>Спир</v>
      </c>
    </row>
    <row r="824" spans="1:11">
      <c r="A824">
        <v>5471658</v>
      </c>
      <c r="B824" t="s">
        <v>2029</v>
      </c>
      <c r="C824" t="s">
        <v>286</v>
      </c>
      <c r="D824" t="s">
        <v>287</v>
      </c>
      <c r="E824">
        <v>45284</v>
      </c>
      <c r="F824" t="s">
        <v>274</v>
      </c>
      <c r="G824" s="39">
        <v>380</v>
      </c>
      <c r="H824" s="39">
        <v>2186277</v>
      </c>
      <c r="I824" s="39">
        <v>83078526</v>
      </c>
      <c r="K824" s="62" t="str">
        <f t="shared" si="12"/>
        <v>Спир</v>
      </c>
    </row>
    <row r="825" spans="1:11">
      <c r="A825">
        <v>5472852</v>
      </c>
      <c r="B825" t="s">
        <v>2029</v>
      </c>
      <c r="C825" t="s">
        <v>403</v>
      </c>
      <c r="D825" t="s">
        <v>404</v>
      </c>
      <c r="E825">
        <v>45285</v>
      </c>
      <c r="F825" t="s">
        <v>277</v>
      </c>
      <c r="G825" s="39">
        <v>100</v>
      </c>
      <c r="H825" s="39">
        <v>2232050</v>
      </c>
      <c r="I825" s="39">
        <v>22320500</v>
      </c>
      <c r="K825" s="62" t="str">
        <f t="shared" si="12"/>
        <v>Спир</v>
      </c>
    </row>
    <row r="826" spans="1:11">
      <c r="A826">
        <v>5472853</v>
      </c>
      <c r="B826" t="s">
        <v>2029</v>
      </c>
      <c r="C826" t="s">
        <v>2195</v>
      </c>
      <c r="D826" t="s">
        <v>2196</v>
      </c>
      <c r="E826">
        <v>45285</v>
      </c>
      <c r="F826" t="s">
        <v>277</v>
      </c>
      <c r="G826" s="39">
        <v>600</v>
      </c>
      <c r="H826" s="39">
        <v>2180001</v>
      </c>
      <c r="I826" s="39">
        <v>130800060</v>
      </c>
      <c r="K826" s="62" t="str">
        <f t="shared" si="12"/>
        <v>Спир</v>
      </c>
    </row>
    <row r="827" spans="1:11">
      <c r="A827">
        <v>5472931</v>
      </c>
      <c r="B827" t="s">
        <v>2029</v>
      </c>
      <c r="C827" t="s">
        <v>127</v>
      </c>
      <c r="D827" t="s">
        <v>128</v>
      </c>
      <c r="E827">
        <v>18521</v>
      </c>
      <c r="F827" t="s">
        <v>126</v>
      </c>
      <c r="G827" s="39">
        <v>400</v>
      </c>
      <c r="H827" s="39">
        <v>5750000</v>
      </c>
      <c r="I827" s="39">
        <v>23000000</v>
      </c>
      <c r="K827" s="62" t="str">
        <f t="shared" si="12"/>
        <v>Бард</v>
      </c>
    </row>
    <row r="828" spans="1:11">
      <c r="A828">
        <v>5473674</v>
      </c>
      <c r="B828" t="s">
        <v>2033</v>
      </c>
      <c r="C828" t="s">
        <v>294</v>
      </c>
      <c r="D828" t="s">
        <v>295</v>
      </c>
      <c r="E828">
        <v>45284</v>
      </c>
      <c r="F828" t="s">
        <v>274</v>
      </c>
      <c r="G828" s="39">
        <v>100</v>
      </c>
      <c r="H828" s="39">
        <v>2191000</v>
      </c>
      <c r="I828" s="39">
        <v>21910000</v>
      </c>
      <c r="K828" s="62" t="str">
        <f t="shared" si="12"/>
        <v>Спир</v>
      </c>
    </row>
    <row r="829" spans="1:11">
      <c r="A829">
        <v>5473675</v>
      </c>
      <c r="B829" t="s">
        <v>2033</v>
      </c>
      <c r="C829" t="s">
        <v>559</v>
      </c>
      <c r="D829" t="s">
        <v>560</v>
      </c>
      <c r="E829">
        <v>45284</v>
      </c>
      <c r="F829" t="s">
        <v>274</v>
      </c>
      <c r="G829" s="39">
        <v>50</v>
      </c>
      <c r="H829" s="39">
        <v>2190160</v>
      </c>
      <c r="I829" s="39">
        <v>10950800</v>
      </c>
      <c r="K829" s="62" t="str">
        <f t="shared" si="12"/>
        <v>Спир</v>
      </c>
    </row>
    <row r="830" spans="1:11">
      <c r="A830">
        <v>5473676</v>
      </c>
      <c r="B830" t="s">
        <v>2033</v>
      </c>
      <c r="C830" t="s">
        <v>314</v>
      </c>
      <c r="D830" t="s">
        <v>315</v>
      </c>
      <c r="E830">
        <v>45284</v>
      </c>
      <c r="F830" t="s">
        <v>274</v>
      </c>
      <c r="G830" s="39">
        <v>730</v>
      </c>
      <c r="H830" s="39">
        <v>2184277</v>
      </c>
      <c r="I830" s="39">
        <v>159452221</v>
      </c>
      <c r="K830" s="62" t="str">
        <f t="shared" si="12"/>
        <v>Спир</v>
      </c>
    </row>
    <row r="831" spans="1:11">
      <c r="A831">
        <v>5473677</v>
      </c>
      <c r="B831" t="s">
        <v>2033</v>
      </c>
      <c r="C831" t="s">
        <v>275</v>
      </c>
      <c r="D831" t="s">
        <v>276</v>
      </c>
      <c r="E831">
        <v>45284</v>
      </c>
      <c r="F831" t="s">
        <v>274</v>
      </c>
      <c r="G831" s="39">
        <v>400</v>
      </c>
      <c r="H831" s="39">
        <v>2184078</v>
      </c>
      <c r="I831" s="39">
        <v>87363120</v>
      </c>
      <c r="K831" s="62" t="str">
        <f t="shared" si="12"/>
        <v>Спир</v>
      </c>
    </row>
    <row r="832" spans="1:11">
      <c r="A832">
        <v>5473678</v>
      </c>
      <c r="B832" t="s">
        <v>2033</v>
      </c>
      <c r="C832" t="s">
        <v>288</v>
      </c>
      <c r="D832" t="s">
        <v>289</v>
      </c>
      <c r="E832">
        <v>45284</v>
      </c>
      <c r="F832" t="s">
        <v>274</v>
      </c>
      <c r="G832" s="39">
        <v>2200</v>
      </c>
      <c r="H832" s="39">
        <v>2184077</v>
      </c>
      <c r="I832" s="39">
        <v>480496940</v>
      </c>
      <c r="K832" s="62" t="str">
        <f t="shared" si="12"/>
        <v>Спир</v>
      </c>
    </row>
    <row r="833" spans="1:11">
      <c r="A833">
        <v>5474020</v>
      </c>
      <c r="B833" t="s">
        <v>2033</v>
      </c>
      <c r="C833" t="s">
        <v>127</v>
      </c>
      <c r="D833" t="s">
        <v>128</v>
      </c>
      <c r="E833">
        <v>18521</v>
      </c>
      <c r="F833" t="s">
        <v>126</v>
      </c>
      <c r="G833" s="39">
        <v>600</v>
      </c>
      <c r="H833" s="39">
        <v>5750000</v>
      </c>
      <c r="I833" s="39">
        <v>34500000</v>
      </c>
      <c r="K833" s="62" t="str">
        <f t="shared" si="12"/>
        <v>Бард</v>
      </c>
    </row>
    <row r="834" spans="1:11">
      <c r="A834">
        <v>5474809</v>
      </c>
      <c r="B834" t="s">
        <v>2033</v>
      </c>
      <c r="C834" t="s">
        <v>341</v>
      </c>
      <c r="D834" t="s">
        <v>342</v>
      </c>
      <c r="E834">
        <v>45433</v>
      </c>
      <c r="F834" t="s">
        <v>278</v>
      </c>
      <c r="G834" s="39">
        <v>100</v>
      </c>
      <c r="H834" s="39">
        <v>1799988</v>
      </c>
      <c r="I834" s="39">
        <v>17999880</v>
      </c>
      <c r="K834" s="62" t="str">
        <f t="shared" si="12"/>
        <v>Спир</v>
      </c>
    </row>
    <row r="835" spans="1:11">
      <c r="A835">
        <v>5475787</v>
      </c>
      <c r="B835" t="s">
        <v>2035</v>
      </c>
      <c r="C835" t="s">
        <v>2193</v>
      </c>
      <c r="D835" t="s">
        <v>2194</v>
      </c>
      <c r="E835">
        <v>45433</v>
      </c>
      <c r="F835" t="s">
        <v>278</v>
      </c>
      <c r="G835" s="39">
        <v>250</v>
      </c>
      <c r="H835" s="39">
        <v>1802501</v>
      </c>
      <c r="I835" s="39">
        <v>45062525</v>
      </c>
      <c r="K835" s="62" t="str">
        <f t="shared" si="12"/>
        <v>Спир</v>
      </c>
    </row>
    <row r="836" spans="1:11">
      <c r="A836">
        <v>5475917</v>
      </c>
      <c r="B836" t="s">
        <v>2035</v>
      </c>
      <c r="C836" t="s">
        <v>2274</v>
      </c>
      <c r="D836" t="s">
        <v>2275</v>
      </c>
      <c r="E836">
        <v>45284</v>
      </c>
      <c r="F836" t="s">
        <v>274</v>
      </c>
      <c r="G836" s="39">
        <v>1180</v>
      </c>
      <c r="H836" s="39">
        <v>2191999</v>
      </c>
      <c r="I836" s="39">
        <v>258655882</v>
      </c>
      <c r="K836" s="62" t="str">
        <f t="shared" si="12"/>
        <v>Спир</v>
      </c>
    </row>
    <row r="837" spans="1:11">
      <c r="A837">
        <v>5475918</v>
      </c>
      <c r="B837" t="s">
        <v>2035</v>
      </c>
      <c r="C837" t="s">
        <v>294</v>
      </c>
      <c r="D837" t="s">
        <v>295</v>
      </c>
      <c r="E837">
        <v>45284</v>
      </c>
      <c r="F837" t="s">
        <v>274</v>
      </c>
      <c r="G837" s="39">
        <v>300</v>
      </c>
      <c r="H837" s="39">
        <v>2191999</v>
      </c>
      <c r="I837" s="39">
        <v>65759970</v>
      </c>
      <c r="K837" s="62" t="str">
        <f t="shared" ref="K837:K900" si="13">LEFT(F837,4)</f>
        <v>Спир</v>
      </c>
    </row>
    <row r="838" spans="1:11">
      <c r="A838">
        <v>5475919</v>
      </c>
      <c r="B838" t="s">
        <v>2035</v>
      </c>
      <c r="C838" t="s">
        <v>2242</v>
      </c>
      <c r="D838" t="s">
        <v>2243</v>
      </c>
      <c r="E838">
        <v>45284</v>
      </c>
      <c r="F838" t="s">
        <v>274</v>
      </c>
      <c r="G838" s="39">
        <v>200</v>
      </c>
      <c r="H838" s="39">
        <v>2188000</v>
      </c>
      <c r="I838" s="39">
        <v>43760000</v>
      </c>
      <c r="K838" s="62" t="str">
        <f t="shared" si="13"/>
        <v>Спир</v>
      </c>
    </row>
    <row r="839" spans="1:11">
      <c r="A839">
        <v>5475920</v>
      </c>
      <c r="B839" t="s">
        <v>2035</v>
      </c>
      <c r="C839" t="s">
        <v>399</v>
      </c>
      <c r="D839" t="s">
        <v>400</v>
      </c>
      <c r="E839">
        <v>45284</v>
      </c>
      <c r="F839" t="s">
        <v>274</v>
      </c>
      <c r="G839" s="39">
        <v>4070</v>
      </c>
      <c r="H839" s="39">
        <v>2187890</v>
      </c>
      <c r="I839" s="39">
        <v>890471230</v>
      </c>
      <c r="K839" s="62" t="str">
        <f t="shared" si="13"/>
        <v>Спир</v>
      </c>
    </row>
    <row r="840" spans="1:11">
      <c r="A840">
        <v>5476279</v>
      </c>
      <c r="B840" t="s">
        <v>2035</v>
      </c>
      <c r="C840" t="s">
        <v>127</v>
      </c>
      <c r="D840" t="s">
        <v>128</v>
      </c>
      <c r="E840">
        <v>18521</v>
      </c>
      <c r="F840" t="s">
        <v>126</v>
      </c>
      <c r="G840" s="39">
        <v>600</v>
      </c>
      <c r="H840" s="39">
        <v>5750000</v>
      </c>
      <c r="I840" s="39">
        <v>34500000</v>
      </c>
      <c r="K840" s="62" t="str">
        <f t="shared" si="13"/>
        <v>Бард</v>
      </c>
    </row>
    <row r="841" spans="1:11">
      <c r="A841">
        <v>5478027</v>
      </c>
      <c r="B841" t="s">
        <v>2179</v>
      </c>
      <c r="C841" t="s">
        <v>2276</v>
      </c>
      <c r="D841" t="s">
        <v>2277</v>
      </c>
      <c r="E841">
        <v>45433</v>
      </c>
      <c r="F841" t="s">
        <v>278</v>
      </c>
      <c r="G841" s="39">
        <v>100</v>
      </c>
      <c r="H841" s="39">
        <v>1812999</v>
      </c>
      <c r="I841" s="39">
        <v>18129990</v>
      </c>
      <c r="K841" s="62" t="str">
        <f t="shared" si="13"/>
        <v>Спир</v>
      </c>
    </row>
    <row r="842" spans="1:11">
      <c r="A842">
        <v>5478028</v>
      </c>
      <c r="B842" t="s">
        <v>2179</v>
      </c>
      <c r="C842" t="s">
        <v>333</v>
      </c>
      <c r="D842" t="s">
        <v>334</v>
      </c>
      <c r="E842">
        <v>45433</v>
      </c>
      <c r="F842" t="s">
        <v>278</v>
      </c>
      <c r="G842" s="39">
        <v>120</v>
      </c>
      <c r="H842" s="39">
        <v>1803788</v>
      </c>
      <c r="I842" s="39">
        <v>21645456</v>
      </c>
      <c r="K842" s="62" t="str">
        <f t="shared" si="13"/>
        <v>Спир</v>
      </c>
    </row>
    <row r="843" spans="1:11">
      <c r="A843">
        <v>5478029</v>
      </c>
      <c r="B843" t="s">
        <v>2179</v>
      </c>
      <c r="C843" t="s">
        <v>984</v>
      </c>
      <c r="D843" t="s">
        <v>985</v>
      </c>
      <c r="E843">
        <v>45433</v>
      </c>
      <c r="F843" t="s">
        <v>278</v>
      </c>
      <c r="G843" s="39">
        <v>50</v>
      </c>
      <c r="H843" s="39">
        <v>1803377</v>
      </c>
      <c r="I843" s="39">
        <v>9016885</v>
      </c>
      <c r="K843" s="62" t="str">
        <f t="shared" si="13"/>
        <v>Спир</v>
      </c>
    </row>
    <row r="844" spans="1:11">
      <c r="A844">
        <v>5478030</v>
      </c>
      <c r="B844" t="s">
        <v>2179</v>
      </c>
      <c r="C844" t="s">
        <v>386</v>
      </c>
      <c r="D844" t="s">
        <v>387</v>
      </c>
      <c r="E844">
        <v>45433</v>
      </c>
      <c r="F844" t="s">
        <v>278</v>
      </c>
      <c r="G844" s="39">
        <v>30</v>
      </c>
      <c r="H844" s="39">
        <v>1803277</v>
      </c>
      <c r="I844" s="39">
        <v>5409831</v>
      </c>
      <c r="K844" s="62" t="str">
        <f t="shared" si="13"/>
        <v>Спир</v>
      </c>
    </row>
    <row r="845" spans="1:11">
      <c r="A845">
        <v>5478143</v>
      </c>
      <c r="B845" t="s">
        <v>2179</v>
      </c>
      <c r="C845" t="s">
        <v>2244</v>
      </c>
      <c r="D845" t="s">
        <v>2245</v>
      </c>
      <c r="E845">
        <v>45284</v>
      </c>
      <c r="F845" t="s">
        <v>274</v>
      </c>
      <c r="G845" s="39">
        <v>1970</v>
      </c>
      <c r="H845" s="39">
        <v>2198788</v>
      </c>
      <c r="I845" s="39">
        <v>433161236</v>
      </c>
      <c r="K845" s="62" t="str">
        <f t="shared" si="13"/>
        <v>Спир</v>
      </c>
    </row>
    <row r="846" spans="1:11">
      <c r="A846">
        <v>5478144</v>
      </c>
      <c r="B846" t="s">
        <v>2179</v>
      </c>
      <c r="C846" t="s">
        <v>294</v>
      </c>
      <c r="D846" t="s">
        <v>295</v>
      </c>
      <c r="E846">
        <v>45284</v>
      </c>
      <c r="F846" t="s">
        <v>274</v>
      </c>
      <c r="G846" s="39">
        <v>500</v>
      </c>
      <c r="H846" s="39">
        <v>2198000</v>
      </c>
      <c r="I846" s="39">
        <v>109900000</v>
      </c>
      <c r="K846" s="62" t="str">
        <f t="shared" si="13"/>
        <v>Спир</v>
      </c>
    </row>
    <row r="847" spans="1:11">
      <c r="A847">
        <v>5478145</v>
      </c>
      <c r="B847" t="s">
        <v>2179</v>
      </c>
      <c r="C847" t="s">
        <v>2234</v>
      </c>
      <c r="D847" t="s">
        <v>2235</v>
      </c>
      <c r="E847">
        <v>45284</v>
      </c>
      <c r="F847" t="s">
        <v>274</v>
      </c>
      <c r="G847" s="39">
        <v>1600</v>
      </c>
      <c r="H847" s="39">
        <v>2197700</v>
      </c>
      <c r="I847" s="39">
        <v>351632000</v>
      </c>
      <c r="K847" s="62" t="str">
        <f t="shared" si="13"/>
        <v>Спир</v>
      </c>
    </row>
    <row r="848" spans="1:11">
      <c r="A848">
        <v>5478146</v>
      </c>
      <c r="B848" t="s">
        <v>2179</v>
      </c>
      <c r="C848" t="s">
        <v>2274</v>
      </c>
      <c r="D848" t="s">
        <v>2275</v>
      </c>
      <c r="E848">
        <v>45284</v>
      </c>
      <c r="F848" t="s">
        <v>274</v>
      </c>
      <c r="G848" s="39">
        <v>1180</v>
      </c>
      <c r="H848" s="39">
        <v>2195999</v>
      </c>
      <c r="I848" s="39">
        <v>259127882</v>
      </c>
      <c r="K848" s="62" t="str">
        <f t="shared" si="13"/>
        <v>Спир</v>
      </c>
    </row>
    <row r="849" spans="1:11">
      <c r="A849">
        <v>5478147</v>
      </c>
      <c r="B849" t="s">
        <v>2179</v>
      </c>
      <c r="C849" t="s">
        <v>567</v>
      </c>
      <c r="D849" t="s">
        <v>568</v>
      </c>
      <c r="E849">
        <v>45284</v>
      </c>
      <c r="F849" t="s">
        <v>274</v>
      </c>
      <c r="G849" s="39">
        <v>500</v>
      </c>
      <c r="H849" s="39">
        <v>2193577</v>
      </c>
      <c r="I849" s="39">
        <v>109678850</v>
      </c>
      <c r="K849" s="62" t="str">
        <f t="shared" si="13"/>
        <v>Спир</v>
      </c>
    </row>
    <row r="850" spans="1:11">
      <c r="A850">
        <v>5478518</v>
      </c>
      <c r="B850" t="s">
        <v>2179</v>
      </c>
      <c r="C850" t="s">
        <v>124</v>
      </c>
      <c r="D850" t="s">
        <v>125</v>
      </c>
      <c r="E850">
        <v>18521</v>
      </c>
      <c r="F850" t="s">
        <v>126</v>
      </c>
      <c r="G850" s="39">
        <v>100</v>
      </c>
      <c r="H850" s="39">
        <v>5750205</v>
      </c>
      <c r="I850" s="39">
        <v>5750205</v>
      </c>
      <c r="K850" s="62" t="str">
        <f t="shared" si="13"/>
        <v>Бард</v>
      </c>
    </row>
    <row r="851" spans="1:11">
      <c r="A851">
        <v>5478519</v>
      </c>
      <c r="B851" t="s">
        <v>2179</v>
      </c>
      <c r="C851" t="s">
        <v>537</v>
      </c>
      <c r="D851" t="s">
        <v>188</v>
      </c>
      <c r="E851">
        <v>18521</v>
      </c>
      <c r="F851" t="s">
        <v>126</v>
      </c>
      <c r="G851" s="39">
        <v>100</v>
      </c>
      <c r="H851" s="39">
        <v>5750059</v>
      </c>
      <c r="I851" s="39">
        <v>5750059</v>
      </c>
      <c r="K851" s="62" t="str">
        <f t="shared" si="13"/>
        <v>Бард</v>
      </c>
    </row>
    <row r="852" spans="1:11">
      <c r="A852">
        <v>5478520</v>
      </c>
      <c r="B852" t="s">
        <v>2179</v>
      </c>
      <c r="C852" t="s">
        <v>127</v>
      </c>
      <c r="D852" t="s">
        <v>128</v>
      </c>
      <c r="E852">
        <v>18521</v>
      </c>
      <c r="F852" t="s">
        <v>126</v>
      </c>
      <c r="G852" s="39">
        <v>300</v>
      </c>
      <c r="H852" s="39">
        <v>5750000</v>
      </c>
      <c r="I852" s="39">
        <v>17250000</v>
      </c>
      <c r="K852" s="62" t="str">
        <f t="shared" si="13"/>
        <v>Бард</v>
      </c>
    </row>
    <row r="853" spans="1:11">
      <c r="A853">
        <v>5480314</v>
      </c>
      <c r="B853" t="s">
        <v>2037</v>
      </c>
      <c r="C853" t="s">
        <v>2193</v>
      </c>
      <c r="D853" t="s">
        <v>2194</v>
      </c>
      <c r="E853">
        <v>45433</v>
      </c>
      <c r="F853" t="s">
        <v>278</v>
      </c>
      <c r="G853" s="39">
        <v>250</v>
      </c>
      <c r="H853" s="39">
        <v>1815001</v>
      </c>
      <c r="I853" s="39">
        <v>45375025</v>
      </c>
      <c r="K853" s="62" t="str">
        <f t="shared" si="13"/>
        <v>Спир</v>
      </c>
    </row>
    <row r="854" spans="1:11">
      <c r="A854">
        <v>5480435</v>
      </c>
      <c r="B854" t="s">
        <v>2037</v>
      </c>
      <c r="C854" t="s">
        <v>439</v>
      </c>
      <c r="D854" t="s">
        <v>440</v>
      </c>
      <c r="E854">
        <v>45284</v>
      </c>
      <c r="F854" t="s">
        <v>274</v>
      </c>
      <c r="G854" s="39">
        <v>350</v>
      </c>
      <c r="H854" s="39">
        <v>2230999</v>
      </c>
      <c r="I854" s="39">
        <v>78084965</v>
      </c>
      <c r="K854" s="62" t="str">
        <f t="shared" si="13"/>
        <v>Спир</v>
      </c>
    </row>
    <row r="855" spans="1:11">
      <c r="A855">
        <v>5480436</v>
      </c>
      <c r="B855" t="s">
        <v>2037</v>
      </c>
      <c r="C855" t="s">
        <v>567</v>
      </c>
      <c r="D855" t="s">
        <v>568</v>
      </c>
      <c r="E855">
        <v>45284</v>
      </c>
      <c r="F855" t="s">
        <v>274</v>
      </c>
      <c r="G855" s="39">
        <v>2690</v>
      </c>
      <c r="H855" s="39">
        <v>2212788</v>
      </c>
      <c r="I855" s="39">
        <v>595239972</v>
      </c>
      <c r="K855" s="62" t="str">
        <f t="shared" si="13"/>
        <v>Спир</v>
      </c>
    </row>
    <row r="856" spans="1:11">
      <c r="A856">
        <v>5480437</v>
      </c>
      <c r="B856" t="s">
        <v>2037</v>
      </c>
      <c r="C856" t="s">
        <v>567</v>
      </c>
      <c r="D856" t="s">
        <v>568</v>
      </c>
      <c r="E856">
        <v>45284</v>
      </c>
      <c r="F856" t="s">
        <v>274</v>
      </c>
      <c r="G856" s="39">
        <v>2690</v>
      </c>
      <c r="H856" s="39">
        <v>2206888</v>
      </c>
      <c r="I856" s="39">
        <v>593652872</v>
      </c>
      <c r="K856" s="62" t="str">
        <f t="shared" si="13"/>
        <v>Спир</v>
      </c>
    </row>
    <row r="857" spans="1:11">
      <c r="A857">
        <v>5480438</v>
      </c>
      <c r="B857" t="s">
        <v>2037</v>
      </c>
      <c r="C857" t="s">
        <v>2278</v>
      </c>
      <c r="D857" t="s">
        <v>2279</v>
      </c>
      <c r="E857">
        <v>45284</v>
      </c>
      <c r="F857" t="s">
        <v>274</v>
      </c>
      <c r="G857" s="39">
        <v>20</v>
      </c>
      <c r="H857" s="39">
        <v>2202000</v>
      </c>
      <c r="I857" s="39">
        <v>4404000</v>
      </c>
      <c r="K857" s="62" t="str">
        <f t="shared" si="13"/>
        <v>Спир</v>
      </c>
    </row>
    <row r="858" spans="1:11">
      <c r="A858">
        <v>5480815</v>
      </c>
      <c r="B858" t="s">
        <v>2037</v>
      </c>
      <c r="C858" t="s">
        <v>124</v>
      </c>
      <c r="D858" t="s">
        <v>125</v>
      </c>
      <c r="E858">
        <v>18521</v>
      </c>
      <c r="F858" t="s">
        <v>126</v>
      </c>
      <c r="G858" s="39">
        <v>200</v>
      </c>
      <c r="H858" s="39">
        <v>5750205</v>
      </c>
      <c r="I858" s="39">
        <v>11500410</v>
      </c>
      <c r="K858" s="62" t="str">
        <f t="shared" si="13"/>
        <v>Бард</v>
      </c>
    </row>
    <row r="859" spans="1:11">
      <c r="A859">
        <v>5480816</v>
      </c>
      <c r="B859" t="s">
        <v>2037</v>
      </c>
      <c r="C859" t="s">
        <v>127</v>
      </c>
      <c r="D859" t="s">
        <v>128</v>
      </c>
      <c r="E859">
        <v>18521</v>
      </c>
      <c r="F859" t="s">
        <v>126</v>
      </c>
      <c r="G859" s="39">
        <v>200</v>
      </c>
      <c r="H859" s="39">
        <v>5750000</v>
      </c>
      <c r="I859" s="39">
        <v>11500000</v>
      </c>
      <c r="K859" s="62" t="str">
        <f t="shared" si="13"/>
        <v>Бард</v>
      </c>
    </row>
    <row r="860" spans="1:11">
      <c r="A860">
        <v>5482436</v>
      </c>
      <c r="B860" t="s">
        <v>2039</v>
      </c>
      <c r="C860" t="s">
        <v>925</v>
      </c>
      <c r="D860" t="s">
        <v>926</v>
      </c>
      <c r="E860">
        <v>45433</v>
      </c>
      <c r="F860" t="s">
        <v>278</v>
      </c>
      <c r="G860" s="39">
        <v>10</v>
      </c>
      <c r="H860" s="39">
        <v>1827000</v>
      </c>
      <c r="I860" s="39">
        <v>1827000</v>
      </c>
      <c r="K860" s="62" t="str">
        <f t="shared" si="13"/>
        <v>Спир</v>
      </c>
    </row>
    <row r="861" spans="1:11">
      <c r="A861">
        <v>5482565</v>
      </c>
      <c r="B861" t="s">
        <v>2039</v>
      </c>
      <c r="C861" t="s">
        <v>2278</v>
      </c>
      <c r="D861" t="s">
        <v>2279</v>
      </c>
      <c r="E861">
        <v>45284</v>
      </c>
      <c r="F861" t="s">
        <v>274</v>
      </c>
      <c r="G861" s="39">
        <v>3180</v>
      </c>
      <c r="H861" s="39">
        <v>2250000</v>
      </c>
      <c r="I861" s="39">
        <v>715500000</v>
      </c>
      <c r="K861" s="62" t="str">
        <f t="shared" si="13"/>
        <v>Спир</v>
      </c>
    </row>
    <row r="862" spans="1:11">
      <c r="A862">
        <v>5482566</v>
      </c>
      <c r="B862" t="s">
        <v>2039</v>
      </c>
      <c r="C862" t="s">
        <v>399</v>
      </c>
      <c r="D862" t="s">
        <v>400</v>
      </c>
      <c r="E862">
        <v>45284</v>
      </c>
      <c r="F862" t="s">
        <v>274</v>
      </c>
      <c r="G862" s="39">
        <v>200</v>
      </c>
      <c r="H862" s="39">
        <v>2233300</v>
      </c>
      <c r="I862" s="39">
        <v>44666000</v>
      </c>
      <c r="K862" s="62" t="str">
        <f t="shared" si="13"/>
        <v>Спир</v>
      </c>
    </row>
    <row r="863" spans="1:11">
      <c r="A863">
        <v>5482567</v>
      </c>
      <c r="B863" t="s">
        <v>2039</v>
      </c>
      <c r="C863" t="s">
        <v>567</v>
      </c>
      <c r="D863" t="s">
        <v>568</v>
      </c>
      <c r="E863">
        <v>45284</v>
      </c>
      <c r="F863" t="s">
        <v>274</v>
      </c>
      <c r="G863" s="39">
        <v>500</v>
      </c>
      <c r="H863" s="39">
        <v>2218999</v>
      </c>
      <c r="I863" s="39">
        <v>110949950</v>
      </c>
      <c r="K863" s="62" t="str">
        <f t="shared" si="13"/>
        <v>Спир</v>
      </c>
    </row>
    <row r="864" spans="1:11">
      <c r="A864">
        <v>5482568</v>
      </c>
      <c r="B864" t="s">
        <v>2039</v>
      </c>
      <c r="C864" t="s">
        <v>2242</v>
      </c>
      <c r="D864" t="s">
        <v>2243</v>
      </c>
      <c r="E864">
        <v>45284</v>
      </c>
      <c r="F864" t="s">
        <v>274</v>
      </c>
      <c r="G864" s="39">
        <v>200</v>
      </c>
      <c r="H864" s="39">
        <v>2215000</v>
      </c>
      <c r="I864" s="39">
        <v>44300000</v>
      </c>
      <c r="K864" s="62" t="str">
        <f t="shared" si="13"/>
        <v>Спир</v>
      </c>
    </row>
    <row r="865" spans="1:11">
      <c r="A865">
        <v>5482569</v>
      </c>
      <c r="B865" t="s">
        <v>2039</v>
      </c>
      <c r="C865" t="s">
        <v>2234</v>
      </c>
      <c r="D865" t="s">
        <v>2235</v>
      </c>
      <c r="E865">
        <v>45284</v>
      </c>
      <c r="F865" t="s">
        <v>274</v>
      </c>
      <c r="G865" s="39">
        <v>1600</v>
      </c>
      <c r="H865" s="39">
        <v>2200000</v>
      </c>
      <c r="I865" s="39">
        <v>352000000</v>
      </c>
      <c r="K865" s="62" t="str">
        <f t="shared" si="13"/>
        <v>Спир</v>
      </c>
    </row>
    <row r="866" spans="1:11">
      <c r="A866">
        <v>5482570</v>
      </c>
      <c r="B866" t="s">
        <v>2039</v>
      </c>
      <c r="C866" t="s">
        <v>967</v>
      </c>
      <c r="D866" t="s">
        <v>968</v>
      </c>
      <c r="E866">
        <v>45284</v>
      </c>
      <c r="F866" t="s">
        <v>274</v>
      </c>
      <c r="G866" s="39">
        <v>70</v>
      </c>
      <c r="H866" s="39">
        <v>2196788</v>
      </c>
      <c r="I866" s="39">
        <v>15377516</v>
      </c>
      <c r="K866" s="62" t="str">
        <f t="shared" si="13"/>
        <v>Спир</v>
      </c>
    </row>
    <row r="867" spans="1:11">
      <c r="A867">
        <v>5482928</v>
      </c>
      <c r="B867" t="s">
        <v>2039</v>
      </c>
      <c r="C867" t="s">
        <v>127</v>
      </c>
      <c r="D867" t="s">
        <v>128</v>
      </c>
      <c r="E867">
        <v>18521</v>
      </c>
      <c r="F867" t="s">
        <v>126</v>
      </c>
      <c r="G867" s="39">
        <v>400</v>
      </c>
      <c r="H867" s="39">
        <v>5750000</v>
      </c>
      <c r="I867" s="39">
        <v>23000000</v>
      </c>
      <c r="K867" s="62" t="str">
        <f t="shared" si="13"/>
        <v>Бард</v>
      </c>
    </row>
    <row r="868" spans="1:11">
      <c r="A868">
        <v>5483741</v>
      </c>
      <c r="B868" t="s">
        <v>2039</v>
      </c>
      <c r="C868" t="s">
        <v>398</v>
      </c>
      <c r="D868" t="s">
        <v>322</v>
      </c>
      <c r="E868">
        <v>45433</v>
      </c>
      <c r="F868" t="s">
        <v>278</v>
      </c>
      <c r="G868" s="39">
        <v>200</v>
      </c>
      <c r="H868" s="39">
        <v>1850999</v>
      </c>
      <c r="I868" s="39">
        <v>37019980</v>
      </c>
      <c r="K868" s="62" t="str">
        <f t="shared" si="13"/>
        <v>Спир</v>
      </c>
    </row>
    <row r="869" spans="1:11">
      <c r="A869">
        <v>5484603</v>
      </c>
      <c r="B869" t="s">
        <v>2042</v>
      </c>
      <c r="C869" t="s">
        <v>329</v>
      </c>
      <c r="D869" t="s">
        <v>330</v>
      </c>
      <c r="E869">
        <v>45284</v>
      </c>
      <c r="F869" t="s">
        <v>274</v>
      </c>
      <c r="G869" s="39">
        <v>1540</v>
      </c>
      <c r="H869" s="39">
        <v>2225788</v>
      </c>
      <c r="I869" s="39">
        <v>342771352</v>
      </c>
      <c r="K869" s="62" t="str">
        <f t="shared" si="13"/>
        <v>Спир</v>
      </c>
    </row>
    <row r="870" spans="1:11">
      <c r="A870">
        <v>5484604</v>
      </c>
      <c r="B870" t="s">
        <v>2042</v>
      </c>
      <c r="C870" t="s">
        <v>967</v>
      </c>
      <c r="D870" t="s">
        <v>968</v>
      </c>
      <c r="E870">
        <v>45284</v>
      </c>
      <c r="F870" t="s">
        <v>274</v>
      </c>
      <c r="G870" s="39">
        <v>130</v>
      </c>
      <c r="H870" s="39">
        <v>2221888</v>
      </c>
      <c r="I870" s="39">
        <v>28884544</v>
      </c>
      <c r="K870" s="62" t="str">
        <f t="shared" si="13"/>
        <v>Спир</v>
      </c>
    </row>
    <row r="871" spans="1:11">
      <c r="A871">
        <v>5484605</v>
      </c>
      <c r="B871" t="s">
        <v>2042</v>
      </c>
      <c r="C871" t="s">
        <v>2280</v>
      </c>
      <c r="D871" t="s">
        <v>2281</v>
      </c>
      <c r="E871">
        <v>45284</v>
      </c>
      <c r="F871" t="s">
        <v>274</v>
      </c>
      <c r="G871" s="39">
        <v>680</v>
      </c>
      <c r="H871" s="39">
        <v>2220999</v>
      </c>
      <c r="I871" s="39">
        <v>151027932</v>
      </c>
      <c r="K871" s="62" t="str">
        <f t="shared" si="13"/>
        <v>Спир</v>
      </c>
    </row>
    <row r="872" spans="1:11">
      <c r="A872">
        <v>5484606</v>
      </c>
      <c r="B872" t="s">
        <v>2042</v>
      </c>
      <c r="C872" t="s">
        <v>932</v>
      </c>
      <c r="D872" t="s">
        <v>933</v>
      </c>
      <c r="E872">
        <v>45284</v>
      </c>
      <c r="F872" t="s">
        <v>274</v>
      </c>
      <c r="G872" s="39">
        <v>200</v>
      </c>
      <c r="H872" s="39">
        <v>2220000</v>
      </c>
      <c r="I872" s="39">
        <v>44400000</v>
      </c>
      <c r="K872" s="62" t="str">
        <f t="shared" si="13"/>
        <v>Спир</v>
      </c>
    </row>
    <row r="873" spans="1:11">
      <c r="A873">
        <v>5484607</v>
      </c>
      <c r="B873" t="s">
        <v>2042</v>
      </c>
      <c r="C873" t="s">
        <v>294</v>
      </c>
      <c r="D873" t="s">
        <v>295</v>
      </c>
      <c r="E873">
        <v>45284</v>
      </c>
      <c r="F873" t="s">
        <v>274</v>
      </c>
      <c r="G873" s="39">
        <v>400</v>
      </c>
      <c r="H873" s="39">
        <v>2210000</v>
      </c>
      <c r="I873" s="39">
        <v>88400000</v>
      </c>
      <c r="K873" s="62" t="str">
        <f t="shared" si="13"/>
        <v>Спир</v>
      </c>
    </row>
    <row r="874" spans="1:11">
      <c r="A874">
        <v>5484608</v>
      </c>
      <c r="B874" t="s">
        <v>2042</v>
      </c>
      <c r="C874" t="s">
        <v>399</v>
      </c>
      <c r="D874" t="s">
        <v>400</v>
      </c>
      <c r="E874">
        <v>45284</v>
      </c>
      <c r="F874" t="s">
        <v>274</v>
      </c>
      <c r="G874" s="39">
        <v>2800</v>
      </c>
      <c r="H874" s="39">
        <v>2184050</v>
      </c>
      <c r="I874" s="39">
        <v>611534000</v>
      </c>
      <c r="K874" s="62" t="str">
        <f t="shared" si="13"/>
        <v>Спир</v>
      </c>
    </row>
    <row r="875" spans="1:11">
      <c r="A875">
        <v>5484993</v>
      </c>
      <c r="B875" t="s">
        <v>2042</v>
      </c>
      <c r="C875" t="s">
        <v>2236</v>
      </c>
      <c r="D875" t="s">
        <v>2237</v>
      </c>
      <c r="E875">
        <v>18521</v>
      </c>
      <c r="F875" t="s">
        <v>126</v>
      </c>
      <c r="G875" s="39">
        <v>100</v>
      </c>
      <c r="H875" s="39">
        <v>5760000</v>
      </c>
      <c r="I875" s="39">
        <v>5760000</v>
      </c>
      <c r="K875" s="62" t="str">
        <f t="shared" si="13"/>
        <v>Бард</v>
      </c>
    </row>
    <row r="876" spans="1:11">
      <c r="A876">
        <v>5484994</v>
      </c>
      <c r="B876" t="s">
        <v>2042</v>
      </c>
      <c r="C876" t="s">
        <v>2236</v>
      </c>
      <c r="D876" t="s">
        <v>2237</v>
      </c>
      <c r="E876">
        <v>18521</v>
      </c>
      <c r="F876" t="s">
        <v>126</v>
      </c>
      <c r="G876" s="39">
        <v>100</v>
      </c>
      <c r="H876" s="39">
        <v>5760000</v>
      </c>
      <c r="I876" s="39">
        <v>5760000</v>
      </c>
      <c r="K876" s="62" t="str">
        <f t="shared" si="13"/>
        <v>Бард</v>
      </c>
    </row>
    <row r="877" spans="1:11">
      <c r="A877">
        <v>5484995</v>
      </c>
      <c r="B877" t="s">
        <v>2042</v>
      </c>
      <c r="C877" t="s">
        <v>127</v>
      </c>
      <c r="D877" t="s">
        <v>128</v>
      </c>
      <c r="E877">
        <v>18521</v>
      </c>
      <c r="F877" t="s">
        <v>126</v>
      </c>
      <c r="G877" s="39">
        <v>600</v>
      </c>
      <c r="H877" s="39">
        <v>5750000</v>
      </c>
      <c r="I877" s="39">
        <v>34500000</v>
      </c>
      <c r="K877" s="62" t="str">
        <f t="shared" si="13"/>
        <v>Бард</v>
      </c>
    </row>
    <row r="878" spans="1:11">
      <c r="A878">
        <v>5485854</v>
      </c>
      <c r="B878" t="s">
        <v>2042</v>
      </c>
      <c r="C878" t="s">
        <v>2229</v>
      </c>
      <c r="D878" t="s">
        <v>2230</v>
      </c>
      <c r="E878">
        <v>45433</v>
      </c>
      <c r="F878" t="s">
        <v>278</v>
      </c>
      <c r="G878" s="39">
        <v>50</v>
      </c>
      <c r="H878" s="39">
        <v>1799980</v>
      </c>
      <c r="I878" s="39">
        <v>8999900</v>
      </c>
      <c r="K878" s="62" t="str">
        <f t="shared" si="13"/>
        <v>Спир</v>
      </c>
    </row>
    <row r="879" spans="1:11">
      <c r="A879">
        <v>5486714</v>
      </c>
      <c r="B879" t="s">
        <v>2045</v>
      </c>
      <c r="C879" t="s">
        <v>421</v>
      </c>
      <c r="D879" t="s">
        <v>422</v>
      </c>
      <c r="E879">
        <v>45433</v>
      </c>
      <c r="F879" t="s">
        <v>278</v>
      </c>
      <c r="G879" s="39">
        <v>200</v>
      </c>
      <c r="H879" s="39">
        <v>1805000</v>
      </c>
      <c r="I879" s="39">
        <v>36100000</v>
      </c>
      <c r="K879" s="62" t="str">
        <f t="shared" si="13"/>
        <v>Спир</v>
      </c>
    </row>
    <row r="880" spans="1:11">
      <c r="A880">
        <v>5486715</v>
      </c>
      <c r="B880" t="s">
        <v>2045</v>
      </c>
      <c r="C880" t="s">
        <v>450</v>
      </c>
      <c r="D880" t="s">
        <v>451</v>
      </c>
      <c r="E880">
        <v>45433</v>
      </c>
      <c r="F880" t="s">
        <v>278</v>
      </c>
      <c r="G880" s="39">
        <v>50</v>
      </c>
      <c r="H880" s="39">
        <v>1801788</v>
      </c>
      <c r="I880" s="39">
        <v>9008940</v>
      </c>
      <c r="K880" s="62" t="str">
        <f t="shared" si="13"/>
        <v>Спир</v>
      </c>
    </row>
    <row r="881" spans="1:11">
      <c r="A881">
        <v>5486851</v>
      </c>
      <c r="B881" t="s">
        <v>2045</v>
      </c>
      <c r="C881" t="s">
        <v>561</v>
      </c>
      <c r="D881" t="s">
        <v>562</v>
      </c>
      <c r="E881">
        <v>45284</v>
      </c>
      <c r="F881" t="s">
        <v>274</v>
      </c>
      <c r="G881" s="39">
        <v>100</v>
      </c>
      <c r="H881" s="39">
        <v>2226788</v>
      </c>
      <c r="I881" s="39">
        <v>22267880</v>
      </c>
      <c r="K881" s="62" t="str">
        <f t="shared" si="13"/>
        <v>Спир</v>
      </c>
    </row>
    <row r="882" spans="1:11">
      <c r="A882">
        <v>5486853</v>
      </c>
      <c r="B882" t="s">
        <v>2045</v>
      </c>
      <c r="C882" t="s">
        <v>559</v>
      </c>
      <c r="D882" t="s">
        <v>560</v>
      </c>
      <c r="E882">
        <v>45284</v>
      </c>
      <c r="F882" t="s">
        <v>274</v>
      </c>
      <c r="G882" s="39">
        <v>50</v>
      </c>
      <c r="H882" s="39">
        <v>2200160</v>
      </c>
      <c r="I882" s="39">
        <v>11000800</v>
      </c>
      <c r="K882" s="62" t="str">
        <f t="shared" si="13"/>
        <v>Спир</v>
      </c>
    </row>
    <row r="883" spans="1:11">
      <c r="A883">
        <v>5486854</v>
      </c>
      <c r="B883" t="s">
        <v>2045</v>
      </c>
      <c r="C883" t="s">
        <v>2234</v>
      </c>
      <c r="D883" t="s">
        <v>2235</v>
      </c>
      <c r="E883">
        <v>45284</v>
      </c>
      <c r="F883" t="s">
        <v>274</v>
      </c>
      <c r="G883" s="39">
        <v>2300</v>
      </c>
      <c r="H883" s="39">
        <v>2200000</v>
      </c>
      <c r="I883" s="39">
        <v>506000000</v>
      </c>
      <c r="K883" s="62" t="str">
        <f t="shared" si="13"/>
        <v>Спир</v>
      </c>
    </row>
    <row r="884" spans="1:11">
      <c r="A884">
        <v>5487246</v>
      </c>
      <c r="B884" t="s">
        <v>2045</v>
      </c>
      <c r="C884" t="s">
        <v>127</v>
      </c>
      <c r="D884" t="s">
        <v>128</v>
      </c>
      <c r="E884">
        <v>18521</v>
      </c>
      <c r="F884" t="s">
        <v>126</v>
      </c>
      <c r="G884" s="39">
        <v>600</v>
      </c>
      <c r="H884" s="39">
        <v>5750000</v>
      </c>
      <c r="I884" s="39">
        <v>34500000</v>
      </c>
      <c r="K884" s="62" t="str">
        <f t="shared" si="13"/>
        <v>Бард</v>
      </c>
    </row>
    <row r="885" spans="1:11">
      <c r="A885">
        <v>5488325</v>
      </c>
      <c r="B885" t="s">
        <v>2045</v>
      </c>
      <c r="C885" t="s">
        <v>127</v>
      </c>
      <c r="D885" t="s">
        <v>128</v>
      </c>
      <c r="E885">
        <v>18521</v>
      </c>
      <c r="F885" t="s">
        <v>126</v>
      </c>
      <c r="G885" s="39">
        <v>600</v>
      </c>
      <c r="H885" s="39">
        <v>5750000</v>
      </c>
      <c r="I885" s="39">
        <v>34500000</v>
      </c>
      <c r="K885" s="62" t="str">
        <f t="shared" si="13"/>
        <v>Бард</v>
      </c>
    </row>
    <row r="886" spans="1:11">
      <c r="A886">
        <v>5489052</v>
      </c>
      <c r="B886" t="s">
        <v>2170</v>
      </c>
      <c r="C886" t="s">
        <v>450</v>
      </c>
      <c r="D886" t="s">
        <v>451</v>
      </c>
      <c r="E886">
        <v>45433</v>
      </c>
      <c r="F886" t="s">
        <v>278</v>
      </c>
      <c r="G886" s="39">
        <v>150</v>
      </c>
      <c r="H886" s="39">
        <v>1813788</v>
      </c>
      <c r="I886" s="39">
        <v>27206820</v>
      </c>
      <c r="K886" s="62" t="str">
        <f t="shared" si="13"/>
        <v>Спир</v>
      </c>
    </row>
    <row r="887" spans="1:11">
      <c r="A887">
        <v>5489053</v>
      </c>
      <c r="B887" t="s">
        <v>2170</v>
      </c>
      <c r="C887" t="s">
        <v>448</v>
      </c>
      <c r="D887" t="s">
        <v>449</v>
      </c>
      <c r="E887">
        <v>45433</v>
      </c>
      <c r="F887" t="s">
        <v>278</v>
      </c>
      <c r="G887" s="39">
        <v>20</v>
      </c>
      <c r="H887" s="39">
        <v>1812888</v>
      </c>
      <c r="I887" s="39">
        <v>3625776</v>
      </c>
      <c r="K887" s="62" t="str">
        <f t="shared" si="13"/>
        <v>Спир</v>
      </c>
    </row>
    <row r="888" spans="1:11">
      <c r="A888">
        <v>5489186</v>
      </c>
      <c r="B888" t="s">
        <v>2170</v>
      </c>
      <c r="C888" t="s">
        <v>439</v>
      </c>
      <c r="D888" t="s">
        <v>440</v>
      </c>
      <c r="E888">
        <v>45284</v>
      </c>
      <c r="F888" t="s">
        <v>274</v>
      </c>
      <c r="G888" s="39">
        <v>200</v>
      </c>
      <c r="H888" s="39">
        <v>2255999</v>
      </c>
      <c r="I888" s="39">
        <v>45119980</v>
      </c>
      <c r="K888" s="62" t="str">
        <f t="shared" si="13"/>
        <v>Спир</v>
      </c>
    </row>
    <row r="889" spans="1:11">
      <c r="A889">
        <v>5489187</v>
      </c>
      <c r="B889" t="s">
        <v>2170</v>
      </c>
      <c r="C889" t="s">
        <v>2242</v>
      </c>
      <c r="D889" t="s">
        <v>2243</v>
      </c>
      <c r="E889">
        <v>45284</v>
      </c>
      <c r="F889" t="s">
        <v>274</v>
      </c>
      <c r="G889" s="39">
        <v>400</v>
      </c>
      <c r="H889" s="39">
        <v>2235999</v>
      </c>
      <c r="I889" s="39">
        <v>89439960</v>
      </c>
      <c r="K889" s="62" t="str">
        <f t="shared" si="13"/>
        <v>Спир</v>
      </c>
    </row>
    <row r="890" spans="1:11">
      <c r="A890">
        <v>5489188</v>
      </c>
      <c r="B890" t="s">
        <v>2170</v>
      </c>
      <c r="C890" t="s">
        <v>407</v>
      </c>
      <c r="D890" t="s">
        <v>408</v>
      </c>
      <c r="E890">
        <v>45284</v>
      </c>
      <c r="F890" t="s">
        <v>274</v>
      </c>
      <c r="G890" s="39">
        <v>3000</v>
      </c>
      <c r="H890" s="39">
        <v>2230222</v>
      </c>
      <c r="I890" s="39">
        <v>669066600</v>
      </c>
      <c r="K890" s="62" t="str">
        <f t="shared" si="13"/>
        <v>Спир</v>
      </c>
    </row>
    <row r="891" spans="1:11">
      <c r="A891">
        <v>5489189</v>
      </c>
      <c r="B891" t="s">
        <v>2170</v>
      </c>
      <c r="C891" t="s">
        <v>2244</v>
      </c>
      <c r="D891" t="s">
        <v>2245</v>
      </c>
      <c r="E891">
        <v>45284</v>
      </c>
      <c r="F891" t="s">
        <v>274</v>
      </c>
      <c r="G891" s="39">
        <v>1970</v>
      </c>
      <c r="H891" s="39">
        <v>2228788</v>
      </c>
      <c r="I891" s="39">
        <v>439071236</v>
      </c>
      <c r="K891" s="62" t="str">
        <f t="shared" si="13"/>
        <v>Спир</v>
      </c>
    </row>
    <row r="892" spans="1:11">
      <c r="A892">
        <v>5489190</v>
      </c>
      <c r="B892" t="s">
        <v>2170</v>
      </c>
      <c r="C892" t="s">
        <v>2284</v>
      </c>
      <c r="D892" t="s">
        <v>2285</v>
      </c>
      <c r="E892">
        <v>45284</v>
      </c>
      <c r="F892" t="s">
        <v>274</v>
      </c>
      <c r="G892" s="39">
        <v>180</v>
      </c>
      <c r="H892" s="39">
        <v>2228000</v>
      </c>
      <c r="I892" s="39">
        <v>40104000</v>
      </c>
      <c r="K892" s="62" t="str">
        <f t="shared" si="13"/>
        <v>Спир</v>
      </c>
    </row>
    <row r="893" spans="1:11">
      <c r="A893">
        <v>5493956</v>
      </c>
      <c r="B893" t="s">
        <v>2173</v>
      </c>
      <c r="C893" t="s">
        <v>411</v>
      </c>
      <c r="D893" t="s">
        <v>412</v>
      </c>
      <c r="E893">
        <v>45433</v>
      </c>
      <c r="F893" t="s">
        <v>278</v>
      </c>
      <c r="G893" s="39">
        <v>200</v>
      </c>
      <c r="H893" s="39">
        <v>2237000</v>
      </c>
      <c r="I893" s="39">
        <v>44740000</v>
      </c>
      <c r="K893" s="62" t="str">
        <f t="shared" si="13"/>
        <v>Спир</v>
      </c>
    </row>
    <row r="894" spans="1:11">
      <c r="A894">
        <v>5493957</v>
      </c>
      <c r="B894" t="s">
        <v>2173</v>
      </c>
      <c r="C894" t="s">
        <v>2286</v>
      </c>
      <c r="D894" t="s">
        <v>2287</v>
      </c>
      <c r="E894">
        <v>45433</v>
      </c>
      <c r="F894" t="s">
        <v>278</v>
      </c>
      <c r="G894" s="39">
        <v>30</v>
      </c>
      <c r="H894" s="39">
        <v>2235999</v>
      </c>
      <c r="I894" s="39">
        <v>6707997</v>
      </c>
      <c r="K894" s="62" t="str">
        <f t="shared" si="13"/>
        <v>Спир</v>
      </c>
    </row>
    <row r="895" spans="1:11">
      <c r="A895">
        <v>5494000</v>
      </c>
      <c r="B895" t="s">
        <v>2173</v>
      </c>
      <c r="C895" t="s">
        <v>2234</v>
      </c>
      <c r="D895" t="s">
        <v>2235</v>
      </c>
      <c r="E895">
        <v>45284</v>
      </c>
      <c r="F895" t="s">
        <v>274</v>
      </c>
      <c r="G895" s="39">
        <v>900</v>
      </c>
      <c r="H895" s="39">
        <v>2342222</v>
      </c>
      <c r="I895" s="39">
        <v>210799980</v>
      </c>
      <c r="K895" s="62" t="str">
        <f t="shared" si="13"/>
        <v>Спир</v>
      </c>
    </row>
    <row r="896" spans="1:11">
      <c r="A896">
        <v>5494001</v>
      </c>
      <c r="B896" t="s">
        <v>2173</v>
      </c>
      <c r="C896" t="s">
        <v>331</v>
      </c>
      <c r="D896" t="s">
        <v>332</v>
      </c>
      <c r="E896">
        <v>45284</v>
      </c>
      <c r="F896" t="s">
        <v>274</v>
      </c>
      <c r="G896" s="39">
        <v>500</v>
      </c>
      <c r="H896" s="39">
        <v>2338999</v>
      </c>
      <c r="I896" s="39">
        <v>116949950</v>
      </c>
      <c r="K896" s="62" t="str">
        <f t="shared" si="13"/>
        <v>Спир</v>
      </c>
    </row>
    <row r="897" spans="1:11">
      <c r="A897">
        <v>5494002</v>
      </c>
      <c r="B897" t="s">
        <v>2173</v>
      </c>
      <c r="C897" t="s">
        <v>458</v>
      </c>
      <c r="D897" t="s">
        <v>459</v>
      </c>
      <c r="E897">
        <v>45284</v>
      </c>
      <c r="F897" t="s">
        <v>274</v>
      </c>
      <c r="G897" s="39">
        <v>150</v>
      </c>
      <c r="H897" s="39">
        <v>2338800</v>
      </c>
      <c r="I897" s="39">
        <v>35082000</v>
      </c>
      <c r="K897" s="62" t="str">
        <f t="shared" si="13"/>
        <v>Спир</v>
      </c>
    </row>
    <row r="898" spans="1:11">
      <c r="A898">
        <v>5494003</v>
      </c>
      <c r="B898" t="s">
        <v>2173</v>
      </c>
      <c r="C898" t="s">
        <v>343</v>
      </c>
      <c r="D898" t="s">
        <v>344</v>
      </c>
      <c r="E898">
        <v>45284</v>
      </c>
      <c r="F898" t="s">
        <v>274</v>
      </c>
      <c r="G898" s="39">
        <v>700</v>
      </c>
      <c r="H898" s="39">
        <v>2338788</v>
      </c>
      <c r="I898" s="39">
        <v>163715160</v>
      </c>
      <c r="K898" s="62" t="str">
        <f t="shared" si="13"/>
        <v>Спир</v>
      </c>
    </row>
    <row r="899" spans="1:11">
      <c r="A899">
        <v>5494004</v>
      </c>
      <c r="B899" t="s">
        <v>2173</v>
      </c>
      <c r="C899" t="s">
        <v>567</v>
      </c>
      <c r="D899" t="s">
        <v>568</v>
      </c>
      <c r="E899">
        <v>45284</v>
      </c>
      <c r="F899" t="s">
        <v>274</v>
      </c>
      <c r="G899" s="39">
        <v>1850</v>
      </c>
      <c r="H899" s="39">
        <v>2336899</v>
      </c>
      <c r="I899" s="39">
        <v>432326315</v>
      </c>
      <c r="K899" s="62" t="str">
        <f t="shared" si="13"/>
        <v>Спир</v>
      </c>
    </row>
    <row r="900" spans="1:11">
      <c r="A900">
        <v>5494369</v>
      </c>
      <c r="B900" t="s">
        <v>2173</v>
      </c>
      <c r="C900" t="s">
        <v>160</v>
      </c>
      <c r="D900" t="s">
        <v>161</v>
      </c>
      <c r="E900">
        <v>18521</v>
      </c>
      <c r="F900" t="s">
        <v>126</v>
      </c>
      <c r="G900" s="39">
        <v>500</v>
      </c>
      <c r="H900" s="39">
        <v>6326000</v>
      </c>
      <c r="I900" s="39">
        <v>31630000</v>
      </c>
      <c r="K900" s="62" t="str">
        <f t="shared" si="13"/>
        <v>Бард</v>
      </c>
    </row>
    <row r="901" spans="1:11">
      <c r="A901">
        <v>5494370</v>
      </c>
      <c r="B901" t="s">
        <v>2173</v>
      </c>
      <c r="C901" t="s">
        <v>124</v>
      </c>
      <c r="D901" t="s">
        <v>125</v>
      </c>
      <c r="E901">
        <v>18521</v>
      </c>
      <c r="F901" t="s">
        <v>126</v>
      </c>
      <c r="G901" s="39">
        <v>100</v>
      </c>
      <c r="H901" s="39">
        <v>6325001</v>
      </c>
      <c r="I901" s="39">
        <v>6325001</v>
      </c>
      <c r="K901" s="62" t="str">
        <f t="shared" ref="K901:K964" si="14">LEFT(F901,4)</f>
        <v>Бард</v>
      </c>
    </row>
    <row r="902" spans="1:11">
      <c r="A902">
        <v>5498873</v>
      </c>
      <c r="B902" t="s">
        <v>2288</v>
      </c>
      <c r="C902" t="s">
        <v>2289</v>
      </c>
      <c r="D902" t="s">
        <v>2290</v>
      </c>
      <c r="E902">
        <v>45433</v>
      </c>
      <c r="F902" t="s">
        <v>278</v>
      </c>
      <c r="G902" s="39">
        <v>200</v>
      </c>
      <c r="H902" s="39">
        <v>2237000</v>
      </c>
      <c r="I902" s="39">
        <v>44740000</v>
      </c>
      <c r="K902" s="62" t="str">
        <f t="shared" si="14"/>
        <v>Спир</v>
      </c>
    </row>
    <row r="903" spans="1:11">
      <c r="A903">
        <v>5498933</v>
      </c>
      <c r="B903" t="s">
        <v>2288</v>
      </c>
      <c r="C903" t="s">
        <v>399</v>
      </c>
      <c r="D903" t="s">
        <v>400</v>
      </c>
      <c r="E903">
        <v>45284</v>
      </c>
      <c r="F903" t="s">
        <v>274</v>
      </c>
      <c r="G903" s="39">
        <v>1500</v>
      </c>
      <c r="H903" s="39">
        <v>2332330</v>
      </c>
      <c r="I903" s="39">
        <v>349849500</v>
      </c>
      <c r="K903" s="62" t="str">
        <f t="shared" si="14"/>
        <v>Спир</v>
      </c>
    </row>
    <row r="904" spans="1:11">
      <c r="A904">
        <v>5499323</v>
      </c>
      <c r="B904" t="s">
        <v>2288</v>
      </c>
      <c r="C904" t="s">
        <v>124</v>
      </c>
      <c r="D904" t="s">
        <v>125</v>
      </c>
      <c r="E904">
        <v>18521</v>
      </c>
      <c r="F904" t="s">
        <v>126</v>
      </c>
      <c r="G904" s="39">
        <v>200</v>
      </c>
      <c r="H904" s="39">
        <v>6325205</v>
      </c>
      <c r="I904" s="39">
        <v>12650410</v>
      </c>
      <c r="K904" s="62" t="str">
        <f t="shared" si="14"/>
        <v>Бард</v>
      </c>
    </row>
    <row r="905" spans="1:11">
      <c r="A905">
        <v>5499324</v>
      </c>
      <c r="B905" t="s">
        <v>2288</v>
      </c>
      <c r="C905" t="s">
        <v>537</v>
      </c>
      <c r="D905" t="s">
        <v>188</v>
      </c>
      <c r="E905">
        <v>18521</v>
      </c>
      <c r="F905" t="s">
        <v>126</v>
      </c>
      <c r="G905" s="39">
        <v>100</v>
      </c>
      <c r="H905" s="39">
        <v>6325001</v>
      </c>
      <c r="I905" s="39">
        <v>6325001</v>
      </c>
      <c r="K905" s="62" t="str">
        <f t="shared" si="14"/>
        <v>Бард</v>
      </c>
    </row>
    <row r="906" spans="1:11">
      <c r="A906">
        <v>5499325</v>
      </c>
      <c r="B906" t="s">
        <v>2288</v>
      </c>
      <c r="C906" t="s">
        <v>127</v>
      </c>
      <c r="D906" t="s">
        <v>128</v>
      </c>
      <c r="E906">
        <v>18521</v>
      </c>
      <c r="F906" t="s">
        <v>126</v>
      </c>
      <c r="G906" s="39">
        <v>100</v>
      </c>
      <c r="H906" s="39">
        <v>6325000</v>
      </c>
      <c r="I906" s="39">
        <v>6325000</v>
      </c>
      <c r="K906" s="62" t="str">
        <f t="shared" si="14"/>
        <v>Бард</v>
      </c>
    </row>
    <row r="907" spans="1:11">
      <c r="A907">
        <v>5500156</v>
      </c>
      <c r="B907" t="s">
        <v>2288</v>
      </c>
      <c r="C907" t="s">
        <v>2291</v>
      </c>
      <c r="D907" t="s">
        <v>2292</v>
      </c>
      <c r="E907">
        <v>45433</v>
      </c>
      <c r="F907" t="s">
        <v>278</v>
      </c>
      <c r="G907" s="39">
        <v>30</v>
      </c>
      <c r="H907" s="39">
        <v>2208222</v>
      </c>
      <c r="I907" s="39">
        <v>6624666</v>
      </c>
      <c r="K907" s="62" t="str">
        <f t="shared" si="14"/>
        <v>Спир</v>
      </c>
    </row>
    <row r="908" spans="1:11">
      <c r="A908">
        <v>5500158</v>
      </c>
      <c r="B908" t="s">
        <v>2288</v>
      </c>
      <c r="C908" t="s">
        <v>567</v>
      </c>
      <c r="D908" t="s">
        <v>568</v>
      </c>
      <c r="E908">
        <v>45284</v>
      </c>
      <c r="F908" t="s">
        <v>274</v>
      </c>
      <c r="G908" s="39">
        <v>1350</v>
      </c>
      <c r="H908" s="39">
        <v>2339788</v>
      </c>
      <c r="I908" s="39">
        <v>315871380</v>
      </c>
      <c r="K908" s="62" t="str">
        <f t="shared" si="14"/>
        <v>Спир</v>
      </c>
    </row>
    <row r="909" spans="1:11">
      <c r="A909">
        <v>5504460</v>
      </c>
      <c r="B909" t="s">
        <v>2293</v>
      </c>
      <c r="C909" t="s">
        <v>127</v>
      </c>
      <c r="D909" t="s">
        <v>128</v>
      </c>
      <c r="E909">
        <v>18521</v>
      </c>
      <c r="F909" t="s">
        <v>126</v>
      </c>
      <c r="G909" s="39">
        <v>600</v>
      </c>
      <c r="H909" s="39">
        <v>6325000</v>
      </c>
      <c r="I909" s="39">
        <v>37950000</v>
      </c>
      <c r="K909" s="62" t="str">
        <f t="shared" si="14"/>
        <v>Бард</v>
      </c>
    </row>
    <row r="910" spans="1:11">
      <c r="A910">
        <v>5505377</v>
      </c>
      <c r="B910" t="s">
        <v>2293</v>
      </c>
      <c r="C910" t="s">
        <v>2291</v>
      </c>
      <c r="D910" t="s">
        <v>2292</v>
      </c>
      <c r="E910">
        <v>45433</v>
      </c>
      <c r="F910" t="s">
        <v>278</v>
      </c>
      <c r="G910" s="39">
        <v>230</v>
      </c>
      <c r="H910" s="39">
        <v>2216788</v>
      </c>
      <c r="I910" s="39">
        <v>50986124</v>
      </c>
      <c r="K910" s="62" t="str">
        <f t="shared" si="14"/>
        <v>Спир</v>
      </c>
    </row>
    <row r="911" spans="1:11">
      <c r="A911">
        <v>5505419</v>
      </c>
      <c r="B911" t="s">
        <v>2293</v>
      </c>
      <c r="C911" t="s">
        <v>429</v>
      </c>
      <c r="D911" t="s">
        <v>430</v>
      </c>
      <c r="E911">
        <v>45284</v>
      </c>
      <c r="F911" t="s">
        <v>274</v>
      </c>
      <c r="G911" s="39">
        <v>130</v>
      </c>
      <c r="H911" s="39">
        <v>2342899</v>
      </c>
      <c r="I911" s="39">
        <v>30457687</v>
      </c>
      <c r="K911" s="62" t="str">
        <f t="shared" si="14"/>
        <v>Спир</v>
      </c>
    </row>
    <row r="912" spans="1:11">
      <c r="A912">
        <v>5505420</v>
      </c>
      <c r="B912" t="s">
        <v>2293</v>
      </c>
      <c r="C912" t="s">
        <v>462</v>
      </c>
      <c r="D912" t="s">
        <v>463</v>
      </c>
      <c r="E912">
        <v>45284</v>
      </c>
      <c r="F912" t="s">
        <v>274</v>
      </c>
      <c r="G912" s="39">
        <v>250</v>
      </c>
      <c r="H912" s="39">
        <v>2341899</v>
      </c>
      <c r="I912" s="39">
        <v>58547475</v>
      </c>
      <c r="K912" s="62" t="str">
        <f t="shared" si="14"/>
        <v>Спир</v>
      </c>
    </row>
    <row r="913" spans="1:11">
      <c r="A913">
        <v>5505421</v>
      </c>
      <c r="B913" t="s">
        <v>2293</v>
      </c>
      <c r="C913" t="s">
        <v>435</v>
      </c>
      <c r="D913" t="s">
        <v>436</v>
      </c>
      <c r="E913">
        <v>45284</v>
      </c>
      <c r="F913" t="s">
        <v>274</v>
      </c>
      <c r="G913" s="39">
        <v>3200</v>
      </c>
      <c r="H913" s="39">
        <v>2332788</v>
      </c>
      <c r="I913" s="39">
        <v>746492160</v>
      </c>
      <c r="K913" s="62" t="str">
        <f t="shared" si="14"/>
        <v>Спир</v>
      </c>
    </row>
    <row r="914" spans="1:11">
      <c r="A914">
        <v>5511544</v>
      </c>
      <c r="B914" t="s">
        <v>2050</v>
      </c>
      <c r="C914" t="s">
        <v>2291</v>
      </c>
      <c r="D914" t="s">
        <v>2292</v>
      </c>
      <c r="E914">
        <v>45433</v>
      </c>
      <c r="F914" t="s">
        <v>278</v>
      </c>
      <c r="G914" s="39">
        <v>230</v>
      </c>
      <c r="H914" s="39">
        <v>2222888</v>
      </c>
      <c r="I914" s="39">
        <v>51126424</v>
      </c>
      <c r="K914" s="62" t="str">
        <f t="shared" si="14"/>
        <v>Спир</v>
      </c>
    </row>
    <row r="915" spans="1:11">
      <c r="A915">
        <v>5511591</v>
      </c>
      <c r="B915" t="s">
        <v>2050</v>
      </c>
      <c r="C915" t="s">
        <v>407</v>
      </c>
      <c r="D915" t="s">
        <v>408</v>
      </c>
      <c r="E915">
        <v>45284</v>
      </c>
      <c r="F915" t="s">
        <v>274</v>
      </c>
      <c r="G915" s="39">
        <v>3000</v>
      </c>
      <c r="H915" s="39">
        <v>2345000</v>
      </c>
      <c r="I915" s="39">
        <v>703500000</v>
      </c>
      <c r="K915" s="62" t="str">
        <f t="shared" si="14"/>
        <v>Спир</v>
      </c>
    </row>
    <row r="916" spans="1:11">
      <c r="A916">
        <v>5511592</v>
      </c>
      <c r="B916" t="s">
        <v>2050</v>
      </c>
      <c r="C916" t="s">
        <v>435</v>
      </c>
      <c r="D916" t="s">
        <v>436</v>
      </c>
      <c r="E916">
        <v>45284</v>
      </c>
      <c r="F916" t="s">
        <v>274</v>
      </c>
      <c r="G916" s="39">
        <v>1100</v>
      </c>
      <c r="H916" s="39">
        <v>2336899</v>
      </c>
      <c r="I916" s="39">
        <v>257058890</v>
      </c>
      <c r="K916" s="62" t="str">
        <f t="shared" si="14"/>
        <v>Спир</v>
      </c>
    </row>
    <row r="917" spans="1:11">
      <c r="A917">
        <v>5512767</v>
      </c>
      <c r="B917" t="s">
        <v>2050</v>
      </c>
      <c r="C917" t="s">
        <v>448</v>
      </c>
      <c r="D917" t="s">
        <v>449</v>
      </c>
      <c r="E917">
        <v>45433</v>
      </c>
      <c r="F917" t="s">
        <v>278</v>
      </c>
      <c r="G917" s="39">
        <v>80</v>
      </c>
      <c r="H917" s="39">
        <v>2226788</v>
      </c>
      <c r="I917" s="39">
        <v>17814304</v>
      </c>
      <c r="K917" s="62" t="str">
        <f t="shared" si="14"/>
        <v>Спир</v>
      </c>
    </row>
    <row r="918" spans="1:11">
      <c r="A918">
        <v>5512933</v>
      </c>
      <c r="B918" t="s">
        <v>2050</v>
      </c>
      <c r="C918" t="s">
        <v>127</v>
      </c>
      <c r="D918" t="s">
        <v>128</v>
      </c>
      <c r="E918">
        <v>18521</v>
      </c>
      <c r="F918" t="s">
        <v>126</v>
      </c>
      <c r="G918" s="39">
        <v>800</v>
      </c>
      <c r="H918" s="39">
        <v>6325000</v>
      </c>
      <c r="I918" s="39">
        <v>50600000</v>
      </c>
      <c r="K918" s="62" t="str">
        <f t="shared" si="14"/>
        <v>Бард</v>
      </c>
    </row>
    <row r="919" spans="1:11">
      <c r="A919">
        <v>5516840</v>
      </c>
      <c r="B919" t="s">
        <v>2294</v>
      </c>
      <c r="C919" t="s">
        <v>2240</v>
      </c>
      <c r="D919" t="s">
        <v>2241</v>
      </c>
      <c r="E919">
        <v>45433</v>
      </c>
      <c r="F919" t="s">
        <v>278</v>
      </c>
      <c r="G919" s="39">
        <v>50</v>
      </c>
      <c r="H919" s="39">
        <v>2230999</v>
      </c>
      <c r="I919" s="39">
        <v>11154995</v>
      </c>
      <c r="K919" s="62" t="str">
        <f t="shared" si="14"/>
        <v>Спир</v>
      </c>
    </row>
    <row r="920" spans="1:11">
      <c r="A920">
        <v>5516841</v>
      </c>
      <c r="B920" t="s">
        <v>2294</v>
      </c>
      <c r="C920" t="s">
        <v>2257</v>
      </c>
      <c r="D920" t="s">
        <v>2258</v>
      </c>
      <c r="E920">
        <v>45433</v>
      </c>
      <c r="F920" t="s">
        <v>278</v>
      </c>
      <c r="G920" s="39">
        <v>60</v>
      </c>
      <c r="H920" s="39">
        <v>2228988</v>
      </c>
      <c r="I920" s="39">
        <v>13373928</v>
      </c>
      <c r="K920" s="62" t="str">
        <f t="shared" si="14"/>
        <v>Спир</v>
      </c>
    </row>
    <row r="921" spans="1:11">
      <c r="A921">
        <v>5516842</v>
      </c>
      <c r="B921" t="s">
        <v>2294</v>
      </c>
      <c r="C921" t="s">
        <v>2295</v>
      </c>
      <c r="D921" t="s">
        <v>2296</v>
      </c>
      <c r="E921">
        <v>45433</v>
      </c>
      <c r="F921" t="s">
        <v>278</v>
      </c>
      <c r="G921" s="39">
        <v>120</v>
      </c>
      <c r="H921" s="39">
        <v>2225000</v>
      </c>
      <c r="I921" s="39">
        <v>26700000</v>
      </c>
      <c r="K921" s="62" t="str">
        <f t="shared" si="14"/>
        <v>Спир</v>
      </c>
    </row>
    <row r="922" spans="1:11">
      <c r="A922">
        <v>5516886</v>
      </c>
      <c r="B922" t="s">
        <v>2294</v>
      </c>
      <c r="C922" t="s">
        <v>2267</v>
      </c>
      <c r="D922" t="s">
        <v>2268</v>
      </c>
      <c r="E922">
        <v>45284</v>
      </c>
      <c r="F922" t="s">
        <v>274</v>
      </c>
      <c r="G922" s="39">
        <v>1200</v>
      </c>
      <c r="H922" s="39">
        <v>2385051</v>
      </c>
      <c r="I922" s="39">
        <v>286206120</v>
      </c>
      <c r="K922" s="62" t="str">
        <f t="shared" si="14"/>
        <v>Спир</v>
      </c>
    </row>
    <row r="923" spans="1:11">
      <c r="A923">
        <v>5516887</v>
      </c>
      <c r="B923" t="s">
        <v>2294</v>
      </c>
      <c r="C923" t="s">
        <v>431</v>
      </c>
      <c r="D923" t="s">
        <v>432</v>
      </c>
      <c r="E923">
        <v>45284</v>
      </c>
      <c r="F923" t="s">
        <v>274</v>
      </c>
      <c r="G923" s="39">
        <v>1600</v>
      </c>
      <c r="H923" s="39">
        <v>2355000</v>
      </c>
      <c r="I923" s="39">
        <v>376800000</v>
      </c>
      <c r="K923" s="62" t="str">
        <f t="shared" si="14"/>
        <v>Спир</v>
      </c>
    </row>
    <row r="924" spans="1:11">
      <c r="A924">
        <v>5516888</v>
      </c>
      <c r="B924" t="s">
        <v>2294</v>
      </c>
      <c r="C924" t="s">
        <v>275</v>
      </c>
      <c r="D924" t="s">
        <v>276</v>
      </c>
      <c r="E924">
        <v>45284</v>
      </c>
      <c r="F924" t="s">
        <v>274</v>
      </c>
      <c r="G924" s="39">
        <v>500</v>
      </c>
      <c r="H924" s="39">
        <v>2348988</v>
      </c>
      <c r="I924" s="39">
        <v>117449400</v>
      </c>
      <c r="K924" s="62" t="str">
        <f t="shared" si="14"/>
        <v>Спир</v>
      </c>
    </row>
    <row r="925" spans="1:11">
      <c r="A925">
        <v>5516889</v>
      </c>
      <c r="B925" t="s">
        <v>2294</v>
      </c>
      <c r="C925" t="s">
        <v>279</v>
      </c>
      <c r="D925" t="s">
        <v>280</v>
      </c>
      <c r="E925">
        <v>45284</v>
      </c>
      <c r="F925" t="s">
        <v>274</v>
      </c>
      <c r="G925" s="39">
        <v>800</v>
      </c>
      <c r="H925" s="39">
        <v>2348877</v>
      </c>
      <c r="I925" s="39">
        <v>187910160</v>
      </c>
      <c r="K925" s="62" t="str">
        <f t="shared" si="14"/>
        <v>Спир</v>
      </c>
    </row>
    <row r="926" spans="1:11">
      <c r="A926">
        <v>5517269</v>
      </c>
      <c r="B926" t="s">
        <v>2294</v>
      </c>
      <c r="C926" t="s">
        <v>127</v>
      </c>
      <c r="D926" t="s">
        <v>128</v>
      </c>
      <c r="E926">
        <v>18521</v>
      </c>
      <c r="F926" t="s">
        <v>126</v>
      </c>
      <c r="G926" s="39">
        <v>600</v>
      </c>
      <c r="H926" s="39">
        <v>6325000</v>
      </c>
      <c r="I926" s="39">
        <v>37950000</v>
      </c>
      <c r="K926" s="62" t="str">
        <f t="shared" si="14"/>
        <v>Бард</v>
      </c>
    </row>
    <row r="927" spans="1:11">
      <c r="A927">
        <v>5521922</v>
      </c>
      <c r="B927" t="s">
        <v>2297</v>
      </c>
      <c r="C927" t="s">
        <v>2240</v>
      </c>
      <c r="D927" t="s">
        <v>2241</v>
      </c>
      <c r="E927">
        <v>45433</v>
      </c>
      <c r="F927" t="s">
        <v>278</v>
      </c>
      <c r="G927" s="39">
        <v>70</v>
      </c>
      <c r="H927" s="39">
        <v>2250999</v>
      </c>
      <c r="I927" s="39">
        <v>15756993</v>
      </c>
      <c r="K927" s="62" t="str">
        <f t="shared" si="14"/>
        <v>Спир</v>
      </c>
    </row>
    <row r="928" spans="1:11">
      <c r="A928">
        <v>5521968</v>
      </c>
      <c r="B928" t="s">
        <v>2297</v>
      </c>
      <c r="C928" t="s">
        <v>981</v>
      </c>
      <c r="D928" t="s">
        <v>982</v>
      </c>
      <c r="E928">
        <v>45284</v>
      </c>
      <c r="F928" t="s">
        <v>274</v>
      </c>
      <c r="G928" s="39">
        <v>2700</v>
      </c>
      <c r="H928" s="39">
        <v>2400000</v>
      </c>
      <c r="I928" s="39">
        <v>648000000</v>
      </c>
      <c r="K928" s="62" t="str">
        <f t="shared" si="14"/>
        <v>Спир</v>
      </c>
    </row>
    <row r="929" spans="1:11">
      <c r="A929">
        <v>5521969</v>
      </c>
      <c r="B929" t="s">
        <v>2297</v>
      </c>
      <c r="C929" t="s">
        <v>405</v>
      </c>
      <c r="D929" t="s">
        <v>406</v>
      </c>
      <c r="E929">
        <v>45284</v>
      </c>
      <c r="F929" t="s">
        <v>274</v>
      </c>
      <c r="G929" s="39">
        <v>250</v>
      </c>
      <c r="H929" s="39">
        <v>2391520</v>
      </c>
      <c r="I929" s="39">
        <v>59788000</v>
      </c>
      <c r="K929" s="62" t="str">
        <f t="shared" si="14"/>
        <v>Спир</v>
      </c>
    </row>
    <row r="930" spans="1:11">
      <c r="A930">
        <v>5521970</v>
      </c>
      <c r="B930" t="s">
        <v>2297</v>
      </c>
      <c r="C930" t="s">
        <v>2298</v>
      </c>
      <c r="D930" t="s">
        <v>2299</v>
      </c>
      <c r="E930">
        <v>45284</v>
      </c>
      <c r="F930" t="s">
        <v>274</v>
      </c>
      <c r="G930" s="39">
        <v>150</v>
      </c>
      <c r="H930" s="39">
        <v>2366788</v>
      </c>
      <c r="I930" s="39">
        <v>35501820</v>
      </c>
      <c r="K930" s="62" t="str">
        <f t="shared" si="14"/>
        <v>Спир</v>
      </c>
    </row>
    <row r="931" spans="1:11">
      <c r="A931">
        <v>5521971</v>
      </c>
      <c r="B931" t="s">
        <v>2297</v>
      </c>
      <c r="C931" t="s">
        <v>279</v>
      </c>
      <c r="D931" t="s">
        <v>280</v>
      </c>
      <c r="E931">
        <v>45284</v>
      </c>
      <c r="F931" t="s">
        <v>274</v>
      </c>
      <c r="G931" s="39">
        <v>400</v>
      </c>
      <c r="H931" s="39">
        <v>2366777</v>
      </c>
      <c r="I931" s="39">
        <v>94671080</v>
      </c>
      <c r="K931" s="62" t="str">
        <f t="shared" si="14"/>
        <v>Спир</v>
      </c>
    </row>
    <row r="932" spans="1:11">
      <c r="A932">
        <v>5521972</v>
      </c>
      <c r="B932" t="s">
        <v>2297</v>
      </c>
      <c r="C932" t="s">
        <v>288</v>
      </c>
      <c r="D932" t="s">
        <v>289</v>
      </c>
      <c r="E932">
        <v>45284</v>
      </c>
      <c r="F932" t="s">
        <v>274</v>
      </c>
      <c r="G932" s="39">
        <v>600</v>
      </c>
      <c r="H932" s="39">
        <v>2362788</v>
      </c>
      <c r="I932" s="39">
        <v>141767280</v>
      </c>
      <c r="K932" s="62" t="str">
        <f t="shared" si="14"/>
        <v>Спир</v>
      </c>
    </row>
    <row r="933" spans="1:11">
      <c r="A933">
        <v>5522349</v>
      </c>
      <c r="B933" t="s">
        <v>2297</v>
      </c>
      <c r="C933" t="s">
        <v>186</v>
      </c>
      <c r="D933" t="s">
        <v>187</v>
      </c>
      <c r="E933">
        <v>18521</v>
      </c>
      <c r="F933" t="s">
        <v>126</v>
      </c>
      <c r="G933" s="39">
        <v>100</v>
      </c>
      <c r="H933" s="39">
        <v>6326000</v>
      </c>
      <c r="I933" s="39">
        <v>6326000</v>
      </c>
      <c r="K933" s="62" t="str">
        <f t="shared" si="14"/>
        <v>Бард</v>
      </c>
    </row>
    <row r="934" spans="1:11">
      <c r="A934">
        <v>5522350</v>
      </c>
      <c r="B934" t="s">
        <v>2297</v>
      </c>
      <c r="C934" t="s">
        <v>127</v>
      </c>
      <c r="D934" t="s">
        <v>128</v>
      </c>
      <c r="E934">
        <v>18521</v>
      </c>
      <c r="F934" t="s">
        <v>126</v>
      </c>
      <c r="G934" s="39">
        <v>400</v>
      </c>
      <c r="H934" s="39">
        <v>6325000</v>
      </c>
      <c r="I934" s="39">
        <v>25300000</v>
      </c>
      <c r="K934" s="62" t="str">
        <f t="shared" si="14"/>
        <v>Бард</v>
      </c>
    </row>
    <row r="935" spans="1:11">
      <c r="A935">
        <v>5526951</v>
      </c>
      <c r="B935" t="s">
        <v>2300</v>
      </c>
      <c r="C935" t="s">
        <v>2301</v>
      </c>
      <c r="D935" t="s">
        <v>2302</v>
      </c>
      <c r="E935">
        <v>45433</v>
      </c>
      <c r="F935" t="s">
        <v>278</v>
      </c>
      <c r="G935" s="39">
        <v>200</v>
      </c>
      <c r="H935" s="39">
        <v>2280999</v>
      </c>
      <c r="I935" s="39">
        <v>45619980</v>
      </c>
      <c r="K935" s="62" t="str">
        <f t="shared" si="14"/>
        <v>Спир</v>
      </c>
    </row>
    <row r="936" spans="1:11">
      <c r="A936">
        <v>5526952</v>
      </c>
      <c r="B936" t="s">
        <v>2300</v>
      </c>
      <c r="C936" t="s">
        <v>2303</v>
      </c>
      <c r="D936" t="s">
        <v>2304</v>
      </c>
      <c r="E936">
        <v>45433</v>
      </c>
      <c r="F936" t="s">
        <v>278</v>
      </c>
      <c r="G936" s="39">
        <v>20</v>
      </c>
      <c r="H936" s="39">
        <v>2255000</v>
      </c>
      <c r="I936" s="39">
        <v>4510000</v>
      </c>
      <c r="K936" s="62" t="str">
        <f t="shared" si="14"/>
        <v>Спир</v>
      </c>
    </row>
    <row r="937" spans="1:11">
      <c r="A937">
        <v>5526953</v>
      </c>
      <c r="B937" t="s">
        <v>2300</v>
      </c>
      <c r="C937" t="s">
        <v>388</v>
      </c>
      <c r="D937" t="s">
        <v>389</v>
      </c>
      <c r="E937">
        <v>45433</v>
      </c>
      <c r="F937" t="s">
        <v>278</v>
      </c>
      <c r="G937" s="39">
        <v>10</v>
      </c>
      <c r="H937" s="39">
        <v>2252788</v>
      </c>
      <c r="I937" s="39">
        <v>2252788</v>
      </c>
      <c r="K937" s="62" t="str">
        <f t="shared" si="14"/>
        <v>Спир</v>
      </c>
    </row>
    <row r="938" spans="1:11">
      <c r="A938">
        <v>5526982</v>
      </c>
      <c r="B938" t="s">
        <v>2300</v>
      </c>
      <c r="C938" t="s">
        <v>2195</v>
      </c>
      <c r="D938" t="s">
        <v>2196</v>
      </c>
      <c r="E938">
        <v>45284</v>
      </c>
      <c r="F938" t="s">
        <v>274</v>
      </c>
      <c r="G938" s="39">
        <v>4100</v>
      </c>
      <c r="H938" s="39">
        <v>2456999</v>
      </c>
      <c r="I938" s="39">
        <v>1007369590</v>
      </c>
      <c r="K938" s="62" t="str">
        <f t="shared" si="14"/>
        <v>Спир</v>
      </c>
    </row>
    <row r="939" spans="1:11">
      <c r="A939">
        <v>5527330</v>
      </c>
      <c r="B939" t="s">
        <v>2300</v>
      </c>
      <c r="C939" t="s">
        <v>2236</v>
      </c>
      <c r="D939" t="s">
        <v>2237</v>
      </c>
      <c r="E939">
        <v>18521</v>
      </c>
      <c r="F939" t="s">
        <v>126</v>
      </c>
      <c r="G939" s="39">
        <v>100</v>
      </c>
      <c r="H939" s="39">
        <v>6326000</v>
      </c>
      <c r="I939" s="39">
        <v>6326000</v>
      </c>
      <c r="K939" s="62" t="str">
        <f t="shared" si="14"/>
        <v>Бард</v>
      </c>
    </row>
    <row r="940" spans="1:11">
      <c r="A940">
        <v>5527331</v>
      </c>
      <c r="B940" t="s">
        <v>2300</v>
      </c>
      <c r="C940" t="s">
        <v>124</v>
      </c>
      <c r="D940" t="s">
        <v>125</v>
      </c>
      <c r="E940">
        <v>18521</v>
      </c>
      <c r="F940" t="s">
        <v>126</v>
      </c>
      <c r="G940" s="39">
        <v>200</v>
      </c>
      <c r="H940" s="39">
        <v>6325205</v>
      </c>
      <c r="I940" s="39">
        <v>12650410</v>
      </c>
      <c r="K940" s="62" t="str">
        <f t="shared" si="14"/>
        <v>Бард</v>
      </c>
    </row>
    <row r="941" spans="1:11">
      <c r="A941">
        <v>5527332</v>
      </c>
      <c r="B941" t="s">
        <v>2300</v>
      </c>
      <c r="C941" t="s">
        <v>127</v>
      </c>
      <c r="D941" t="s">
        <v>128</v>
      </c>
      <c r="E941">
        <v>18521</v>
      </c>
      <c r="F941" t="s">
        <v>126</v>
      </c>
      <c r="G941" s="39">
        <v>200</v>
      </c>
      <c r="H941" s="39">
        <v>6325000</v>
      </c>
      <c r="I941" s="39">
        <v>12650000</v>
      </c>
      <c r="K941" s="62" t="str">
        <f t="shared" si="14"/>
        <v>Бард</v>
      </c>
    </row>
    <row r="942" spans="1:11">
      <c r="A942">
        <v>5531978</v>
      </c>
      <c r="B942" t="s">
        <v>2057</v>
      </c>
      <c r="C942" t="s">
        <v>2216</v>
      </c>
      <c r="D942" t="s">
        <v>2217</v>
      </c>
      <c r="E942">
        <v>45433</v>
      </c>
      <c r="F942" t="s">
        <v>278</v>
      </c>
      <c r="G942" s="39">
        <v>230</v>
      </c>
      <c r="H942" s="39">
        <v>2310000</v>
      </c>
      <c r="I942" s="39">
        <v>53130000</v>
      </c>
      <c r="K942" s="62" t="str">
        <f t="shared" si="14"/>
        <v>Спир</v>
      </c>
    </row>
    <row r="943" spans="1:11">
      <c r="A943">
        <v>5532006</v>
      </c>
      <c r="B943" t="s">
        <v>2057</v>
      </c>
      <c r="C943" t="s">
        <v>464</v>
      </c>
      <c r="D943" t="s">
        <v>465</v>
      </c>
      <c r="E943">
        <v>45284</v>
      </c>
      <c r="F943" t="s">
        <v>274</v>
      </c>
      <c r="G943" s="39">
        <v>80</v>
      </c>
      <c r="H943" s="39">
        <v>2604848</v>
      </c>
      <c r="I943" s="39">
        <v>20838784</v>
      </c>
      <c r="K943" s="62" t="str">
        <f t="shared" si="14"/>
        <v>Спир</v>
      </c>
    </row>
    <row r="944" spans="1:11">
      <c r="A944">
        <v>5532007</v>
      </c>
      <c r="B944" t="s">
        <v>2057</v>
      </c>
      <c r="C944" t="s">
        <v>456</v>
      </c>
      <c r="D944" t="s">
        <v>457</v>
      </c>
      <c r="E944">
        <v>45284</v>
      </c>
      <c r="F944" t="s">
        <v>274</v>
      </c>
      <c r="G944" s="39">
        <v>3100</v>
      </c>
      <c r="H944" s="39">
        <v>2566788</v>
      </c>
      <c r="I944" s="39">
        <v>795704280</v>
      </c>
      <c r="K944" s="62" t="str">
        <f t="shared" si="14"/>
        <v>Спир</v>
      </c>
    </row>
    <row r="945" spans="1:11">
      <c r="A945">
        <v>5532008</v>
      </c>
      <c r="B945" t="s">
        <v>2057</v>
      </c>
      <c r="C945" t="s">
        <v>490</v>
      </c>
      <c r="D945" t="s">
        <v>491</v>
      </c>
      <c r="E945">
        <v>45284</v>
      </c>
      <c r="F945" t="s">
        <v>274</v>
      </c>
      <c r="G945" s="39">
        <v>50</v>
      </c>
      <c r="H945" s="39">
        <v>2495000</v>
      </c>
      <c r="I945" s="39">
        <v>12475000</v>
      </c>
      <c r="K945" s="62" t="str">
        <f t="shared" si="14"/>
        <v>Спир</v>
      </c>
    </row>
    <row r="946" spans="1:11">
      <c r="A946">
        <v>5532009</v>
      </c>
      <c r="B946" t="s">
        <v>2057</v>
      </c>
      <c r="C946" t="s">
        <v>2195</v>
      </c>
      <c r="D946" t="s">
        <v>2196</v>
      </c>
      <c r="E946">
        <v>45284</v>
      </c>
      <c r="F946" t="s">
        <v>274</v>
      </c>
      <c r="G946" s="39">
        <v>870</v>
      </c>
      <c r="H946" s="39">
        <v>2471999</v>
      </c>
      <c r="I946" s="39">
        <v>215063913</v>
      </c>
      <c r="K946" s="62" t="str">
        <f t="shared" si="14"/>
        <v>Спир</v>
      </c>
    </row>
    <row r="947" spans="1:11">
      <c r="A947">
        <v>5532356</v>
      </c>
      <c r="B947" t="s">
        <v>2057</v>
      </c>
      <c r="C947" t="s">
        <v>2236</v>
      </c>
      <c r="D947" t="s">
        <v>2237</v>
      </c>
      <c r="E947">
        <v>18521</v>
      </c>
      <c r="F947" t="s">
        <v>126</v>
      </c>
      <c r="G947" s="39">
        <v>100</v>
      </c>
      <c r="H947" s="39">
        <v>6326000</v>
      </c>
      <c r="I947" s="39">
        <v>6326000</v>
      </c>
      <c r="K947" s="62" t="str">
        <f t="shared" si="14"/>
        <v>Бард</v>
      </c>
    </row>
    <row r="948" spans="1:11">
      <c r="A948">
        <v>5532357</v>
      </c>
      <c r="B948" t="s">
        <v>2057</v>
      </c>
      <c r="C948" t="s">
        <v>160</v>
      </c>
      <c r="D948" t="s">
        <v>161</v>
      </c>
      <c r="E948">
        <v>18521</v>
      </c>
      <c r="F948" t="s">
        <v>126</v>
      </c>
      <c r="G948" s="39">
        <v>500</v>
      </c>
      <c r="H948" s="39">
        <v>6325999</v>
      </c>
      <c r="I948" s="39">
        <v>31629995</v>
      </c>
      <c r="K948" s="62" t="str">
        <f t="shared" si="14"/>
        <v>Бард</v>
      </c>
    </row>
    <row r="949" spans="1:11">
      <c r="A949">
        <v>5532895</v>
      </c>
      <c r="B949" t="s">
        <v>2057</v>
      </c>
      <c r="C949" t="s">
        <v>399</v>
      </c>
      <c r="D949" t="s">
        <v>400</v>
      </c>
      <c r="E949">
        <v>59270</v>
      </c>
      <c r="F949" t="s">
        <v>4799</v>
      </c>
      <c r="G949" s="39">
        <v>17000</v>
      </c>
      <c r="H949" s="39">
        <v>233134000</v>
      </c>
      <c r="I949" s="39">
        <v>396327800</v>
      </c>
      <c r="K949" s="62" t="str">
        <f t="shared" si="14"/>
        <v>Спир</v>
      </c>
    </row>
    <row r="950" spans="1:11">
      <c r="A950">
        <v>5533232</v>
      </c>
      <c r="B950" t="s">
        <v>2057</v>
      </c>
      <c r="C950" t="s">
        <v>127</v>
      </c>
      <c r="D950" t="s">
        <v>128</v>
      </c>
      <c r="E950">
        <v>18521</v>
      </c>
      <c r="F950" t="s">
        <v>126</v>
      </c>
      <c r="G950" s="39">
        <v>300</v>
      </c>
      <c r="H950" s="39">
        <v>6325000</v>
      </c>
      <c r="I950" s="39">
        <v>18975000</v>
      </c>
      <c r="K950" s="62" t="str">
        <f t="shared" si="14"/>
        <v>Бард</v>
      </c>
    </row>
    <row r="951" spans="1:11">
      <c r="A951">
        <v>5536786</v>
      </c>
      <c r="B951" t="s">
        <v>2068</v>
      </c>
      <c r="C951" t="s">
        <v>2223</v>
      </c>
      <c r="D951" t="s">
        <v>2224</v>
      </c>
      <c r="E951">
        <v>45433</v>
      </c>
      <c r="F951" t="s">
        <v>278</v>
      </c>
      <c r="G951" s="39">
        <v>230</v>
      </c>
      <c r="H951" s="39">
        <v>2361123</v>
      </c>
      <c r="I951" s="39">
        <v>54305829</v>
      </c>
      <c r="K951" s="62" t="str">
        <f t="shared" si="14"/>
        <v>Спир</v>
      </c>
    </row>
    <row r="952" spans="1:11">
      <c r="A952">
        <v>5536832</v>
      </c>
      <c r="B952" t="s">
        <v>2068</v>
      </c>
      <c r="C952" t="s">
        <v>2195</v>
      </c>
      <c r="D952" t="s">
        <v>2196</v>
      </c>
      <c r="E952">
        <v>45284</v>
      </c>
      <c r="F952" t="s">
        <v>274</v>
      </c>
      <c r="G952" s="39">
        <v>1220</v>
      </c>
      <c r="H952" s="39">
        <v>2561999</v>
      </c>
      <c r="I952" s="39">
        <v>312563878</v>
      </c>
      <c r="K952" s="62" t="str">
        <f t="shared" si="14"/>
        <v>Спир</v>
      </c>
    </row>
    <row r="953" spans="1:11">
      <c r="A953">
        <v>5536833</v>
      </c>
      <c r="B953" t="s">
        <v>2068</v>
      </c>
      <c r="C953" t="s">
        <v>288</v>
      </c>
      <c r="D953" t="s">
        <v>289</v>
      </c>
      <c r="E953">
        <v>45284</v>
      </c>
      <c r="F953" t="s">
        <v>274</v>
      </c>
      <c r="G953" s="39">
        <v>2500</v>
      </c>
      <c r="H953" s="39">
        <v>2528899</v>
      </c>
      <c r="I953" s="39">
        <v>632224750</v>
      </c>
      <c r="K953" s="62" t="str">
        <f t="shared" si="14"/>
        <v>Спир</v>
      </c>
    </row>
    <row r="954" spans="1:11">
      <c r="A954">
        <v>5536834</v>
      </c>
      <c r="B954" t="s">
        <v>2068</v>
      </c>
      <c r="C954" t="s">
        <v>279</v>
      </c>
      <c r="D954" t="s">
        <v>280</v>
      </c>
      <c r="E954">
        <v>45284</v>
      </c>
      <c r="F954" t="s">
        <v>274</v>
      </c>
      <c r="G954" s="39">
        <v>380</v>
      </c>
      <c r="H954" s="39">
        <v>2442999</v>
      </c>
      <c r="I954" s="39">
        <v>92833962</v>
      </c>
      <c r="K954" s="62" t="str">
        <f t="shared" si="14"/>
        <v>Спир</v>
      </c>
    </row>
    <row r="955" spans="1:11">
      <c r="A955">
        <v>5537204</v>
      </c>
      <c r="B955" t="s">
        <v>2068</v>
      </c>
      <c r="C955" t="s">
        <v>537</v>
      </c>
      <c r="D955" t="s">
        <v>188</v>
      </c>
      <c r="E955">
        <v>18521</v>
      </c>
      <c r="F955" t="s">
        <v>126</v>
      </c>
      <c r="G955" s="39">
        <v>100</v>
      </c>
      <c r="H955" s="39">
        <v>6325059</v>
      </c>
      <c r="I955" s="39">
        <v>6325059</v>
      </c>
      <c r="K955" s="62" t="str">
        <f t="shared" si="14"/>
        <v>Бард</v>
      </c>
    </row>
    <row r="956" spans="1:11">
      <c r="A956">
        <v>5537205</v>
      </c>
      <c r="B956" t="s">
        <v>2068</v>
      </c>
      <c r="C956" t="s">
        <v>127</v>
      </c>
      <c r="D956" t="s">
        <v>128</v>
      </c>
      <c r="E956">
        <v>18521</v>
      </c>
      <c r="F956" t="s">
        <v>126</v>
      </c>
      <c r="G956" s="39">
        <v>400</v>
      </c>
      <c r="H956" s="39">
        <v>6325000</v>
      </c>
      <c r="I956" s="39">
        <v>25300000</v>
      </c>
      <c r="K956" s="62" t="str">
        <f t="shared" si="14"/>
        <v>Бард</v>
      </c>
    </row>
    <row r="957" spans="1:11">
      <c r="A957">
        <v>5541543</v>
      </c>
      <c r="B957" t="s">
        <v>2075</v>
      </c>
      <c r="C957" t="s">
        <v>2229</v>
      </c>
      <c r="D957" t="s">
        <v>2230</v>
      </c>
      <c r="E957">
        <v>45433</v>
      </c>
      <c r="F957" t="s">
        <v>278</v>
      </c>
      <c r="G957" s="39">
        <v>50</v>
      </c>
      <c r="H957" s="39">
        <v>2500000</v>
      </c>
      <c r="I957" s="39">
        <v>12500000</v>
      </c>
      <c r="K957" s="62" t="str">
        <f t="shared" si="14"/>
        <v>Спир</v>
      </c>
    </row>
    <row r="958" spans="1:11">
      <c r="A958">
        <v>5541544</v>
      </c>
      <c r="B958" t="s">
        <v>2075</v>
      </c>
      <c r="C958" t="s">
        <v>394</v>
      </c>
      <c r="D958" t="s">
        <v>395</v>
      </c>
      <c r="E958">
        <v>45433</v>
      </c>
      <c r="F958" t="s">
        <v>278</v>
      </c>
      <c r="G958" s="39">
        <v>180</v>
      </c>
      <c r="H958" s="39">
        <v>2418777</v>
      </c>
      <c r="I958" s="39">
        <v>43537986</v>
      </c>
      <c r="K958" s="62" t="str">
        <f t="shared" si="14"/>
        <v>Спир</v>
      </c>
    </row>
    <row r="959" spans="1:11">
      <c r="A959">
        <v>5541583</v>
      </c>
      <c r="B959" t="s">
        <v>2075</v>
      </c>
      <c r="C959" t="s">
        <v>2267</v>
      </c>
      <c r="D959" t="s">
        <v>2268</v>
      </c>
      <c r="E959">
        <v>45284</v>
      </c>
      <c r="F959" t="s">
        <v>274</v>
      </c>
      <c r="G959" s="39">
        <v>600</v>
      </c>
      <c r="H959" s="39">
        <v>2475051</v>
      </c>
      <c r="I959" s="39">
        <v>148503060</v>
      </c>
      <c r="K959" s="62" t="str">
        <f t="shared" si="14"/>
        <v>Спир</v>
      </c>
    </row>
    <row r="960" spans="1:11">
      <c r="A960">
        <v>5541584</v>
      </c>
      <c r="B960" t="s">
        <v>2075</v>
      </c>
      <c r="C960" t="s">
        <v>2305</v>
      </c>
      <c r="D960" t="s">
        <v>2306</v>
      </c>
      <c r="E960">
        <v>45284</v>
      </c>
      <c r="F960" t="s">
        <v>274</v>
      </c>
      <c r="G960" s="39">
        <v>200</v>
      </c>
      <c r="H960" s="39">
        <v>2470000</v>
      </c>
      <c r="I960" s="39">
        <v>49400000</v>
      </c>
      <c r="K960" s="62" t="str">
        <f t="shared" si="14"/>
        <v>Спир</v>
      </c>
    </row>
    <row r="961" spans="1:11">
      <c r="A961">
        <v>5541585</v>
      </c>
      <c r="B961" t="s">
        <v>2075</v>
      </c>
      <c r="C961" t="s">
        <v>435</v>
      </c>
      <c r="D961" t="s">
        <v>436</v>
      </c>
      <c r="E961">
        <v>45284</v>
      </c>
      <c r="F961" t="s">
        <v>274</v>
      </c>
      <c r="G961" s="39">
        <v>2000</v>
      </c>
      <c r="H961" s="39">
        <v>2419788</v>
      </c>
      <c r="I961" s="39">
        <v>483957600</v>
      </c>
      <c r="K961" s="62" t="str">
        <f t="shared" si="14"/>
        <v>Спир</v>
      </c>
    </row>
    <row r="962" spans="1:11">
      <c r="A962">
        <v>5541586</v>
      </c>
      <c r="B962" t="s">
        <v>2075</v>
      </c>
      <c r="C962" t="s">
        <v>275</v>
      </c>
      <c r="D962" t="s">
        <v>276</v>
      </c>
      <c r="E962">
        <v>45284</v>
      </c>
      <c r="F962" t="s">
        <v>274</v>
      </c>
      <c r="G962" s="39">
        <v>500</v>
      </c>
      <c r="H962" s="39">
        <v>2388999</v>
      </c>
      <c r="I962" s="39">
        <v>119449950</v>
      </c>
      <c r="K962" s="62" t="str">
        <f t="shared" si="14"/>
        <v>Спир</v>
      </c>
    </row>
    <row r="963" spans="1:11">
      <c r="A963">
        <v>5541587</v>
      </c>
      <c r="B963" t="s">
        <v>2075</v>
      </c>
      <c r="C963" t="s">
        <v>567</v>
      </c>
      <c r="D963" t="s">
        <v>568</v>
      </c>
      <c r="E963">
        <v>45284</v>
      </c>
      <c r="F963" t="s">
        <v>274</v>
      </c>
      <c r="G963" s="39">
        <v>800</v>
      </c>
      <c r="H963" s="39">
        <v>2331341</v>
      </c>
      <c r="I963" s="39">
        <v>186507280</v>
      </c>
      <c r="K963" s="62" t="str">
        <f t="shared" si="14"/>
        <v>Спир</v>
      </c>
    </row>
    <row r="964" spans="1:11">
      <c r="A964">
        <v>5541958</v>
      </c>
      <c r="B964" t="s">
        <v>2075</v>
      </c>
      <c r="C964" t="s">
        <v>127</v>
      </c>
      <c r="D964" t="s">
        <v>128</v>
      </c>
      <c r="E964">
        <v>18521</v>
      </c>
      <c r="F964" t="s">
        <v>126</v>
      </c>
      <c r="G964" s="39">
        <v>500</v>
      </c>
      <c r="H964" s="39">
        <v>6325000</v>
      </c>
      <c r="I964" s="39">
        <v>31625000</v>
      </c>
      <c r="K964" s="62" t="str">
        <f t="shared" si="14"/>
        <v>Бард</v>
      </c>
    </row>
    <row r="965" spans="1:11">
      <c r="A965">
        <v>5545763</v>
      </c>
      <c r="B965" t="s">
        <v>2079</v>
      </c>
      <c r="C965" t="s">
        <v>2307</v>
      </c>
      <c r="D965" t="s">
        <v>2308</v>
      </c>
      <c r="E965">
        <v>45433</v>
      </c>
      <c r="F965" t="s">
        <v>278</v>
      </c>
      <c r="G965" s="39">
        <v>100</v>
      </c>
      <c r="H965" s="39">
        <v>2720999</v>
      </c>
      <c r="I965" s="39">
        <v>27209990</v>
      </c>
      <c r="K965" s="62" t="str">
        <f t="shared" ref="K965:K1028" si="15">LEFT(F965,4)</f>
        <v>Спир</v>
      </c>
    </row>
    <row r="966" spans="1:11">
      <c r="A966">
        <v>5545764</v>
      </c>
      <c r="B966" t="s">
        <v>2079</v>
      </c>
      <c r="C966" t="s">
        <v>2309</v>
      </c>
      <c r="D966" t="s">
        <v>2310</v>
      </c>
      <c r="E966">
        <v>45433</v>
      </c>
      <c r="F966" t="s">
        <v>278</v>
      </c>
      <c r="G966" s="39">
        <v>40</v>
      </c>
      <c r="H966" s="39">
        <v>2689999</v>
      </c>
      <c r="I966" s="39">
        <v>10759996</v>
      </c>
      <c r="K966" s="62" t="str">
        <f t="shared" si="15"/>
        <v>Спир</v>
      </c>
    </row>
    <row r="967" spans="1:11">
      <c r="A967">
        <v>5545765</v>
      </c>
      <c r="B967" t="s">
        <v>2079</v>
      </c>
      <c r="C967" t="s">
        <v>2307</v>
      </c>
      <c r="D967" t="s">
        <v>2308</v>
      </c>
      <c r="E967">
        <v>45433</v>
      </c>
      <c r="F967" t="s">
        <v>278</v>
      </c>
      <c r="G967" s="39">
        <v>90</v>
      </c>
      <c r="H967" s="39">
        <v>2660099</v>
      </c>
      <c r="I967" s="39">
        <v>23940891</v>
      </c>
      <c r="K967" s="62" t="str">
        <f t="shared" si="15"/>
        <v>Спир</v>
      </c>
    </row>
    <row r="968" spans="1:11">
      <c r="A968">
        <v>5545802</v>
      </c>
      <c r="B968" t="s">
        <v>2079</v>
      </c>
      <c r="C968" t="s">
        <v>323</v>
      </c>
      <c r="D968" t="s">
        <v>324</v>
      </c>
      <c r="E968">
        <v>45284</v>
      </c>
      <c r="F968" t="s">
        <v>274</v>
      </c>
      <c r="G968" s="39">
        <v>90</v>
      </c>
      <c r="H968" s="39">
        <v>2468655</v>
      </c>
      <c r="I968" s="39">
        <v>22217895</v>
      </c>
      <c r="K968" s="62" t="str">
        <f t="shared" si="15"/>
        <v>Спир</v>
      </c>
    </row>
    <row r="969" spans="1:11">
      <c r="A969">
        <v>5545803</v>
      </c>
      <c r="B969" t="s">
        <v>2079</v>
      </c>
      <c r="C969" t="s">
        <v>2284</v>
      </c>
      <c r="D969" t="s">
        <v>2285</v>
      </c>
      <c r="E969">
        <v>45284</v>
      </c>
      <c r="F969" t="s">
        <v>274</v>
      </c>
      <c r="G969" s="39">
        <v>220</v>
      </c>
      <c r="H969" s="39">
        <v>2390000</v>
      </c>
      <c r="I969" s="39">
        <v>52580000</v>
      </c>
      <c r="K969" s="62" t="str">
        <f t="shared" si="15"/>
        <v>Спир</v>
      </c>
    </row>
    <row r="970" spans="1:11">
      <c r="A970">
        <v>5545804</v>
      </c>
      <c r="B970" t="s">
        <v>2079</v>
      </c>
      <c r="C970" t="s">
        <v>279</v>
      </c>
      <c r="D970" t="s">
        <v>280</v>
      </c>
      <c r="E970">
        <v>45284</v>
      </c>
      <c r="F970" t="s">
        <v>274</v>
      </c>
      <c r="G970" s="39">
        <v>820</v>
      </c>
      <c r="H970" s="39">
        <v>2389788</v>
      </c>
      <c r="I970" s="39">
        <v>195962616</v>
      </c>
      <c r="K970" s="62" t="str">
        <f t="shared" si="15"/>
        <v>Спир</v>
      </c>
    </row>
    <row r="971" spans="1:11">
      <c r="A971">
        <v>5545805</v>
      </c>
      <c r="B971" t="s">
        <v>2079</v>
      </c>
      <c r="C971" t="s">
        <v>423</v>
      </c>
      <c r="D971" t="s">
        <v>424</v>
      </c>
      <c r="E971">
        <v>45284</v>
      </c>
      <c r="F971" t="s">
        <v>274</v>
      </c>
      <c r="G971" s="39">
        <v>30</v>
      </c>
      <c r="H971" s="39">
        <v>2369888</v>
      </c>
      <c r="I971" s="39">
        <v>7109664</v>
      </c>
      <c r="K971" s="62" t="str">
        <f t="shared" si="15"/>
        <v>Спир</v>
      </c>
    </row>
    <row r="972" spans="1:11">
      <c r="A972">
        <v>5545806</v>
      </c>
      <c r="B972" t="s">
        <v>2079</v>
      </c>
      <c r="C972" t="s">
        <v>567</v>
      </c>
      <c r="D972" t="s">
        <v>568</v>
      </c>
      <c r="E972">
        <v>45284</v>
      </c>
      <c r="F972" t="s">
        <v>274</v>
      </c>
      <c r="G972" s="39">
        <v>2370</v>
      </c>
      <c r="H972" s="39">
        <v>2361588</v>
      </c>
      <c r="I972" s="39">
        <v>559696356</v>
      </c>
      <c r="K972" s="62" t="str">
        <f t="shared" si="15"/>
        <v>Спир</v>
      </c>
    </row>
    <row r="973" spans="1:11">
      <c r="A973">
        <v>5545807</v>
      </c>
      <c r="B973" t="s">
        <v>2079</v>
      </c>
      <c r="C973" t="s">
        <v>279</v>
      </c>
      <c r="D973" t="s">
        <v>280</v>
      </c>
      <c r="E973">
        <v>45284</v>
      </c>
      <c r="F973" t="s">
        <v>274</v>
      </c>
      <c r="G973" s="39">
        <v>570</v>
      </c>
      <c r="H973" s="39">
        <v>2357888</v>
      </c>
      <c r="I973" s="39">
        <v>134399616</v>
      </c>
      <c r="K973" s="62" t="str">
        <f t="shared" si="15"/>
        <v>Спир</v>
      </c>
    </row>
    <row r="974" spans="1:11">
      <c r="A974">
        <v>5546189</v>
      </c>
      <c r="B974" t="s">
        <v>2079</v>
      </c>
      <c r="C974" t="s">
        <v>2236</v>
      </c>
      <c r="D974" t="s">
        <v>2237</v>
      </c>
      <c r="E974">
        <v>18521</v>
      </c>
      <c r="F974" t="s">
        <v>126</v>
      </c>
      <c r="G974" s="39">
        <v>100</v>
      </c>
      <c r="H974" s="39">
        <v>6326000</v>
      </c>
      <c r="I974" s="39">
        <v>6326000</v>
      </c>
      <c r="K974" s="62" t="str">
        <f t="shared" si="15"/>
        <v>Бард</v>
      </c>
    </row>
    <row r="975" spans="1:11">
      <c r="A975">
        <v>5546190</v>
      </c>
      <c r="B975" t="s">
        <v>2079</v>
      </c>
      <c r="C975" t="s">
        <v>127</v>
      </c>
      <c r="D975" t="s">
        <v>128</v>
      </c>
      <c r="E975">
        <v>18521</v>
      </c>
      <c r="F975" t="s">
        <v>126</v>
      </c>
      <c r="G975" s="39">
        <v>400</v>
      </c>
      <c r="H975" s="39">
        <v>6325000</v>
      </c>
      <c r="I975" s="39">
        <v>25300000</v>
      </c>
      <c r="K975" s="62" t="str">
        <f t="shared" si="15"/>
        <v>Бард</v>
      </c>
    </row>
    <row r="976" spans="1:11">
      <c r="A976">
        <v>5549657</v>
      </c>
      <c r="B976" t="s">
        <v>2088</v>
      </c>
      <c r="C976" t="s">
        <v>2223</v>
      </c>
      <c r="D976" t="s">
        <v>2224</v>
      </c>
      <c r="E976">
        <v>45433</v>
      </c>
      <c r="F976" t="s">
        <v>278</v>
      </c>
      <c r="G976" s="39">
        <v>230</v>
      </c>
      <c r="H976" s="39">
        <v>3021123</v>
      </c>
      <c r="I976" s="39">
        <v>69485829</v>
      </c>
      <c r="K976" s="62" t="str">
        <f t="shared" si="15"/>
        <v>Спир</v>
      </c>
    </row>
    <row r="977" spans="1:11">
      <c r="A977">
        <v>5549688</v>
      </c>
      <c r="B977" t="s">
        <v>2088</v>
      </c>
      <c r="C977" t="s">
        <v>409</v>
      </c>
      <c r="D977" t="s">
        <v>410</v>
      </c>
      <c r="E977">
        <v>45284</v>
      </c>
      <c r="F977" t="s">
        <v>274</v>
      </c>
      <c r="G977" s="39">
        <v>100</v>
      </c>
      <c r="H977" s="39">
        <v>2368799</v>
      </c>
      <c r="I977" s="39">
        <v>23687990</v>
      </c>
      <c r="K977" s="62" t="str">
        <f t="shared" si="15"/>
        <v>Спир</v>
      </c>
    </row>
    <row r="978" spans="1:11">
      <c r="A978">
        <v>5549689</v>
      </c>
      <c r="B978" t="s">
        <v>2088</v>
      </c>
      <c r="C978" t="s">
        <v>279</v>
      </c>
      <c r="D978" t="s">
        <v>280</v>
      </c>
      <c r="E978">
        <v>45284</v>
      </c>
      <c r="F978" t="s">
        <v>274</v>
      </c>
      <c r="G978" s="39">
        <v>630</v>
      </c>
      <c r="H978" s="39">
        <v>2362788</v>
      </c>
      <c r="I978" s="39">
        <v>148855644</v>
      </c>
      <c r="K978" s="62" t="str">
        <f t="shared" si="15"/>
        <v>Спир</v>
      </c>
    </row>
    <row r="979" spans="1:11">
      <c r="A979">
        <v>5549690</v>
      </c>
      <c r="B979" t="s">
        <v>2088</v>
      </c>
      <c r="C979" t="s">
        <v>275</v>
      </c>
      <c r="D979" t="s">
        <v>276</v>
      </c>
      <c r="E979">
        <v>45284</v>
      </c>
      <c r="F979" t="s">
        <v>274</v>
      </c>
      <c r="G979" s="39">
        <v>500</v>
      </c>
      <c r="H979" s="39">
        <v>2361588</v>
      </c>
      <c r="I979" s="39">
        <v>118079400</v>
      </c>
      <c r="K979" s="62" t="str">
        <f t="shared" si="15"/>
        <v>Спир</v>
      </c>
    </row>
    <row r="980" spans="1:11">
      <c r="A980">
        <v>5549691</v>
      </c>
      <c r="B980" t="s">
        <v>2088</v>
      </c>
      <c r="C980" t="s">
        <v>2311</v>
      </c>
      <c r="D980" t="s">
        <v>2312</v>
      </c>
      <c r="E980">
        <v>45284</v>
      </c>
      <c r="F980" t="s">
        <v>274</v>
      </c>
      <c r="G980" s="39">
        <v>1600</v>
      </c>
      <c r="H980" s="39">
        <v>2352788</v>
      </c>
      <c r="I980" s="39">
        <v>376446080</v>
      </c>
      <c r="K980" s="62" t="str">
        <f t="shared" si="15"/>
        <v>Спир</v>
      </c>
    </row>
    <row r="981" spans="1:11">
      <c r="A981">
        <v>5549692</v>
      </c>
      <c r="B981" t="s">
        <v>2088</v>
      </c>
      <c r="C981" t="s">
        <v>331</v>
      </c>
      <c r="D981" t="s">
        <v>332</v>
      </c>
      <c r="E981">
        <v>45284</v>
      </c>
      <c r="F981" t="s">
        <v>274</v>
      </c>
      <c r="G981" s="39">
        <v>500</v>
      </c>
      <c r="H981" s="39">
        <v>2352555</v>
      </c>
      <c r="I981" s="39">
        <v>117627750</v>
      </c>
      <c r="K981" s="62" t="str">
        <f t="shared" si="15"/>
        <v>Спир</v>
      </c>
    </row>
    <row r="982" spans="1:11">
      <c r="A982">
        <v>5549693</v>
      </c>
      <c r="B982" t="s">
        <v>2088</v>
      </c>
      <c r="C982" t="s">
        <v>2207</v>
      </c>
      <c r="D982" t="s">
        <v>2208</v>
      </c>
      <c r="E982">
        <v>45284</v>
      </c>
      <c r="F982" t="s">
        <v>274</v>
      </c>
      <c r="G982" s="39">
        <v>500</v>
      </c>
      <c r="H982" s="39">
        <v>2340100</v>
      </c>
      <c r="I982" s="39">
        <v>117005000</v>
      </c>
      <c r="K982" s="62" t="str">
        <f t="shared" si="15"/>
        <v>Спир</v>
      </c>
    </row>
    <row r="983" spans="1:11">
      <c r="A983">
        <v>5549695</v>
      </c>
      <c r="B983" t="s">
        <v>2088</v>
      </c>
      <c r="C983" t="s">
        <v>435</v>
      </c>
      <c r="D983" t="s">
        <v>436</v>
      </c>
      <c r="E983">
        <v>45284</v>
      </c>
      <c r="F983" t="s">
        <v>274</v>
      </c>
      <c r="G983" s="39">
        <v>250</v>
      </c>
      <c r="H983" s="39">
        <v>2331341</v>
      </c>
      <c r="I983" s="39">
        <v>58283525</v>
      </c>
      <c r="K983" s="62" t="str">
        <f t="shared" si="15"/>
        <v>Спир</v>
      </c>
    </row>
    <row r="984" spans="1:11">
      <c r="A984">
        <v>5550061</v>
      </c>
      <c r="B984" t="s">
        <v>2088</v>
      </c>
      <c r="C984" t="s">
        <v>124</v>
      </c>
      <c r="D984" t="s">
        <v>125</v>
      </c>
      <c r="E984">
        <v>18521</v>
      </c>
      <c r="F984" t="s">
        <v>126</v>
      </c>
      <c r="G984" s="39">
        <v>200</v>
      </c>
      <c r="H984" s="39">
        <v>6325205</v>
      </c>
      <c r="I984" s="39">
        <v>12650410</v>
      </c>
      <c r="K984" s="62" t="str">
        <f t="shared" si="15"/>
        <v>Бард</v>
      </c>
    </row>
    <row r="985" spans="1:11">
      <c r="A985">
        <v>5550062</v>
      </c>
      <c r="B985" t="s">
        <v>2088</v>
      </c>
      <c r="C985" t="s">
        <v>124</v>
      </c>
      <c r="D985" t="s">
        <v>125</v>
      </c>
      <c r="E985">
        <v>18521</v>
      </c>
      <c r="F985" t="s">
        <v>126</v>
      </c>
      <c r="G985" s="39">
        <v>100</v>
      </c>
      <c r="H985" s="39">
        <v>6325205</v>
      </c>
      <c r="I985" s="39">
        <v>6325205</v>
      </c>
      <c r="K985" s="62" t="str">
        <f t="shared" si="15"/>
        <v>Бард</v>
      </c>
    </row>
    <row r="986" spans="1:11">
      <c r="A986">
        <v>5550063</v>
      </c>
      <c r="B986" t="s">
        <v>2088</v>
      </c>
      <c r="C986" t="s">
        <v>127</v>
      </c>
      <c r="D986" t="s">
        <v>128</v>
      </c>
      <c r="E986">
        <v>18521</v>
      </c>
      <c r="F986" t="s">
        <v>126</v>
      </c>
      <c r="G986" s="39">
        <v>300</v>
      </c>
      <c r="H986" s="39">
        <v>6325000</v>
      </c>
      <c r="I986" s="39">
        <v>18975000</v>
      </c>
      <c r="K986" s="62" t="str">
        <f t="shared" si="15"/>
        <v>Бард</v>
      </c>
    </row>
    <row r="987" spans="1:11">
      <c r="A987">
        <v>5553496</v>
      </c>
      <c r="B987" t="s">
        <v>2092</v>
      </c>
      <c r="C987" t="s">
        <v>2216</v>
      </c>
      <c r="D987" t="s">
        <v>2217</v>
      </c>
      <c r="E987">
        <v>45433</v>
      </c>
      <c r="F987" t="s">
        <v>278</v>
      </c>
      <c r="G987" s="39">
        <v>230</v>
      </c>
      <c r="H987" s="39">
        <v>3208200</v>
      </c>
      <c r="I987" s="39">
        <v>73788600</v>
      </c>
      <c r="K987" s="62" t="str">
        <f t="shared" si="15"/>
        <v>Спир</v>
      </c>
    </row>
    <row r="988" spans="1:11">
      <c r="A988">
        <v>5553527</v>
      </c>
      <c r="B988" t="s">
        <v>2092</v>
      </c>
      <c r="C988" t="s">
        <v>275</v>
      </c>
      <c r="D988" t="s">
        <v>276</v>
      </c>
      <c r="E988">
        <v>45284</v>
      </c>
      <c r="F988" t="s">
        <v>274</v>
      </c>
      <c r="G988" s="39">
        <v>500</v>
      </c>
      <c r="H988" s="39">
        <v>2338999</v>
      </c>
      <c r="I988" s="39">
        <v>116949950</v>
      </c>
      <c r="K988" s="62" t="str">
        <f t="shared" si="15"/>
        <v>Спир</v>
      </c>
    </row>
    <row r="989" spans="1:11">
      <c r="A989">
        <v>5553528</v>
      </c>
      <c r="B989" t="s">
        <v>2092</v>
      </c>
      <c r="C989" t="s">
        <v>435</v>
      </c>
      <c r="D989" t="s">
        <v>436</v>
      </c>
      <c r="E989">
        <v>45284</v>
      </c>
      <c r="F989" t="s">
        <v>274</v>
      </c>
      <c r="G989" s="39">
        <v>2950</v>
      </c>
      <c r="H989" s="39">
        <v>2332788</v>
      </c>
      <c r="I989" s="39">
        <v>688172460</v>
      </c>
      <c r="K989" s="62" t="str">
        <f t="shared" si="15"/>
        <v>Спир</v>
      </c>
    </row>
    <row r="990" spans="1:11">
      <c r="A990">
        <v>5553890</v>
      </c>
      <c r="B990" t="s">
        <v>2092</v>
      </c>
      <c r="C990" t="s">
        <v>127</v>
      </c>
      <c r="D990" t="s">
        <v>128</v>
      </c>
      <c r="E990">
        <v>18521</v>
      </c>
      <c r="F990" t="s">
        <v>126</v>
      </c>
      <c r="G990" s="39">
        <v>600</v>
      </c>
      <c r="H990" s="39">
        <v>6325000</v>
      </c>
      <c r="I990" s="39">
        <v>37950000</v>
      </c>
      <c r="K990" s="62" t="str">
        <f t="shared" si="15"/>
        <v>Бард</v>
      </c>
    </row>
    <row r="991" spans="1:11">
      <c r="A991">
        <v>5554679</v>
      </c>
      <c r="B991" t="s">
        <v>2092</v>
      </c>
      <c r="C991" t="s">
        <v>494</v>
      </c>
      <c r="D991" t="s">
        <v>495</v>
      </c>
      <c r="E991">
        <v>45284</v>
      </c>
      <c r="F991" t="s">
        <v>274</v>
      </c>
      <c r="G991" s="39">
        <v>610</v>
      </c>
      <c r="H991" s="39">
        <v>2342777</v>
      </c>
      <c r="I991" s="39">
        <v>142909397</v>
      </c>
      <c r="K991" s="62" t="str">
        <f t="shared" si="15"/>
        <v>Спир</v>
      </c>
    </row>
    <row r="992" spans="1:11">
      <c r="A992">
        <v>5554790</v>
      </c>
      <c r="B992" t="s">
        <v>2092</v>
      </c>
      <c r="C992" t="s">
        <v>127</v>
      </c>
      <c r="D992" t="s">
        <v>128</v>
      </c>
      <c r="E992">
        <v>18521</v>
      </c>
      <c r="F992" t="s">
        <v>126</v>
      </c>
      <c r="G992" s="39">
        <v>400</v>
      </c>
      <c r="H992" s="39">
        <v>6325000</v>
      </c>
      <c r="I992" s="39">
        <v>25300000</v>
      </c>
      <c r="K992" s="62" t="str">
        <f t="shared" si="15"/>
        <v>Бард</v>
      </c>
    </row>
    <row r="993" spans="1:11">
      <c r="A993">
        <v>5557337</v>
      </c>
      <c r="B993" t="s">
        <v>2103</v>
      </c>
      <c r="C993" t="s">
        <v>2193</v>
      </c>
      <c r="D993" t="s">
        <v>2194</v>
      </c>
      <c r="E993">
        <v>45433</v>
      </c>
      <c r="F993" t="s">
        <v>278</v>
      </c>
      <c r="G993" s="39">
        <v>100</v>
      </c>
      <c r="H993" s="39">
        <v>3103030</v>
      </c>
      <c r="I993" s="39">
        <v>31030300</v>
      </c>
      <c r="K993" s="62" t="str">
        <f t="shared" si="15"/>
        <v>Спир</v>
      </c>
    </row>
    <row r="994" spans="1:11">
      <c r="A994">
        <v>5557364</v>
      </c>
      <c r="B994" t="s">
        <v>2103</v>
      </c>
      <c r="C994" t="s">
        <v>476</v>
      </c>
      <c r="D994" t="s">
        <v>477</v>
      </c>
      <c r="E994">
        <v>45284</v>
      </c>
      <c r="F994" t="s">
        <v>274</v>
      </c>
      <c r="G994" s="39">
        <v>140</v>
      </c>
      <c r="H994" s="39">
        <v>2334888</v>
      </c>
      <c r="I994" s="39">
        <v>32688432</v>
      </c>
      <c r="K994" s="62" t="str">
        <f t="shared" si="15"/>
        <v>Спир</v>
      </c>
    </row>
    <row r="995" spans="1:11">
      <c r="A995">
        <v>5558553</v>
      </c>
      <c r="B995" t="s">
        <v>2103</v>
      </c>
      <c r="C995" t="s">
        <v>546</v>
      </c>
      <c r="D995" t="s">
        <v>283</v>
      </c>
      <c r="E995">
        <v>45433</v>
      </c>
      <c r="F995" t="s">
        <v>278</v>
      </c>
      <c r="G995" s="39">
        <v>30</v>
      </c>
      <c r="H995" s="39">
        <v>2500999</v>
      </c>
      <c r="I995" s="39">
        <v>7502997</v>
      </c>
      <c r="K995" s="62" t="str">
        <f t="shared" si="15"/>
        <v>Спир</v>
      </c>
    </row>
    <row r="996" spans="1:11">
      <c r="A996">
        <v>5558554</v>
      </c>
      <c r="B996" t="s">
        <v>2103</v>
      </c>
      <c r="C996" t="s">
        <v>488</v>
      </c>
      <c r="D996" t="s">
        <v>489</v>
      </c>
      <c r="E996">
        <v>45433</v>
      </c>
      <c r="F996" t="s">
        <v>278</v>
      </c>
      <c r="G996" s="39">
        <v>100</v>
      </c>
      <c r="H996" s="39">
        <v>2389788</v>
      </c>
      <c r="I996" s="39">
        <v>23897880</v>
      </c>
      <c r="K996" s="62" t="str">
        <f t="shared" si="15"/>
        <v>Спир</v>
      </c>
    </row>
    <row r="997" spans="1:11">
      <c r="A997">
        <v>5558559</v>
      </c>
      <c r="B997" t="s">
        <v>2103</v>
      </c>
      <c r="C997" t="s">
        <v>279</v>
      </c>
      <c r="D997" t="s">
        <v>280</v>
      </c>
      <c r="E997">
        <v>45284</v>
      </c>
      <c r="F997" t="s">
        <v>274</v>
      </c>
      <c r="G997" s="39">
        <v>1200</v>
      </c>
      <c r="H997" s="39">
        <v>2334788</v>
      </c>
      <c r="I997" s="39">
        <v>280174560</v>
      </c>
      <c r="K997" s="62" t="str">
        <f t="shared" si="15"/>
        <v>Спир</v>
      </c>
    </row>
    <row r="998" spans="1:11">
      <c r="A998">
        <v>5558560</v>
      </c>
      <c r="B998" t="s">
        <v>2103</v>
      </c>
      <c r="C998" t="s">
        <v>2189</v>
      </c>
      <c r="D998" t="s">
        <v>2190</v>
      </c>
      <c r="E998">
        <v>45284</v>
      </c>
      <c r="F998" t="s">
        <v>274</v>
      </c>
      <c r="G998" s="39">
        <v>400</v>
      </c>
      <c r="H998" s="39">
        <v>2331340</v>
      </c>
      <c r="I998" s="39">
        <v>93253600</v>
      </c>
      <c r="K998" s="62" t="str">
        <f t="shared" si="15"/>
        <v>Спир</v>
      </c>
    </row>
    <row r="999" spans="1:11">
      <c r="A999">
        <v>5558694</v>
      </c>
      <c r="B999" t="s">
        <v>2103</v>
      </c>
      <c r="C999" t="s">
        <v>127</v>
      </c>
      <c r="D999" t="s">
        <v>128</v>
      </c>
      <c r="E999">
        <v>18521</v>
      </c>
      <c r="F999" t="s">
        <v>126</v>
      </c>
      <c r="G999" s="39">
        <v>600</v>
      </c>
      <c r="H999" s="39">
        <v>6325000</v>
      </c>
      <c r="I999" s="39">
        <v>37950000</v>
      </c>
      <c r="K999" s="62" t="str">
        <f t="shared" si="15"/>
        <v>Бард</v>
      </c>
    </row>
    <row r="1000" spans="1:11">
      <c r="A1000">
        <v>5561145</v>
      </c>
      <c r="B1000" t="s">
        <v>2313</v>
      </c>
      <c r="C1000" t="s">
        <v>2193</v>
      </c>
      <c r="D1000" t="s">
        <v>2194</v>
      </c>
      <c r="E1000">
        <v>45433</v>
      </c>
      <c r="F1000" t="s">
        <v>278</v>
      </c>
      <c r="G1000" s="39">
        <v>230</v>
      </c>
      <c r="H1000" s="39">
        <v>2650100</v>
      </c>
      <c r="I1000" s="39">
        <v>60952300</v>
      </c>
      <c r="K1000" s="62" t="str">
        <f t="shared" si="15"/>
        <v>Спир</v>
      </c>
    </row>
    <row r="1001" spans="1:11">
      <c r="A1001">
        <v>5561161</v>
      </c>
      <c r="B1001" t="s">
        <v>2313</v>
      </c>
      <c r="C1001" t="s">
        <v>538</v>
      </c>
      <c r="D1001" t="s">
        <v>539</v>
      </c>
      <c r="E1001">
        <v>45284</v>
      </c>
      <c r="F1001" t="s">
        <v>274</v>
      </c>
      <c r="G1001" s="39">
        <v>150</v>
      </c>
      <c r="H1001" s="39">
        <v>2344999</v>
      </c>
      <c r="I1001" s="39">
        <v>35174985</v>
      </c>
      <c r="K1001" s="62" t="str">
        <f t="shared" si="15"/>
        <v>Спир</v>
      </c>
    </row>
    <row r="1002" spans="1:11">
      <c r="A1002">
        <v>5561162</v>
      </c>
      <c r="B1002" t="s">
        <v>2313</v>
      </c>
      <c r="C1002" t="s">
        <v>419</v>
      </c>
      <c r="D1002" t="s">
        <v>420</v>
      </c>
      <c r="E1002">
        <v>45284</v>
      </c>
      <c r="F1002" t="s">
        <v>274</v>
      </c>
      <c r="G1002" s="39">
        <v>500</v>
      </c>
      <c r="H1002" s="39">
        <v>2332789</v>
      </c>
      <c r="I1002" s="39">
        <v>116639450</v>
      </c>
      <c r="K1002" s="62" t="str">
        <f t="shared" si="15"/>
        <v>Спир</v>
      </c>
    </row>
    <row r="1003" spans="1:11">
      <c r="A1003">
        <v>5561163</v>
      </c>
      <c r="B1003" t="s">
        <v>2313</v>
      </c>
      <c r="C1003" t="s">
        <v>492</v>
      </c>
      <c r="D1003" t="s">
        <v>493</v>
      </c>
      <c r="E1003">
        <v>45284</v>
      </c>
      <c r="F1003" t="s">
        <v>274</v>
      </c>
      <c r="G1003" s="39">
        <v>500</v>
      </c>
      <c r="H1003" s="39">
        <v>2332788</v>
      </c>
      <c r="I1003" s="39">
        <v>116639400</v>
      </c>
      <c r="K1003" s="62" t="str">
        <f t="shared" si="15"/>
        <v>Спир</v>
      </c>
    </row>
    <row r="1004" spans="1:11">
      <c r="A1004">
        <v>5561164</v>
      </c>
      <c r="B1004" t="s">
        <v>2313</v>
      </c>
      <c r="C1004" t="s">
        <v>958</v>
      </c>
      <c r="D1004" t="s">
        <v>959</v>
      </c>
      <c r="E1004">
        <v>45284</v>
      </c>
      <c r="F1004" t="s">
        <v>274</v>
      </c>
      <c r="G1004" s="39">
        <v>370</v>
      </c>
      <c r="H1004" s="39">
        <v>2332020</v>
      </c>
      <c r="I1004" s="39">
        <v>86284740</v>
      </c>
      <c r="K1004" s="62" t="str">
        <f t="shared" si="15"/>
        <v>Спир</v>
      </c>
    </row>
    <row r="1005" spans="1:11">
      <c r="A1005">
        <v>5561517</v>
      </c>
      <c r="B1005" t="s">
        <v>2313</v>
      </c>
      <c r="C1005" t="s">
        <v>537</v>
      </c>
      <c r="D1005" t="s">
        <v>188</v>
      </c>
      <c r="E1005">
        <v>18521</v>
      </c>
      <c r="F1005" t="s">
        <v>126</v>
      </c>
      <c r="G1005" s="39">
        <v>100</v>
      </c>
      <c r="H1005" s="39">
        <v>6325059</v>
      </c>
      <c r="I1005" s="39">
        <v>6325059</v>
      </c>
      <c r="K1005" s="62" t="str">
        <f t="shared" si="15"/>
        <v>Бард</v>
      </c>
    </row>
    <row r="1006" spans="1:11">
      <c r="A1006">
        <v>5561518</v>
      </c>
      <c r="B1006" t="s">
        <v>2313</v>
      </c>
      <c r="C1006" t="s">
        <v>127</v>
      </c>
      <c r="D1006" t="s">
        <v>128</v>
      </c>
      <c r="E1006">
        <v>18521</v>
      </c>
      <c r="F1006" t="s">
        <v>126</v>
      </c>
      <c r="G1006" s="39">
        <v>400</v>
      </c>
      <c r="H1006" s="39">
        <v>6325000</v>
      </c>
      <c r="I1006" s="39">
        <v>25300000</v>
      </c>
      <c r="K1006" s="62" t="str">
        <f t="shared" si="15"/>
        <v>Бард</v>
      </c>
    </row>
    <row r="1007" spans="1:11">
      <c r="A1007">
        <v>5562322</v>
      </c>
      <c r="B1007" t="s">
        <v>2313</v>
      </c>
      <c r="C1007" t="s">
        <v>439</v>
      </c>
      <c r="D1007" t="s">
        <v>440</v>
      </c>
      <c r="E1007">
        <v>45284</v>
      </c>
      <c r="F1007" t="s">
        <v>274</v>
      </c>
      <c r="G1007" s="39">
        <v>100</v>
      </c>
      <c r="H1007" s="39">
        <v>2450999</v>
      </c>
      <c r="I1007" s="39">
        <v>24509990</v>
      </c>
      <c r="K1007" s="62" t="str">
        <f t="shared" si="15"/>
        <v>Спир</v>
      </c>
    </row>
    <row r="1008" spans="1:11">
      <c r="A1008">
        <v>5562323</v>
      </c>
      <c r="B1008" t="s">
        <v>2313</v>
      </c>
      <c r="C1008" t="s">
        <v>329</v>
      </c>
      <c r="D1008" t="s">
        <v>330</v>
      </c>
      <c r="E1008">
        <v>45284</v>
      </c>
      <c r="F1008" t="s">
        <v>274</v>
      </c>
      <c r="G1008" s="39">
        <v>1540</v>
      </c>
      <c r="H1008" s="39">
        <v>2335788</v>
      </c>
      <c r="I1008" s="39">
        <v>359711352</v>
      </c>
      <c r="K1008" s="62" t="str">
        <f t="shared" si="15"/>
        <v>Спир</v>
      </c>
    </row>
    <row r="1009" spans="1:11">
      <c r="A1009">
        <v>5562324</v>
      </c>
      <c r="B1009" t="s">
        <v>2313</v>
      </c>
      <c r="C1009" t="s">
        <v>474</v>
      </c>
      <c r="D1009" t="s">
        <v>475</v>
      </c>
      <c r="E1009">
        <v>45284</v>
      </c>
      <c r="F1009" t="s">
        <v>274</v>
      </c>
      <c r="G1009" s="39">
        <v>40</v>
      </c>
      <c r="H1009" s="39">
        <v>2334788</v>
      </c>
      <c r="I1009" s="39">
        <v>9339152</v>
      </c>
      <c r="K1009" s="62" t="str">
        <f t="shared" si="15"/>
        <v>Спир</v>
      </c>
    </row>
    <row r="1010" spans="1:11">
      <c r="A1010">
        <v>5562325</v>
      </c>
      <c r="B1010" t="s">
        <v>2313</v>
      </c>
      <c r="C1010" t="s">
        <v>472</v>
      </c>
      <c r="D1010" t="s">
        <v>473</v>
      </c>
      <c r="E1010">
        <v>45284</v>
      </c>
      <c r="F1010" t="s">
        <v>274</v>
      </c>
      <c r="G1010" s="39">
        <v>1530</v>
      </c>
      <c r="H1010" s="39">
        <v>2332788</v>
      </c>
      <c r="I1010" s="39">
        <v>356916564</v>
      </c>
      <c r="K1010" s="62" t="str">
        <f t="shared" si="15"/>
        <v>Спир</v>
      </c>
    </row>
    <row r="1011" spans="1:11">
      <c r="A1011">
        <v>5562326</v>
      </c>
      <c r="B1011" t="s">
        <v>2313</v>
      </c>
      <c r="C1011" t="s">
        <v>958</v>
      </c>
      <c r="D1011" t="s">
        <v>959</v>
      </c>
      <c r="E1011">
        <v>45284</v>
      </c>
      <c r="F1011" t="s">
        <v>274</v>
      </c>
      <c r="G1011" s="39">
        <v>30</v>
      </c>
      <c r="H1011" s="39">
        <v>2332000</v>
      </c>
      <c r="I1011" s="39">
        <v>6996000</v>
      </c>
      <c r="K1011" s="62" t="str">
        <f t="shared" si="15"/>
        <v>Спир</v>
      </c>
    </row>
    <row r="1012" spans="1:11">
      <c r="A1012">
        <v>5564769</v>
      </c>
      <c r="B1012" t="s">
        <v>2110</v>
      </c>
      <c r="C1012" t="s">
        <v>946</v>
      </c>
      <c r="D1012" t="s">
        <v>947</v>
      </c>
      <c r="E1012">
        <v>45433</v>
      </c>
      <c r="F1012" t="s">
        <v>278</v>
      </c>
      <c r="G1012" s="39">
        <v>40</v>
      </c>
      <c r="H1012" s="39">
        <v>2755000</v>
      </c>
      <c r="I1012" s="39">
        <v>11020000</v>
      </c>
      <c r="K1012" s="62" t="str">
        <f t="shared" si="15"/>
        <v>Спир</v>
      </c>
    </row>
    <row r="1013" spans="1:11">
      <c r="A1013">
        <v>5564770</v>
      </c>
      <c r="B1013" t="s">
        <v>2110</v>
      </c>
      <c r="C1013" t="s">
        <v>2314</v>
      </c>
      <c r="D1013" t="s">
        <v>2315</v>
      </c>
      <c r="E1013">
        <v>45433</v>
      </c>
      <c r="F1013" t="s">
        <v>278</v>
      </c>
      <c r="G1013" s="39">
        <v>100</v>
      </c>
      <c r="H1013" s="39">
        <v>2328999</v>
      </c>
      <c r="I1013" s="39">
        <v>23289990</v>
      </c>
      <c r="K1013" s="62" t="str">
        <f t="shared" si="15"/>
        <v>Спир</v>
      </c>
    </row>
    <row r="1014" spans="1:11">
      <c r="A1014">
        <v>5564771</v>
      </c>
      <c r="B1014" t="s">
        <v>2110</v>
      </c>
      <c r="C1014" t="s">
        <v>2193</v>
      </c>
      <c r="D1014" t="s">
        <v>2194</v>
      </c>
      <c r="E1014">
        <v>45433</v>
      </c>
      <c r="F1014" t="s">
        <v>278</v>
      </c>
      <c r="G1014" s="39">
        <v>110</v>
      </c>
      <c r="H1014" s="39">
        <v>2301200</v>
      </c>
      <c r="I1014" s="39">
        <v>25313200</v>
      </c>
      <c r="K1014" s="62" t="str">
        <f t="shared" si="15"/>
        <v>Спир</v>
      </c>
    </row>
    <row r="1015" spans="1:11">
      <c r="A1015">
        <v>5564774</v>
      </c>
      <c r="B1015" t="s">
        <v>2110</v>
      </c>
      <c r="C1015" t="s">
        <v>932</v>
      </c>
      <c r="D1015" t="s">
        <v>933</v>
      </c>
      <c r="E1015">
        <v>45284</v>
      </c>
      <c r="F1015" t="s">
        <v>274</v>
      </c>
      <c r="G1015" s="39">
        <v>200</v>
      </c>
      <c r="H1015" s="39">
        <v>2335000</v>
      </c>
      <c r="I1015" s="39">
        <v>46700000</v>
      </c>
      <c r="K1015" s="62" t="str">
        <f t="shared" si="15"/>
        <v>Спир</v>
      </c>
    </row>
    <row r="1016" spans="1:11">
      <c r="A1016">
        <v>5564775</v>
      </c>
      <c r="B1016" t="s">
        <v>2110</v>
      </c>
      <c r="C1016" t="s">
        <v>443</v>
      </c>
      <c r="D1016" t="s">
        <v>444</v>
      </c>
      <c r="E1016">
        <v>45284</v>
      </c>
      <c r="F1016" t="s">
        <v>274</v>
      </c>
      <c r="G1016" s="39">
        <v>100</v>
      </c>
      <c r="H1016" s="39">
        <v>2333288</v>
      </c>
      <c r="I1016" s="39">
        <v>23332880</v>
      </c>
      <c r="K1016" s="62" t="str">
        <f t="shared" si="15"/>
        <v>Спир</v>
      </c>
    </row>
    <row r="1017" spans="1:11">
      <c r="A1017">
        <v>5564776</v>
      </c>
      <c r="B1017" t="s">
        <v>2110</v>
      </c>
      <c r="C1017" t="s">
        <v>286</v>
      </c>
      <c r="D1017" t="s">
        <v>287</v>
      </c>
      <c r="E1017">
        <v>45284</v>
      </c>
      <c r="F1017" t="s">
        <v>274</v>
      </c>
      <c r="G1017" s="39">
        <v>600</v>
      </c>
      <c r="H1017" s="39">
        <v>2332899</v>
      </c>
      <c r="I1017" s="39">
        <v>139973940</v>
      </c>
      <c r="K1017" s="62" t="str">
        <f t="shared" si="15"/>
        <v>Спир</v>
      </c>
    </row>
    <row r="1018" spans="1:11">
      <c r="A1018">
        <v>5564777</v>
      </c>
      <c r="B1018" t="s">
        <v>2110</v>
      </c>
      <c r="C1018" t="s">
        <v>314</v>
      </c>
      <c r="D1018" t="s">
        <v>315</v>
      </c>
      <c r="E1018">
        <v>45284</v>
      </c>
      <c r="F1018" t="s">
        <v>274</v>
      </c>
      <c r="G1018" s="39">
        <v>1200</v>
      </c>
      <c r="H1018" s="39">
        <v>2332788</v>
      </c>
      <c r="I1018" s="39">
        <v>279934560</v>
      </c>
      <c r="K1018" s="62" t="str">
        <f t="shared" si="15"/>
        <v>Спир</v>
      </c>
    </row>
    <row r="1019" spans="1:11">
      <c r="A1019">
        <v>5564778</v>
      </c>
      <c r="B1019" t="s">
        <v>2110</v>
      </c>
      <c r="C1019" t="s">
        <v>472</v>
      </c>
      <c r="D1019" t="s">
        <v>473</v>
      </c>
      <c r="E1019">
        <v>45284</v>
      </c>
      <c r="F1019" t="s">
        <v>274</v>
      </c>
      <c r="G1019" s="39">
        <v>1530</v>
      </c>
      <c r="H1019" s="39">
        <v>2331345</v>
      </c>
      <c r="I1019" s="39">
        <v>356695785</v>
      </c>
      <c r="K1019" s="62" t="str">
        <f t="shared" si="15"/>
        <v>Спир</v>
      </c>
    </row>
    <row r="1020" spans="1:11">
      <c r="A1020">
        <v>5564779</v>
      </c>
      <c r="B1020" t="s">
        <v>2110</v>
      </c>
      <c r="C1020" t="s">
        <v>390</v>
      </c>
      <c r="D1020" t="s">
        <v>391</v>
      </c>
      <c r="E1020">
        <v>45284</v>
      </c>
      <c r="F1020" t="s">
        <v>274</v>
      </c>
      <c r="G1020" s="39">
        <v>2210</v>
      </c>
      <c r="H1020" s="39">
        <v>2331344</v>
      </c>
      <c r="I1020" s="39">
        <v>515227024</v>
      </c>
      <c r="K1020" s="62" t="str">
        <f t="shared" si="15"/>
        <v>Спир</v>
      </c>
    </row>
    <row r="1021" spans="1:11">
      <c r="A1021">
        <v>5565135</v>
      </c>
      <c r="B1021" t="s">
        <v>2110</v>
      </c>
      <c r="C1021" t="s">
        <v>127</v>
      </c>
      <c r="D1021" t="s">
        <v>128</v>
      </c>
      <c r="E1021">
        <v>18521</v>
      </c>
      <c r="F1021" t="s">
        <v>126</v>
      </c>
      <c r="G1021" s="39">
        <v>500</v>
      </c>
      <c r="H1021" s="39">
        <v>6325000</v>
      </c>
      <c r="I1021" s="39">
        <v>31625000</v>
      </c>
      <c r="K1021" s="62" t="str">
        <f t="shared" si="15"/>
        <v>Бард</v>
      </c>
    </row>
    <row r="1022" spans="1:11">
      <c r="A1022">
        <v>5565980</v>
      </c>
      <c r="B1022" t="s">
        <v>2110</v>
      </c>
      <c r="C1022" t="s">
        <v>508</v>
      </c>
      <c r="D1022" t="s">
        <v>509</v>
      </c>
      <c r="E1022">
        <v>45284</v>
      </c>
      <c r="F1022" t="s">
        <v>274</v>
      </c>
      <c r="G1022" s="39">
        <v>100</v>
      </c>
      <c r="H1022" s="39">
        <v>2350999</v>
      </c>
      <c r="I1022" s="39">
        <v>23509990</v>
      </c>
      <c r="K1022" s="62" t="str">
        <f t="shared" si="15"/>
        <v>Спир</v>
      </c>
    </row>
    <row r="1023" spans="1:11">
      <c r="A1023">
        <v>5565981</v>
      </c>
      <c r="B1023" t="s">
        <v>2110</v>
      </c>
      <c r="C1023" t="s">
        <v>941</v>
      </c>
      <c r="D1023" t="s">
        <v>942</v>
      </c>
      <c r="E1023">
        <v>45284</v>
      </c>
      <c r="F1023" t="s">
        <v>274</v>
      </c>
      <c r="G1023" s="39">
        <v>100</v>
      </c>
      <c r="H1023" s="39">
        <v>2335000</v>
      </c>
      <c r="I1023" s="39">
        <v>23350000</v>
      </c>
      <c r="K1023" s="62" t="str">
        <f t="shared" si="15"/>
        <v>Спир</v>
      </c>
    </row>
    <row r="1024" spans="1:11">
      <c r="A1024">
        <v>5565982</v>
      </c>
      <c r="B1024" t="s">
        <v>2110</v>
      </c>
      <c r="C1024" t="s">
        <v>2213</v>
      </c>
      <c r="D1024" t="s">
        <v>2214</v>
      </c>
      <c r="E1024">
        <v>45284</v>
      </c>
      <c r="F1024" t="s">
        <v>274</v>
      </c>
      <c r="G1024" s="39">
        <v>100</v>
      </c>
      <c r="H1024" s="39">
        <v>2332000</v>
      </c>
      <c r="I1024" s="39">
        <v>23320000</v>
      </c>
      <c r="K1024" s="62" t="str">
        <f t="shared" si="15"/>
        <v>Спир</v>
      </c>
    </row>
    <row r="1025" spans="1:11">
      <c r="A1025">
        <v>5565983</v>
      </c>
      <c r="B1025" t="s">
        <v>2110</v>
      </c>
      <c r="C1025" t="s">
        <v>2270</v>
      </c>
      <c r="D1025" t="s">
        <v>2271</v>
      </c>
      <c r="E1025">
        <v>45284</v>
      </c>
      <c r="F1025" t="s">
        <v>274</v>
      </c>
      <c r="G1025" s="39">
        <v>100</v>
      </c>
      <c r="H1025" s="39">
        <v>2332000</v>
      </c>
      <c r="I1025" s="39">
        <v>23320000</v>
      </c>
      <c r="K1025" s="62" t="str">
        <f t="shared" si="15"/>
        <v>Спир</v>
      </c>
    </row>
    <row r="1026" spans="1:11">
      <c r="A1026">
        <v>5565984</v>
      </c>
      <c r="B1026" t="s">
        <v>2110</v>
      </c>
      <c r="C1026" t="s">
        <v>390</v>
      </c>
      <c r="D1026" t="s">
        <v>391</v>
      </c>
      <c r="E1026">
        <v>45284</v>
      </c>
      <c r="F1026" t="s">
        <v>274</v>
      </c>
      <c r="G1026" s="39">
        <v>690</v>
      </c>
      <c r="H1026" s="39">
        <v>2331788</v>
      </c>
      <c r="I1026" s="39">
        <v>160893372</v>
      </c>
      <c r="K1026" s="62" t="str">
        <f t="shared" si="15"/>
        <v>Спир</v>
      </c>
    </row>
    <row r="1027" spans="1:11">
      <c r="A1027">
        <v>5568371</v>
      </c>
      <c r="B1027" t="s">
        <v>2113</v>
      </c>
      <c r="C1027" t="s">
        <v>398</v>
      </c>
      <c r="D1027" t="s">
        <v>322</v>
      </c>
      <c r="E1027">
        <v>45433</v>
      </c>
      <c r="F1027" t="s">
        <v>278</v>
      </c>
      <c r="G1027" s="39">
        <v>100</v>
      </c>
      <c r="H1027" s="39">
        <v>2679000</v>
      </c>
      <c r="I1027" s="39">
        <v>26790000</v>
      </c>
      <c r="K1027" s="62" t="str">
        <f t="shared" si="15"/>
        <v>Спир</v>
      </c>
    </row>
    <row r="1028" spans="1:11">
      <c r="A1028">
        <v>5568372</v>
      </c>
      <c r="B1028" t="s">
        <v>2113</v>
      </c>
      <c r="C1028" t="s">
        <v>2316</v>
      </c>
      <c r="D1028" t="s">
        <v>2317</v>
      </c>
      <c r="E1028">
        <v>45433</v>
      </c>
      <c r="F1028" t="s">
        <v>278</v>
      </c>
      <c r="G1028" s="39">
        <v>50</v>
      </c>
      <c r="H1028" s="39">
        <v>2358999</v>
      </c>
      <c r="I1028" s="39">
        <v>11794995</v>
      </c>
      <c r="K1028" s="62" t="str">
        <f t="shared" si="15"/>
        <v>Спир</v>
      </c>
    </row>
    <row r="1029" spans="1:11">
      <c r="A1029">
        <v>5568373</v>
      </c>
      <c r="B1029" t="s">
        <v>2113</v>
      </c>
      <c r="C1029" t="s">
        <v>2193</v>
      </c>
      <c r="D1029" t="s">
        <v>2194</v>
      </c>
      <c r="E1029">
        <v>45433</v>
      </c>
      <c r="F1029" t="s">
        <v>278</v>
      </c>
      <c r="G1029" s="39">
        <v>80</v>
      </c>
      <c r="H1029" s="39">
        <v>2307009</v>
      </c>
      <c r="I1029" s="39">
        <v>18456072</v>
      </c>
      <c r="K1029" s="62" t="str">
        <f t="shared" ref="K1029:K1092" si="16">LEFT(F1029,4)</f>
        <v>Спир</v>
      </c>
    </row>
    <row r="1030" spans="1:11">
      <c r="A1030">
        <v>5568378</v>
      </c>
      <c r="B1030" t="s">
        <v>2113</v>
      </c>
      <c r="C1030" t="s">
        <v>390</v>
      </c>
      <c r="D1030" t="s">
        <v>391</v>
      </c>
      <c r="E1030">
        <v>45284</v>
      </c>
      <c r="F1030" t="s">
        <v>274</v>
      </c>
      <c r="G1030" s="39">
        <v>400</v>
      </c>
      <c r="H1030" s="39">
        <v>2333788</v>
      </c>
      <c r="I1030" s="39">
        <v>93351520</v>
      </c>
      <c r="K1030" s="62" t="str">
        <f t="shared" si="16"/>
        <v>Спир</v>
      </c>
    </row>
    <row r="1031" spans="1:11">
      <c r="A1031">
        <v>5568379</v>
      </c>
      <c r="B1031" t="s">
        <v>2113</v>
      </c>
      <c r="C1031" t="s">
        <v>312</v>
      </c>
      <c r="D1031" t="s">
        <v>313</v>
      </c>
      <c r="E1031">
        <v>45284</v>
      </c>
      <c r="F1031" t="s">
        <v>274</v>
      </c>
      <c r="G1031" s="39">
        <v>960</v>
      </c>
      <c r="H1031" s="39">
        <v>2333787</v>
      </c>
      <c r="I1031" s="39">
        <v>224043552</v>
      </c>
      <c r="K1031" s="62" t="str">
        <f t="shared" si="16"/>
        <v>Спир</v>
      </c>
    </row>
    <row r="1032" spans="1:11">
      <c r="A1032">
        <v>5568380</v>
      </c>
      <c r="B1032" t="s">
        <v>2113</v>
      </c>
      <c r="C1032" t="s">
        <v>476</v>
      </c>
      <c r="D1032" t="s">
        <v>477</v>
      </c>
      <c r="E1032">
        <v>45284</v>
      </c>
      <c r="F1032" t="s">
        <v>274</v>
      </c>
      <c r="G1032" s="39">
        <v>140</v>
      </c>
      <c r="H1032" s="39">
        <v>2332788</v>
      </c>
      <c r="I1032" s="39">
        <v>32659032</v>
      </c>
      <c r="K1032" s="62" t="str">
        <f t="shared" si="16"/>
        <v>Спир</v>
      </c>
    </row>
    <row r="1033" spans="1:11">
      <c r="A1033">
        <v>5568381</v>
      </c>
      <c r="B1033" t="s">
        <v>2113</v>
      </c>
      <c r="C1033" t="s">
        <v>304</v>
      </c>
      <c r="D1033" t="s">
        <v>305</v>
      </c>
      <c r="E1033">
        <v>45284</v>
      </c>
      <c r="F1033" t="s">
        <v>274</v>
      </c>
      <c r="G1033" s="39">
        <v>300</v>
      </c>
      <c r="H1033" s="39">
        <v>2332000</v>
      </c>
      <c r="I1033" s="39">
        <v>69960000</v>
      </c>
      <c r="K1033" s="62" t="str">
        <f t="shared" si="16"/>
        <v>Спир</v>
      </c>
    </row>
    <row r="1034" spans="1:11">
      <c r="A1034">
        <v>5568382</v>
      </c>
      <c r="B1034" t="s">
        <v>2113</v>
      </c>
      <c r="C1034" t="s">
        <v>2242</v>
      </c>
      <c r="D1034" t="s">
        <v>2243</v>
      </c>
      <c r="E1034">
        <v>45284</v>
      </c>
      <c r="F1034" t="s">
        <v>274</v>
      </c>
      <c r="G1034" s="39">
        <v>500</v>
      </c>
      <c r="H1034" s="39">
        <v>2331340</v>
      </c>
      <c r="I1034" s="39">
        <v>116567000</v>
      </c>
      <c r="K1034" s="62" t="str">
        <f t="shared" si="16"/>
        <v>Спир</v>
      </c>
    </row>
    <row r="1035" spans="1:11">
      <c r="A1035">
        <v>5568772</v>
      </c>
      <c r="B1035" t="s">
        <v>2113</v>
      </c>
      <c r="C1035" t="s">
        <v>124</v>
      </c>
      <c r="D1035" t="s">
        <v>125</v>
      </c>
      <c r="E1035">
        <v>18521</v>
      </c>
      <c r="F1035" t="s">
        <v>126</v>
      </c>
      <c r="G1035" s="39">
        <v>200</v>
      </c>
      <c r="H1035" s="39">
        <v>6325205</v>
      </c>
      <c r="I1035" s="39">
        <v>12650410</v>
      </c>
      <c r="K1035" s="62" t="str">
        <f t="shared" si="16"/>
        <v>Бард</v>
      </c>
    </row>
    <row r="1036" spans="1:11">
      <c r="A1036">
        <v>5568773</v>
      </c>
      <c r="B1036" t="s">
        <v>2113</v>
      </c>
      <c r="C1036" t="s">
        <v>127</v>
      </c>
      <c r="D1036" t="s">
        <v>128</v>
      </c>
      <c r="E1036">
        <v>18521</v>
      </c>
      <c r="F1036" t="s">
        <v>126</v>
      </c>
      <c r="G1036" s="39">
        <v>300</v>
      </c>
      <c r="H1036" s="39">
        <v>6325000</v>
      </c>
      <c r="I1036" s="39">
        <v>18975000</v>
      </c>
      <c r="K1036" s="62" t="str">
        <f t="shared" si="16"/>
        <v>Бард</v>
      </c>
    </row>
    <row r="1037" spans="1:11">
      <c r="A1037">
        <v>5569630</v>
      </c>
      <c r="B1037" t="s">
        <v>2113</v>
      </c>
      <c r="C1037" t="s">
        <v>329</v>
      </c>
      <c r="D1037" t="s">
        <v>330</v>
      </c>
      <c r="E1037">
        <v>45284</v>
      </c>
      <c r="F1037" t="s">
        <v>274</v>
      </c>
      <c r="G1037" s="39">
        <v>1540</v>
      </c>
      <c r="H1037" s="39">
        <v>2333999</v>
      </c>
      <c r="I1037" s="39">
        <v>359435846</v>
      </c>
      <c r="K1037" s="62" t="str">
        <f t="shared" si="16"/>
        <v>Спир</v>
      </c>
    </row>
    <row r="1038" spans="1:11">
      <c r="A1038">
        <v>5569631</v>
      </c>
      <c r="B1038" t="s">
        <v>2113</v>
      </c>
      <c r="C1038" t="s">
        <v>547</v>
      </c>
      <c r="D1038" t="s">
        <v>548</v>
      </c>
      <c r="E1038">
        <v>45284</v>
      </c>
      <c r="F1038" t="s">
        <v>274</v>
      </c>
      <c r="G1038" s="39">
        <v>100</v>
      </c>
      <c r="H1038" s="39">
        <v>2333988</v>
      </c>
      <c r="I1038" s="39">
        <v>23339880</v>
      </c>
      <c r="K1038" s="62" t="str">
        <f t="shared" si="16"/>
        <v>Спир</v>
      </c>
    </row>
    <row r="1039" spans="1:11">
      <c r="A1039">
        <v>5569632</v>
      </c>
      <c r="B1039" t="s">
        <v>2113</v>
      </c>
      <c r="C1039" t="s">
        <v>337</v>
      </c>
      <c r="D1039" t="s">
        <v>338</v>
      </c>
      <c r="E1039">
        <v>45284</v>
      </c>
      <c r="F1039" t="s">
        <v>274</v>
      </c>
      <c r="G1039" s="39">
        <v>50</v>
      </c>
      <c r="H1039" s="39">
        <v>2333888</v>
      </c>
      <c r="I1039" s="39">
        <v>11669440</v>
      </c>
      <c r="K1039" s="62" t="str">
        <f t="shared" si="16"/>
        <v>Спир</v>
      </c>
    </row>
    <row r="1040" spans="1:11">
      <c r="A1040">
        <v>5572063</v>
      </c>
      <c r="B1040" t="s">
        <v>2121</v>
      </c>
      <c r="C1040" t="s">
        <v>2318</v>
      </c>
      <c r="D1040" t="s">
        <v>2319</v>
      </c>
      <c r="E1040">
        <v>45433</v>
      </c>
      <c r="F1040" t="s">
        <v>278</v>
      </c>
      <c r="G1040" s="39">
        <v>50</v>
      </c>
      <c r="H1040" s="39">
        <v>2637111</v>
      </c>
      <c r="I1040" s="39">
        <v>13185555</v>
      </c>
      <c r="K1040" s="62" t="str">
        <f t="shared" si="16"/>
        <v>Спир</v>
      </c>
    </row>
    <row r="1041" spans="1:11">
      <c r="A1041">
        <v>5572064</v>
      </c>
      <c r="B1041" t="s">
        <v>2121</v>
      </c>
      <c r="C1041" t="s">
        <v>341</v>
      </c>
      <c r="D1041" t="s">
        <v>342</v>
      </c>
      <c r="E1041">
        <v>45433</v>
      </c>
      <c r="F1041" t="s">
        <v>278</v>
      </c>
      <c r="G1041" s="39">
        <v>100</v>
      </c>
      <c r="H1041" s="39">
        <v>2322788</v>
      </c>
      <c r="I1041" s="39">
        <v>23227880</v>
      </c>
      <c r="K1041" s="62" t="str">
        <f t="shared" si="16"/>
        <v>Спир</v>
      </c>
    </row>
    <row r="1042" spans="1:11">
      <c r="A1042">
        <v>5572065</v>
      </c>
      <c r="B1042" t="s">
        <v>2121</v>
      </c>
      <c r="C1042" t="s">
        <v>2193</v>
      </c>
      <c r="D1042" t="s">
        <v>2194</v>
      </c>
      <c r="E1042">
        <v>45433</v>
      </c>
      <c r="F1042" t="s">
        <v>278</v>
      </c>
      <c r="G1042" s="39">
        <v>80</v>
      </c>
      <c r="H1042" s="39">
        <v>2235999</v>
      </c>
      <c r="I1042" s="39">
        <v>17887992</v>
      </c>
      <c r="K1042" s="62" t="str">
        <f t="shared" si="16"/>
        <v>Спир</v>
      </c>
    </row>
    <row r="1043" spans="1:11">
      <c r="A1043">
        <v>5572082</v>
      </c>
      <c r="B1043" t="s">
        <v>2121</v>
      </c>
      <c r="C1043" t="s">
        <v>490</v>
      </c>
      <c r="D1043" t="s">
        <v>491</v>
      </c>
      <c r="E1043">
        <v>45284</v>
      </c>
      <c r="F1043" t="s">
        <v>274</v>
      </c>
      <c r="G1043" s="39">
        <v>50</v>
      </c>
      <c r="H1043" s="39">
        <v>2341000</v>
      </c>
      <c r="I1043" s="39">
        <v>11705000</v>
      </c>
      <c r="K1043" s="62" t="str">
        <f t="shared" si="16"/>
        <v>Спир</v>
      </c>
    </row>
    <row r="1044" spans="1:11">
      <c r="A1044">
        <v>5572083</v>
      </c>
      <c r="B1044" t="s">
        <v>2121</v>
      </c>
      <c r="C1044" t="s">
        <v>294</v>
      </c>
      <c r="D1044" t="s">
        <v>295</v>
      </c>
      <c r="E1044">
        <v>45284</v>
      </c>
      <c r="F1044" t="s">
        <v>274</v>
      </c>
      <c r="G1044" s="39">
        <v>200</v>
      </c>
      <c r="H1044" s="39">
        <v>2332000</v>
      </c>
      <c r="I1044" s="39">
        <v>46640000</v>
      </c>
      <c r="K1044" s="62" t="str">
        <f t="shared" si="16"/>
        <v>Спир</v>
      </c>
    </row>
    <row r="1045" spans="1:11">
      <c r="A1045">
        <v>5572420</v>
      </c>
      <c r="B1045" t="s">
        <v>2121</v>
      </c>
      <c r="C1045" t="s">
        <v>127</v>
      </c>
      <c r="D1045" t="s">
        <v>128</v>
      </c>
      <c r="E1045">
        <v>18521</v>
      </c>
      <c r="F1045" t="s">
        <v>126</v>
      </c>
      <c r="G1045" s="39">
        <v>800</v>
      </c>
      <c r="H1045" s="39">
        <v>6325000</v>
      </c>
      <c r="I1045" s="39">
        <v>50600000</v>
      </c>
      <c r="K1045" s="62" t="str">
        <f t="shared" si="16"/>
        <v>Бард</v>
      </c>
    </row>
    <row r="1046" spans="1:11">
      <c r="A1046">
        <v>5573226</v>
      </c>
      <c r="B1046" t="s">
        <v>2121</v>
      </c>
      <c r="C1046" t="s">
        <v>2193</v>
      </c>
      <c r="D1046" t="s">
        <v>2194</v>
      </c>
      <c r="E1046">
        <v>9945433</v>
      </c>
      <c r="F1046" t="s">
        <v>2320</v>
      </c>
      <c r="G1046" s="39">
        <v>200</v>
      </c>
      <c r="H1046" s="39">
        <v>2255575</v>
      </c>
      <c r="I1046" s="39">
        <v>45111500</v>
      </c>
      <c r="K1046" s="62" t="str">
        <f t="shared" si="16"/>
        <v>Спир</v>
      </c>
    </row>
    <row r="1047" spans="1:11">
      <c r="A1047">
        <v>5573231</v>
      </c>
      <c r="B1047" t="s">
        <v>2121</v>
      </c>
      <c r="C1047" t="s">
        <v>275</v>
      </c>
      <c r="D1047" t="s">
        <v>276</v>
      </c>
      <c r="E1047">
        <v>45284</v>
      </c>
      <c r="F1047" t="s">
        <v>274</v>
      </c>
      <c r="G1047" s="39">
        <v>300</v>
      </c>
      <c r="H1047" s="39">
        <v>2331788</v>
      </c>
      <c r="I1047" s="39">
        <v>69953640</v>
      </c>
      <c r="K1047" s="62" t="str">
        <f t="shared" si="16"/>
        <v>Спир</v>
      </c>
    </row>
    <row r="1048" spans="1:11">
      <c r="A1048">
        <v>5573232</v>
      </c>
      <c r="B1048" t="s">
        <v>2121</v>
      </c>
      <c r="C1048" t="s">
        <v>2242</v>
      </c>
      <c r="D1048" t="s">
        <v>2243</v>
      </c>
      <c r="E1048">
        <v>45284</v>
      </c>
      <c r="F1048" t="s">
        <v>274</v>
      </c>
      <c r="G1048" s="39">
        <v>200</v>
      </c>
      <c r="H1048" s="39">
        <v>2331340</v>
      </c>
      <c r="I1048" s="39">
        <v>46626800</v>
      </c>
      <c r="K1048" s="62" t="str">
        <f t="shared" si="16"/>
        <v>Спир</v>
      </c>
    </row>
    <row r="1049" spans="1:11">
      <c r="A1049">
        <v>5575648</v>
      </c>
      <c r="B1049" t="s">
        <v>2321</v>
      </c>
      <c r="C1049" t="s">
        <v>2322</v>
      </c>
      <c r="D1049" t="s">
        <v>2323</v>
      </c>
      <c r="E1049">
        <v>45433</v>
      </c>
      <c r="F1049" t="s">
        <v>278</v>
      </c>
      <c r="G1049" s="39">
        <v>50</v>
      </c>
      <c r="H1049" s="39">
        <v>2370370</v>
      </c>
      <c r="I1049" s="39">
        <v>11851850</v>
      </c>
      <c r="K1049" s="62" t="str">
        <f t="shared" si="16"/>
        <v>Спир</v>
      </c>
    </row>
    <row r="1050" spans="1:11">
      <c r="A1050">
        <v>5575649</v>
      </c>
      <c r="B1050" t="s">
        <v>2321</v>
      </c>
      <c r="C1050" t="s">
        <v>934</v>
      </c>
      <c r="D1050" t="s">
        <v>935</v>
      </c>
      <c r="E1050">
        <v>45433</v>
      </c>
      <c r="F1050" t="s">
        <v>278</v>
      </c>
      <c r="G1050" s="39">
        <v>90</v>
      </c>
      <c r="H1050" s="39">
        <v>2289999</v>
      </c>
      <c r="I1050" s="39">
        <v>20609991</v>
      </c>
      <c r="K1050" s="62" t="str">
        <f t="shared" si="16"/>
        <v>Спир</v>
      </c>
    </row>
    <row r="1051" spans="1:11">
      <c r="A1051">
        <v>5575650</v>
      </c>
      <c r="B1051" t="s">
        <v>2321</v>
      </c>
      <c r="C1051" t="s">
        <v>2324</v>
      </c>
      <c r="D1051" t="s">
        <v>2325</v>
      </c>
      <c r="E1051">
        <v>45433</v>
      </c>
      <c r="F1051" t="s">
        <v>278</v>
      </c>
      <c r="G1051" s="39">
        <v>90</v>
      </c>
      <c r="H1051" s="39">
        <v>2268788</v>
      </c>
      <c r="I1051" s="39">
        <v>20419092</v>
      </c>
      <c r="K1051" s="62" t="str">
        <f t="shared" si="16"/>
        <v>Спир</v>
      </c>
    </row>
    <row r="1052" spans="1:11">
      <c r="A1052">
        <v>5575669</v>
      </c>
      <c r="B1052" t="s">
        <v>2321</v>
      </c>
      <c r="C1052" t="s">
        <v>2326</v>
      </c>
      <c r="D1052" t="s">
        <v>2327</v>
      </c>
      <c r="E1052">
        <v>45284</v>
      </c>
      <c r="F1052" t="s">
        <v>274</v>
      </c>
      <c r="G1052" s="39">
        <v>200</v>
      </c>
      <c r="H1052" s="39">
        <v>2332700</v>
      </c>
      <c r="I1052" s="39">
        <v>46654000</v>
      </c>
      <c r="K1052" s="62" t="str">
        <f t="shared" si="16"/>
        <v>Спир</v>
      </c>
    </row>
    <row r="1053" spans="1:11">
      <c r="A1053">
        <v>5575670</v>
      </c>
      <c r="B1053" t="s">
        <v>2321</v>
      </c>
      <c r="C1053" t="s">
        <v>312</v>
      </c>
      <c r="D1053" t="s">
        <v>313</v>
      </c>
      <c r="E1053">
        <v>45284</v>
      </c>
      <c r="F1053" t="s">
        <v>274</v>
      </c>
      <c r="G1053" s="39">
        <v>480</v>
      </c>
      <c r="H1053" s="39">
        <v>2331341</v>
      </c>
      <c r="I1053" s="39">
        <v>111904368</v>
      </c>
      <c r="K1053" s="62" t="str">
        <f t="shared" si="16"/>
        <v>Спир</v>
      </c>
    </row>
    <row r="1054" spans="1:11">
      <c r="A1054">
        <v>5575671</v>
      </c>
      <c r="B1054" t="s">
        <v>2321</v>
      </c>
      <c r="C1054" t="s">
        <v>970</v>
      </c>
      <c r="D1054" t="s">
        <v>971</v>
      </c>
      <c r="E1054">
        <v>45284</v>
      </c>
      <c r="F1054" t="s">
        <v>274</v>
      </c>
      <c r="G1054" s="39">
        <v>300</v>
      </c>
      <c r="H1054" s="39">
        <v>2331340</v>
      </c>
      <c r="I1054" s="39">
        <v>69940200</v>
      </c>
      <c r="K1054" s="62" t="str">
        <f t="shared" si="16"/>
        <v>Спир</v>
      </c>
    </row>
    <row r="1055" spans="1:11">
      <c r="A1055">
        <v>5575672</v>
      </c>
      <c r="B1055" t="s">
        <v>2321</v>
      </c>
      <c r="C1055" t="s">
        <v>970</v>
      </c>
      <c r="D1055" t="s">
        <v>971</v>
      </c>
      <c r="E1055">
        <v>45284</v>
      </c>
      <c r="F1055" t="s">
        <v>274</v>
      </c>
      <c r="G1055" s="39">
        <v>300</v>
      </c>
      <c r="H1055" s="39">
        <v>2331340</v>
      </c>
      <c r="I1055" s="39">
        <v>69940200</v>
      </c>
      <c r="K1055" s="62" t="str">
        <f t="shared" si="16"/>
        <v>Спир</v>
      </c>
    </row>
    <row r="1056" spans="1:11">
      <c r="A1056">
        <v>5576040</v>
      </c>
      <c r="B1056" t="s">
        <v>2321</v>
      </c>
      <c r="C1056" t="s">
        <v>186</v>
      </c>
      <c r="D1056" t="s">
        <v>187</v>
      </c>
      <c r="E1056">
        <v>18521</v>
      </c>
      <c r="F1056" t="s">
        <v>126</v>
      </c>
      <c r="G1056" s="39">
        <v>100</v>
      </c>
      <c r="H1056" s="39">
        <v>6328000</v>
      </c>
      <c r="I1056" s="39">
        <v>6328000</v>
      </c>
      <c r="K1056" s="62" t="str">
        <f t="shared" si="16"/>
        <v>Бард</v>
      </c>
    </row>
    <row r="1057" spans="1:11">
      <c r="A1057">
        <v>5576041</v>
      </c>
      <c r="B1057" t="s">
        <v>2321</v>
      </c>
      <c r="C1057" t="s">
        <v>2236</v>
      </c>
      <c r="D1057" t="s">
        <v>2237</v>
      </c>
      <c r="E1057">
        <v>18521</v>
      </c>
      <c r="F1057" t="s">
        <v>126</v>
      </c>
      <c r="G1057" s="39">
        <v>100</v>
      </c>
      <c r="H1057" s="39">
        <v>6326000</v>
      </c>
      <c r="I1057" s="39">
        <v>6326000</v>
      </c>
      <c r="K1057" s="62" t="str">
        <f t="shared" si="16"/>
        <v>Бард</v>
      </c>
    </row>
    <row r="1058" spans="1:11">
      <c r="A1058">
        <v>5576042</v>
      </c>
      <c r="B1058" t="s">
        <v>2321</v>
      </c>
      <c r="C1058" t="s">
        <v>124</v>
      </c>
      <c r="D1058" t="s">
        <v>125</v>
      </c>
      <c r="E1058">
        <v>18521</v>
      </c>
      <c r="F1058" t="s">
        <v>126</v>
      </c>
      <c r="G1058" s="39">
        <v>200</v>
      </c>
      <c r="H1058" s="39">
        <v>6325205</v>
      </c>
      <c r="I1058" s="39">
        <v>12650410</v>
      </c>
      <c r="K1058" s="62" t="str">
        <f t="shared" si="16"/>
        <v>Бард</v>
      </c>
    </row>
    <row r="1059" spans="1:11">
      <c r="A1059">
        <v>5576043</v>
      </c>
      <c r="B1059" t="s">
        <v>2321</v>
      </c>
      <c r="C1059" t="s">
        <v>127</v>
      </c>
      <c r="D1059" t="s">
        <v>128</v>
      </c>
      <c r="E1059">
        <v>18521</v>
      </c>
      <c r="F1059" t="s">
        <v>126</v>
      </c>
      <c r="G1059" s="39">
        <v>100</v>
      </c>
      <c r="H1059" s="39">
        <v>6325000</v>
      </c>
      <c r="I1059" s="39">
        <v>6325000</v>
      </c>
      <c r="K1059" s="62" t="str">
        <f t="shared" si="16"/>
        <v>Бард</v>
      </c>
    </row>
    <row r="1060" spans="1:11">
      <c r="A1060">
        <v>5576894</v>
      </c>
      <c r="B1060" t="s">
        <v>2321</v>
      </c>
      <c r="C1060" t="s">
        <v>2324</v>
      </c>
      <c r="D1060" t="s">
        <v>2325</v>
      </c>
      <c r="E1060">
        <v>45433</v>
      </c>
      <c r="F1060" t="s">
        <v>278</v>
      </c>
      <c r="G1060" s="39">
        <v>10</v>
      </c>
      <c r="H1060" s="39">
        <v>2228788</v>
      </c>
      <c r="I1060" s="39">
        <v>2228788</v>
      </c>
      <c r="K1060" s="62" t="str">
        <f t="shared" si="16"/>
        <v>Спир</v>
      </c>
    </row>
    <row r="1061" spans="1:11">
      <c r="A1061">
        <v>5576902</v>
      </c>
      <c r="B1061" t="s">
        <v>2321</v>
      </c>
      <c r="C1061" t="s">
        <v>439</v>
      </c>
      <c r="D1061" t="s">
        <v>440</v>
      </c>
      <c r="E1061">
        <v>45284</v>
      </c>
      <c r="F1061" t="s">
        <v>274</v>
      </c>
      <c r="G1061" s="39">
        <v>160</v>
      </c>
      <c r="H1061" s="39">
        <v>2350999</v>
      </c>
      <c r="I1061" s="39">
        <v>37615984</v>
      </c>
      <c r="K1061" s="62" t="str">
        <f t="shared" si="16"/>
        <v>Спир</v>
      </c>
    </row>
    <row r="1062" spans="1:11">
      <c r="A1062">
        <v>5576903</v>
      </c>
      <c r="B1062" t="s">
        <v>2321</v>
      </c>
      <c r="C1062" t="s">
        <v>2328</v>
      </c>
      <c r="D1062" t="s">
        <v>2329</v>
      </c>
      <c r="E1062">
        <v>45284</v>
      </c>
      <c r="F1062" t="s">
        <v>274</v>
      </c>
      <c r="G1062" s="39">
        <v>1000</v>
      </c>
      <c r="H1062" s="39">
        <v>2333777</v>
      </c>
      <c r="I1062" s="39">
        <v>233377700</v>
      </c>
      <c r="K1062" s="62" t="str">
        <f t="shared" si="16"/>
        <v>Спир</v>
      </c>
    </row>
    <row r="1063" spans="1:11">
      <c r="A1063">
        <v>5576904</v>
      </c>
      <c r="B1063" t="s">
        <v>2321</v>
      </c>
      <c r="C1063" t="s">
        <v>2242</v>
      </c>
      <c r="D1063" t="s">
        <v>2243</v>
      </c>
      <c r="E1063">
        <v>45284</v>
      </c>
      <c r="F1063" t="s">
        <v>274</v>
      </c>
      <c r="G1063" s="39">
        <v>300</v>
      </c>
      <c r="H1063" s="39">
        <v>2331340</v>
      </c>
      <c r="I1063" s="39">
        <v>69940200</v>
      </c>
      <c r="K1063" s="62" t="str">
        <f t="shared" si="16"/>
        <v>Спир</v>
      </c>
    </row>
    <row r="1064" spans="1:11">
      <c r="A1064">
        <v>5579266</v>
      </c>
      <c r="B1064" t="s">
        <v>2330</v>
      </c>
      <c r="C1064" t="s">
        <v>2331</v>
      </c>
      <c r="D1064" t="s">
        <v>2332</v>
      </c>
      <c r="E1064">
        <v>45433</v>
      </c>
      <c r="F1064" t="s">
        <v>278</v>
      </c>
      <c r="G1064" s="39">
        <v>40</v>
      </c>
      <c r="H1064" s="39">
        <v>2329999.9900000002</v>
      </c>
      <c r="I1064" s="39">
        <v>9319999.9600000009</v>
      </c>
      <c r="K1064" s="62" t="str">
        <f t="shared" si="16"/>
        <v>Спир</v>
      </c>
    </row>
    <row r="1065" spans="1:11">
      <c r="A1065">
        <v>5579267</v>
      </c>
      <c r="B1065" t="s">
        <v>2330</v>
      </c>
      <c r="C1065" t="s">
        <v>2223</v>
      </c>
      <c r="D1065" t="s">
        <v>2224</v>
      </c>
      <c r="E1065">
        <v>45433</v>
      </c>
      <c r="F1065" t="s">
        <v>278</v>
      </c>
      <c r="G1065" s="39">
        <v>190</v>
      </c>
      <c r="H1065" s="39">
        <v>2328123</v>
      </c>
      <c r="I1065" s="39">
        <v>44234337</v>
      </c>
      <c r="K1065" s="62" t="str">
        <f t="shared" si="16"/>
        <v>Спир</v>
      </c>
    </row>
    <row r="1066" spans="1:11">
      <c r="A1066">
        <v>5579285</v>
      </c>
      <c r="B1066" t="s">
        <v>2330</v>
      </c>
      <c r="C1066" t="s">
        <v>294</v>
      </c>
      <c r="D1066" t="s">
        <v>295</v>
      </c>
      <c r="E1066">
        <v>45284</v>
      </c>
      <c r="F1066" t="s">
        <v>274</v>
      </c>
      <c r="G1066" s="39">
        <v>400</v>
      </c>
      <c r="H1066" s="39">
        <v>2332999</v>
      </c>
      <c r="I1066" s="39">
        <v>93319960</v>
      </c>
      <c r="K1066" s="62" t="str">
        <f t="shared" si="16"/>
        <v>Спир</v>
      </c>
    </row>
    <row r="1067" spans="1:11">
      <c r="A1067">
        <v>5579286</v>
      </c>
      <c r="B1067" t="s">
        <v>2330</v>
      </c>
      <c r="C1067" t="s">
        <v>409</v>
      </c>
      <c r="D1067" t="s">
        <v>410</v>
      </c>
      <c r="E1067">
        <v>45284</v>
      </c>
      <c r="F1067" t="s">
        <v>274</v>
      </c>
      <c r="G1067" s="39">
        <v>100</v>
      </c>
      <c r="H1067" s="39">
        <v>2332788</v>
      </c>
      <c r="I1067" s="39">
        <v>23327880</v>
      </c>
      <c r="K1067" s="62" t="str">
        <f t="shared" si="16"/>
        <v>Спир</v>
      </c>
    </row>
    <row r="1068" spans="1:11">
      <c r="A1068">
        <v>5579287</v>
      </c>
      <c r="B1068" t="s">
        <v>2330</v>
      </c>
      <c r="C1068" t="s">
        <v>561</v>
      </c>
      <c r="D1068" t="s">
        <v>562</v>
      </c>
      <c r="E1068">
        <v>45284</v>
      </c>
      <c r="F1068" t="s">
        <v>274</v>
      </c>
      <c r="G1068" s="39">
        <v>100</v>
      </c>
      <c r="H1068" s="39">
        <v>2332788</v>
      </c>
      <c r="I1068" s="39">
        <v>23327880</v>
      </c>
      <c r="K1068" s="62" t="str">
        <f t="shared" si="16"/>
        <v>Спир</v>
      </c>
    </row>
    <row r="1069" spans="1:11">
      <c r="A1069">
        <v>5579288</v>
      </c>
      <c r="B1069" t="s">
        <v>2330</v>
      </c>
      <c r="C1069" t="s">
        <v>279</v>
      </c>
      <c r="D1069" t="s">
        <v>280</v>
      </c>
      <c r="E1069">
        <v>45284</v>
      </c>
      <c r="F1069" t="s">
        <v>274</v>
      </c>
      <c r="G1069" s="39">
        <v>1200</v>
      </c>
      <c r="H1069" s="39">
        <v>2331377</v>
      </c>
      <c r="I1069" s="39">
        <v>279765240</v>
      </c>
      <c r="K1069" s="62" t="str">
        <f t="shared" si="16"/>
        <v>Спир</v>
      </c>
    </row>
    <row r="1070" spans="1:11">
      <c r="A1070">
        <v>5579636</v>
      </c>
      <c r="B1070" t="s">
        <v>2330</v>
      </c>
      <c r="C1070" t="s">
        <v>127</v>
      </c>
      <c r="D1070" t="s">
        <v>128</v>
      </c>
      <c r="E1070">
        <v>18521</v>
      </c>
      <c r="F1070" t="s">
        <v>126</v>
      </c>
      <c r="G1070" s="39">
        <v>400</v>
      </c>
      <c r="H1070" s="39">
        <v>6325000</v>
      </c>
      <c r="I1070" s="39">
        <v>25300000</v>
      </c>
      <c r="K1070" s="62" t="str">
        <f t="shared" si="16"/>
        <v>Бард</v>
      </c>
    </row>
    <row r="1071" spans="1:11">
      <c r="A1071">
        <v>5580517</v>
      </c>
      <c r="B1071" t="s">
        <v>2330</v>
      </c>
      <c r="C1071" t="s">
        <v>2193</v>
      </c>
      <c r="D1071" t="s">
        <v>2194</v>
      </c>
      <c r="E1071">
        <v>9945433</v>
      </c>
      <c r="F1071" t="s">
        <v>2320</v>
      </c>
      <c r="G1071" s="39">
        <v>200</v>
      </c>
      <c r="H1071" s="39">
        <v>2300999</v>
      </c>
      <c r="I1071" s="39">
        <v>46019980</v>
      </c>
      <c r="K1071" s="62" t="str">
        <f t="shared" si="16"/>
        <v>Спир</v>
      </c>
    </row>
    <row r="1072" spans="1:11">
      <c r="A1072">
        <v>5580518</v>
      </c>
      <c r="B1072" t="s">
        <v>2330</v>
      </c>
      <c r="C1072" t="s">
        <v>2223</v>
      </c>
      <c r="D1072" t="s">
        <v>2224</v>
      </c>
      <c r="E1072">
        <v>9945433</v>
      </c>
      <c r="F1072" t="s">
        <v>2320</v>
      </c>
      <c r="G1072" s="39">
        <v>200</v>
      </c>
      <c r="H1072" s="39">
        <v>2300123</v>
      </c>
      <c r="I1072" s="39">
        <v>46002460</v>
      </c>
      <c r="K1072" s="62" t="str">
        <f t="shared" si="16"/>
        <v>Спир</v>
      </c>
    </row>
    <row r="1073" spans="1:11">
      <c r="A1073">
        <v>5580525</v>
      </c>
      <c r="B1073" t="s">
        <v>2330</v>
      </c>
      <c r="C1073" t="s">
        <v>567</v>
      </c>
      <c r="D1073" t="s">
        <v>568</v>
      </c>
      <c r="E1073">
        <v>45284</v>
      </c>
      <c r="F1073" t="s">
        <v>274</v>
      </c>
      <c r="G1073" s="39">
        <v>3170</v>
      </c>
      <c r="H1073" s="39">
        <v>2332788</v>
      </c>
      <c r="I1073" s="39">
        <v>739493796</v>
      </c>
      <c r="K1073" s="62" t="str">
        <f t="shared" si="16"/>
        <v>Спир</v>
      </c>
    </row>
    <row r="1074" spans="1:11">
      <c r="A1074">
        <v>5582647</v>
      </c>
      <c r="B1074" t="s">
        <v>2123</v>
      </c>
      <c r="C1074" t="s">
        <v>120</v>
      </c>
      <c r="D1074" t="s">
        <v>121</v>
      </c>
      <c r="E1074">
        <v>45433</v>
      </c>
      <c r="F1074" t="s">
        <v>278</v>
      </c>
      <c r="G1074" s="39">
        <v>100</v>
      </c>
      <c r="H1074" s="39">
        <v>2359200</v>
      </c>
      <c r="I1074" s="39">
        <v>23592000</v>
      </c>
      <c r="K1074" s="62" t="str">
        <f t="shared" si="16"/>
        <v>Спир</v>
      </c>
    </row>
    <row r="1075" spans="1:11">
      <c r="A1075">
        <v>5582648</v>
      </c>
      <c r="B1075" t="s">
        <v>2123</v>
      </c>
      <c r="C1075" t="s">
        <v>2223</v>
      </c>
      <c r="D1075" t="s">
        <v>2224</v>
      </c>
      <c r="E1075">
        <v>45433</v>
      </c>
      <c r="F1075" t="s">
        <v>278</v>
      </c>
      <c r="G1075" s="39">
        <v>100</v>
      </c>
      <c r="H1075" s="39">
        <v>2315123</v>
      </c>
      <c r="I1075" s="39">
        <v>23151230</v>
      </c>
      <c r="K1075" s="62" t="str">
        <f t="shared" si="16"/>
        <v>Спир</v>
      </c>
    </row>
    <row r="1076" spans="1:11">
      <c r="A1076">
        <v>5582649</v>
      </c>
      <c r="B1076" t="s">
        <v>2123</v>
      </c>
      <c r="C1076" t="s">
        <v>2223</v>
      </c>
      <c r="D1076" t="s">
        <v>2224</v>
      </c>
      <c r="E1076">
        <v>9945433</v>
      </c>
      <c r="F1076" t="s">
        <v>2320</v>
      </c>
      <c r="G1076" s="39">
        <v>400</v>
      </c>
      <c r="H1076" s="39">
        <v>2315123</v>
      </c>
      <c r="I1076" s="39">
        <v>92604920</v>
      </c>
      <c r="K1076" s="62" t="str">
        <f t="shared" si="16"/>
        <v>Спир</v>
      </c>
    </row>
    <row r="1077" spans="1:11">
      <c r="A1077">
        <v>5582663</v>
      </c>
      <c r="B1077" t="s">
        <v>2123</v>
      </c>
      <c r="C1077" t="s">
        <v>2267</v>
      </c>
      <c r="D1077" t="s">
        <v>2268</v>
      </c>
      <c r="E1077">
        <v>45284</v>
      </c>
      <c r="F1077" t="s">
        <v>274</v>
      </c>
      <c r="G1077" s="39">
        <v>470</v>
      </c>
      <c r="H1077" s="39">
        <v>2335051</v>
      </c>
      <c r="I1077" s="39">
        <v>109747397</v>
      </c>
      <c r="K1077" s="62" t="str">
        <f t="shared" si="16"/>
        <v>Спир</v>
      </c>
    </row>
    <row r="1078" spans="1:11">
      <c r="A1078">
        <v>5582664</v>
      </c>
      <c r="B1078" t="s">
        <v>2123</v>
      </c>
      <c r="C1078" t="s">
        <v>456</v>
      </c>
      <c r="D1078" t="s">
        <v>457</v>
      </c>
      <c r="E1078">
        <v>45284</v>
      </c>
      <c r="F1078" t="s">
        <v>274</v>
      </c>
      <c r="G1078" s="39">
        <v>3100</v>
      </c>
      <c r="H1078" s="39">
        <v>2333588</v>
      </c>
      <c r="I1078" s="39">
        <v>723412280</v>
      </c>
      <c r="K1078" s="62" t="str">
        <f t="shared" si="16"/>
        <v>Спир</v>
      </c>
    </row>
    <row r="1079" spans="1:11">
      <c r="A1079">
        <v>5583826</v>
      </c>
      <c r="B1079" t="s">
        <v>2123</v>
      </c>
      <c r="C1079" t="s">
        <v>2333</v>
      </c>
      <c r="D1079" t="s">
        <v>2334</v>
      </c>
      <c r="E1079">
        <v>9945433</v>
      </c>
      <c r="F1079" t="s">
        <v>2320</v>
      </c>
      <c r="G1079" s="39">
        <v>10</v>
      </c>
      <c r="H1079" s="39">
        <v>2355000</v>
      </c>
      <c r="I1079" s="39">
        <v>2355000</v>
      </c>
      <c r="K1079" s="62" t="str">
        <f t="shared" si="16"/>
        <v>Спир</v>
      </c>
    </row>
    <row r="1080" spans="1:11">
      <c r="A1080">
        <v>5583827</v>
      </c>
      <c r="B1080" t="s">
        <v>2123</v>
      </c>
      <c r="C1080" t="s">
        <v>2193</v>
      </c>
      <c r="D1080" t="s">
        <v>2194</v>
      </c>
      <c r="E1080">
        <v>9945433</v>
      </c>
      <c r="F1080" t="s">
        <v>2320</v>
      </c>
      <c r="G1080" s="39">
        <v>200</v>
      </c>
      <c r="H1080" s="39">
        <v>2320999</v>
      </c>
      <c r="I1080" s="39">
        <v>46419980</v>
      </c>
      <c r="K1080" s="62" t="str">
        <f t="shared" si="16"/>
        <v>Спир</v>
      </c>
    </row>
    <row r="1081" spans="1:11">
      <c r="A1081">
        <v>5583828</v>
      </c>
      <c r="B1081" t="s">
        <v>2123</v>
      </c>
      <c r="C1081" t="s">
        <v>333</v>
      </c>
      <c r="D1081" t="s">
        <v>334</v>
      </c>
      <c r="E1081">
        <v>9945433</v>
      </c>
      <c r="F1081" t="s">
        <v>2320</v>
      </c>
      <c r="G1081" s="39">
        <v>120</v>
      </c>
      <c r="H1081" s="39">
        <v>2233777</v>
      </c>
      <c r="I1081" s="39">
        <v>26805324</v>
      </c>
      <c r="K1081" s="62" t="str">
        <f t="shared" si="16"/>
        <v>Спир</v>
      </c>
    </row>
    <row r="1082" spans="1:11">
      <c r="A1082">
        <v>5583829</v>
      </c>
      <c r="B1082" t="s">
        <v>2123</v>
      </c>
      <c r="C1082" t="s">
        <v>2335</v>
      </c>
      <c r="D1082" t="s">
        <v>2336</v>
      </c>
      <c r="E1082">
        <v>9945433</v>
      </c>
      <c r="F1082" t="s">
        <v>2320</v>
      </c>
      <c r="G1082" s="39">
        <v>100</v>
      </c>
      <c r="H1082" s="39">
        <v>2228788</v>
      </c>
      <c r="I1082" s="39">
        <v>22287880</v>
      </c>
      <c r="K1082" s="62" t="str">
        <f t="shared" si="16"/>
        <v>Спир</v>
      </c>
    </row>
    <row r="1083" spans="1:11">
      <c r="A1083">
        <v>5583830</v>
      </c>
      <c r="B1083" t="s">
        <v>2123</v>
      </c>
      <c r="C1083" t="s">
        <v>401</v>
      </c>
      <c r="D1083" t="s">
        <v>402</v>
      </c>
      <c r="E1083">
        <v>9945433</v>
      </c>
      <c r="F1083" t="s">
        <v>2320</v>
      </c>
      <c r="G1083" s="39">
        <v>30</v>
      </c>
      <c r="H1083" s="39">
        <v>2212788</v>
      </c>
      <c r="I1083" s="39">
        <v>6638364</v>
      </c>
      <c r="K1083" s="62" t="str">
        <f t="shared" si="16"/>
        <v>Спир</v>
      </c>
    </row>
    <row r="1084" spans="1:11">
      <c r="A1084">
        <v>5583834</v>
      </c>
      <c r="B1084" t="s">
        <v>2123</v>
      </c>
      <c r="C1084" t="s">
        <v>327</v>
      </c>
      <c r="D1084" t="s">
        <v>328</v>
      </c>
      <c r="E1084">
        <v>45284</v>
      </c>
      <c r="F1084" t="s">
        <v>274</v>
      </c>
      <c r="G1084" s="39">
        <v>1000</v>
      </c>
      <c r="H1084" s="39">
        <v>2333800</v>
      </c>
      <c r="I1084" s="39">
        <v>233380000</v>
      </c>
      <c r="K1084" s="62" t="str">
        <f t="shared" si="16"/>
        <v>Спир</v>
      </c>
    </row>
    <row r="1085" spans="1:11">
      <c r="A1085">
        <v>5585876</v>
      </c>
      <c r="B1085" t="s">
        <v>2337</v>
      </c>
      <c r="C1085" t="s">
        <v>314</v>
      </c>
      <c r="D1085" t="s">
        <v>315</v>
      </c>
      <c r="E1085">
        <v>9945284</v>
      </c>
      <c r="F1085" t="s">
        <v>505</v>
      </c>
      <c r="G1085" s="39">
        <v>850</v>
      </c>
      <c r="H1085" s="39">
        <v>2338999</v>
      </c>
      <c r="I1085" s="39">
        <v>198814915</v>
      </c>
      <c r="K1085" s="62" t="str">
        <f t="shared" si="16"/>
        <v>Спир</v>
      </c>
    </row>
    <row r="1086" spans="1:11">
      <c r="A1086">
        <v>5585877</v>
      </c>
      <c r="B1086" t="s">
        <v>2337</v>
      </c>
      <c r="C1086" t="s">
        <v>435</v>
      </c>
      <c r="D1086" t="s">
        <v>436</v>
      </c>
      <c r="E1086">
        <v>9945284</v>
      </c>
      <c r="F1086" t="s">
        <v>505</v>
      </c>
      <c r="G1086" s="39">
        <v>2470</v>
      </c>
      <c r="H1086" s="39">
        <v>2336899</v>
      </c>
      <c r="I1086" s="39">
        <v>577214053</v>
      </c>
      <c r="K1086" s="62" t="str">
        <f t="shared" si="16"/>
        <v>Спир</v>
      </c>
    </row>
    <row r="1087" spans="1:11">
      <c r="A1087">
        <v>5585978</v>
      </c>
      <c r="B1087" t="s">
        <v>2337</v>
      </c>
      <c r="C1087" t="s">
        <v>2229</v>
      </c>
      <c r="D1087" t="s">
        <v>2230</v>
      </c>
      <c r="E1087">
        <v>45433</v>
      </c>
      <c r="F1087" t="s">
        <v>278</v>
      </c>
      <c r="G1087" s="39">
        <v>50</v>
      </c>
      <c r="H1087" s="39">
        <v>2345000</v>
      </c>
      <c r="I1087" s="39">
        <v>11725000</v>
      </c>
      <c r="K1087" s="62" t="str">
        <f t="shared" si="16"/>
        <v>Спир</v>
      </c>
    </row>
    <row r="1088" spans="1:11">
      <c r="A1088">
        <v>5585979</v>
      </c>
      <c r="B1088" t="s">
        <v>2337</v>
      </c>
      <c r="C1088" t="s">
        <v>2223</v>
      </c>
      <c r="D1088" t="s">
        <v>2224</v>
      </c>
      <c r="E1088">
        <v>45433</v>
      </c>
      <c r="F1088" t="s">
        <v>278</v>
      </c>
      <c r="G1088" s="39">
        <v>150</v>
      </c>
      <c r="H1088" s="39">
        <v>2320123</v>
      </c>
      <c r="I1088" s="39">
        <v>34801845</v>
      </c>
      <c r="K1088" s="62" t="str">
        <f t="shared" si="16"/>
        <v>Спир</v>
      </c>
    </row>
    <row r="1089" spans="1:11">
      <c r="A1089">
        <v>5585980</v>
      </c>
      <c r="B1089" t="s">
        <v>2337</v>
      </c>
      <c r="C1089" t="s">
        <v>544</v>
      </c>
      <c r="D1089" t="s">
        <v>545</v>
      </c>
      <c r="E1089">
        <v>9945433</v>
      </c>
      <c r="F1089" t="s">
        <v>2320</v>
      </c>
      <c r="G1089" s="39">
        <v>140</v>
      </c>
      <c r="H1089" s="39">
        <v>2377999</v>
      </c>
      <c r="I1089" s="39">
        <v>33291986</v>
      </c>
      <c r="K1089" s="62" t="str">
        <f t="shared" si="16"/>
        <v>Спир</v>
      </c>
    </row>
    <row r="1090" spans="1:11">
      <c r="A1090">
        <v>5585981</v>
      </c>
      <c r="B1090" t="s">
        <v>2337</v>
      </c>
      <c r="C1090" t="s">
        <v>437</v>
      </c>
      <c r="D1090" t="s">
        <v>438</v>
      </c>
      <c r="E1090">
        <v>9945433</v>
      </c>
      <c r="F1090" t="s">
        <v>2320</v>
      </c>
      <c r="G1090" s="39">
        <v>250</v>
      </c>
      <c r="H1090" s="39">
        <v>2366999</v>
      </c>
      <c r="I1090" s="39">
        <v>59174975</v>
      </c>
      <c r="K1090" s="62" t="str">
        <f t="shared" si="16"/>
        <v>Спир</v>
      </c>
    </row>
    <row r="1091" spans="1:11">
      <c r="A1091">
        <v>5585982</v>
      </c>
      <c r="B1091" t="s">
        <v>2337</v>
      </c>
      <c r="C1091" t="s">
        <v>2223</v>
      </c>
      <c r="D1091" t="s">
        <v>2224</v>
      </c>
      <c r="E1091">
        <v>9945433</v>
      </c>
      <c r="F1091" t="s">
        <v>2320</v>
      </c>
      <c r="G1091" s="39">
        <v>10</v>
      </c>
      <c r="H1091" s="39">
        <v>2330123</v>
      </c>
      <c r="I1091" s="39">
        <v>2330123</v>
      </c>
      <c r="K1091" s="62" t="str">
        <f t="shared" si="16"/>
        <v>Спир</v>
      </c>
    </row>
    <row r="1092" spans="1:11">
      <c r="A1092">
        <v>5585990</v>
      </c>
      <c r="B1092" t="s">
        <v>2337</v>
      </c>
      <c r="C1092" t="s">
        <v>549</v>
      </c>
      <c r="D1092" t="s">
        <v>550</v>
      </c>
      <c r="E1092">
        <v>45284</v>
      </c>
      <c r="F1092" t="s">
        <v>274</v>
      </c>
      <c r="G1092" s="39">
        <v>200</v>
      </c>
      <c r="H1092" s="39">
        <v>2334800</v>
      </c>
      <c r="I1092" s="39">
        <v>46696000</v>
      </c>
      <c r="K1092" s="62" t="str">
        <f t="shared" si="16"/>
        <v>Спир</v>
      </c>
    </row>
    <row r="1093" spans="1:11">
      <c r="A1093">
        <v>5586335</v>
      </c>
      <c r="B1093" t="s">
        <v>2337</v>
      </c>
      <c r="C1093" t="s">
        <v>937</v>
      </c>
      <c r="D1093" t="s">
        <v>938</v>
      </c>
      <c r="E1093">
        <v>18521</v>
      </c>
      <c r="F1093" t="s">
        <v>126</v>
      </c>
      <c r="G1093" s="39">
        <v>100</v>
      </c>
      <c r="H1093" s="39">
        <v>6350999</v>
      </c>
      <c r="I1093" s="39">
        <v>6350999</v>
      </c>
      <c r="K1093" s="62" t="str">
        <f t="shared" ref="K1093:K1156" si="17">LEFT(F1093,4)</f>
        <v>Бард</v>
      </c>
    </row>
    <row r="1094" spans="1:11">
      <c r="A1094">
        <v>5586336</v>
      </c>
      <c r="B1094" t="s">
        <v>2337</v>
      </c>
      <c r="C1094" t="s">
        <v>124</v>
      </c>
      <c r="D1094" t="s">
        <v>125</v>
      </c>
      <c r="E1094">
        <v>18521</v>
      </c>
      <c r="F1094" t="s">
        <v>126</v>
      </c>
      <c r="G1094" s="39">
        <v>100</v>
      </c>
      <c r="H1094" s="39">
        <v>6325777</v>
      </c>
      <c r="I1094" s="39">
        <v>6325777</v>
      </c>
      <c r="K1094" s="62" t="str">
        <f t="shared" si="17"/>
        <v>Бард</v>
      </c>
    </row>
    <row r="1095" spans="1:11">
      <c r="A1095">
        <v>5586337</v>
      </c>
      <c r="B1095" t="s">
        <v>2337</v>
      </c>
      <c r="C1095" t="s">
        <v>127</v>
      </c>
      <c r="D1095" t="s">
        <v>128</v>
      </c>
      <c r="E1095">
        <v>18521</v>
      </c>
      <c r="F1095" t="s">
        <v>126</v>
      </c>
      <c r="G1095" s="39">
        <v>600</v>
      </c>
      <c r="H1095" s="39">
        <v>6325000</v>
      </c>
      <c r="I1095" s="39">
        <v>37950000</v>
      </c>
      <c r="K1095" s="62" t="str">
        <f t="shared" si="17"/>
        <v>Бард</v>
      </c>
    </row>
    <row r="1096" spans="1:11">
      <c r="A1096">
        <v>5587131</v>
      </c>
      <c r="B1096" t="s">
        <v>2337</v>
      </c>
      <c r="C1096" t="s">
        <v>2338</v>
      </c>
      <c r="D1096" t="s">
        <v>2339</v>
      </c>
      <c r="E1096">
        <v>9945433</v>
      </c>
      <c r="F1096" t="s">
        <v>2320</v>
      </c>
      <c r="G1096" s="39">
        <v>10</v>
      </c>
      <c r="H1096" s="39">
        <v>2368788</v>
      </c>
      <c r="I1096" s="39">
        <v>2368788</v>
      </c>
      <c r="K1096" s="62" t="str">
        <f t="shared" si="17"/>
        <v>Спир</v>
      </c>
    </row>
    <row r="1097" spans="1:11">
      <c r="A1097">
        <v>5587139</v>
      </c>
      <c r="B1097" t="s">
        <v>2337</v>
      </c>
      <c r="C1097" t="s">
        <v>2338</v>
      </c>
      <c r="D1097" t="s">
        <v>2339</v>
      </c>
      <c r="E1097">
        <v>45284</v>
      </c>
      <c r="F1097" t="s">
        <v>274</v>
      </c>
      <c r="G1097" s="39">
        <v>10</v>
      </c>
      <c r="H1097" s="39">
        <v>2338788</v>
      </c>
      <c r="I1097" s="39">
        <v>2338788</v>
      </c>
      <c r="K1097" s="62" t="str">
        <f t="shared" si="17"/>
        <v>Спир</v>
      </c>
    </row>
    <row r="1098" spans="1:11">
      <c r="A1098">
        <v>5587140</v>
      </c>
      <c r="B1098" t="s">
        <v>2337</v>
      </c>
      <c r="C1098" t="s">
        <v>327</v>
      </c>
      <c r="D1098" t="s">
        <v>328</v>
      </c>
      <c r="E1098">
        <v>45284</v>
      </c>
      <c r="F1098" t="s">
        <v>274</v>
      </c>
      <c r="G1098" s="39">
        <v>2550</v>
      </c>
      <c r="H1098" s="39">
        <v>2333800</v>
      </c>
      <c r="I1098" s="39">
        <v>595119000</v>
      </c>
      <c r="K1098" s="62" t="str">
        <f t="shared" si="17"/>
        <v>Спир</v>
      </c>
    </row>
    <row r="1099" spans="1:11">
      <c r="A1099">
        <v>5587141</v>
      </c>
      <c r="B1099" t="s">
        <v>2337</v>
      </c>
      <c r="C1099" t="s">
        <v>312</v>
      </c>
      <c r="D1099" t="s">
        <v>313</v>
      </c>
      <c r="E1099">
        <v>45284</v>
      </c>
      <c r="F1099" t="s">
        <v>274</v>
      </c>
      <c r="G1099" s="39">
        <v>480</v>
      </c>
      <c r="H1099" s="39">
        <v>2333788</v>
      </c>
      <c r="I1099" s="39">
        <v>112021824</v>
      </c>
      <c r="K1099" s="62" t="str">
        <f t="shared" si="17"/>
        <v>Спир</v>
      </c>
    </row>
    <row r="1100" spans="1:11">
      <c r="A1100">
        <v>5588935</v>
      </c>
      <c r="B1100" t="s">
        <v>3286</v>
      </c>
      <c r="C1100" t="s">
        <v>435</v>
      </c>
      <c r="D1100" t="s">
        <v>436</v>
      </c>
      <c r="E1100">
        <v>45284</v>
      </c>
      <c r="F1100" t="s">
        <v>274</v>
      </c>
      <c r="G1100" s="39">
        <v>730</v>
      </c>
      <c r="H1100" s="39">
        <v>2335788</v>
      </c>
      <c r="I1100" s="39">
        <v>170512524</v>
      </c>
      <c r="K1100" s="62" t="str">
        <f t="shared" si="17"/>
        <v>Спир</v>
      </c>
    </row>
    <row r="1101" spans="1:11">
      <c r="A1101">
        <v>5588936</v>
      </c>
      <c r="B1101" t="s">
        <v>3286</v>
      </c>
      <c r="C1101" t="s">
        <v>390</v>
      </c>
      <c r="D1101" t="s">
        <v>391</v>
      </c>
      <c r="E1101">
        <v>45284</v>
      </c>
      <c r="F1101" t="s">
        <v>274</v>
      </c>
      <c r="G1101" s="39">
        <v>3300</v>
      </c>
      <c r="H1101" s="39">
        <v>2333888</v>
      </c>
      <c r="I1101" s="39">
        <v>770183040</v>
      </c>
      <c r="K1101" s="62" t="str">
        <f t="shared" si="17"/>
        <v>Спир</v>
      </c>
    </row>
    <row r="1102" spans="1:11">
      <c r="A1102">
        <v>5588937</v>
      </c>
      <c r="B1102" t="s">
        <v>3286</v>
      </c>
      <c r="C1102" t="s">
        <v>294</v>
      </c>
      <c r="D1102" t="s">
        <v>295</v>
      </c>
      <c r="E1102">
        <v>45284</v>
      </c>
      <c r="F1102" t="s">
        <v>274</v>
      </c>
      <c r="G1102" s="39">
        <v>200</v>
      </c>
      <c r="H1102" s="39">
        <v>2332000</v>
      </c>
      <c r="I1102" s="39">
        <v>46640000</v>
      </c>
      <c r="K1102" s="62" t="str">
        <f t="shared" si="17"/>
        <v>Спир</v>
      </c>
    </row>
    <row r="1103" spans="1:11">
      <c r="A1103">
        <v>5589257</v>
      </c>
      <c r="B1103" t="s">
        <v>3286</v>
      </c>
      <c r="C1103" t="s">
        <v>127</v>
      </c>
      <c r="D1103" t="s">
        <v>128</v>
      </c>
      <c r="E1103">
        <v>18521</v>
      </c>
      <c r="F1103" t="s">
        <v>126</v>
      </c>
      <c r="G1103" s="39">
        <v>600</v>
      </c>
      <c r="H1103" s="39">
        <v>6325000</v>
      </c>
      <c r="I1103" s="39">
        <v>37950000</v>
      </c>
      <c r="K1103" s="62" t="str">
        <f t="shared" si="17"/>
        <v>Бард</v>
      </c>
    </row>
    <row r="1104" spans="1:11">
      <c r="A1104">
        <v>5592106</v>
      </c>
      <c r="B1104" t="s">
        <v>3287</v>
      </c>
      <c r="C1104" t="s">
        <v>388</v>
      </c>
      <c r="D1104" t="s">
        <v>389</v>
      </c>
      <c r="E1104">
        <v>45433</v>
      </c>
      <c r="F1104" t="s">
        <v>278</v>
      </c>
      <c r="G1104" s="39">
        <v>30</v>
      </c>
      <c r="H1104" s="39">
        <v>2210788</v>
      </c>
      <c r="I1104" s="39">
        <v>6632364</v>
      </c>
      <c r="K1104" s="62" t="str">
        <f t="shared" si="17"/>
        <v>Спир</v>
      </c>
    </row>
    <row r="1105" spans="1:11">
      <c r="A1105">
        <v>5592112</v>
      </c>
      <c r="B1105" t="s">
        <v>3287</v>
      </c>
      <c r="C1105" t="s">
        <v>490</v>
      </c>
      <c r="D1105" t="s">
        <v>491</v>
      </c>
      <c r="E1105">
        <v>45284</v>
      </c>
      <c r="F1105" t="s">
        <v>274</v>
      </c>
      <c r="G1105" s="39">
        <v>100</v>
      </c>
      <c r="H1105" s="39">
        <v>2339000</v>
      </c>
      <c r="I1105" s="39">
        <v>23390000</v>
      </c>
      <c r="K1105" s="62" t="str">
        <f t="shared" si="17"/>
        <v>Спир</v>
      </c>
    </row>
    <row r="1106" spans="1:11">
      <c r="A1106">
        <v>5592113</v>
      </c>
      <c r="B1106" t="s">
        <v>3287</v>
      </c>
      <c r="C1106" t="s">
        <v>403</v>
      </c>
      <c r="D1106" t="s">
        <v>404</v>
      </c>
      <c r="E1106">
        <v>45284</v>
      </c>
      <c r="F1106" t="s">
        <v>274</v>
      </c>
      <c r="G1106" s="39">
        <v>100</v>
      </c>
      <c r="H1106" s="39">
        <v>2336000</v>
      </c>
      <c r="I1106" s="39">
        <v>23360000</v>
      </c>
      <c r="K1106" s="62" t="str">
        <f t="shared" si="17"/>
        <v>Спир</v>
      </c>
    </row>
    <row r="1107" spans="1:11">
      <c r="A1107">
        <v>5592114</v>
      </c>
      <c r="B1107" t="s">
        <v>3287</v>
      </c>
      <c r="C1107" t="s">
        <v>462</v>
      </c>
      <c r="D1107" t="s">
        <v>463</v>
      </c>
      <c r="E1107">
        <v>45284</v>
      </c>
      <c r="F1107" t="s">
        <v>274</v>
      </c>
      <c r="G1107" s="39">
        <v>300</v>
      </c>
      <c r="H1107" s="39">
        <v>2335799</v>
      </c>
      <c r="I1107" s="39">
        <v>70073970</v>
      </c>
      <c r="K1107" s="62" t="str">
        <f t="shared" si="17"/>
        <v>Спир</v>
      </c>
    </row>
    <row r="1108" spans="1:11">
      <c r="A1108">
        <v>5592115</v>
      </c>
      <c r="B1108" t="s">
        <v>3287</v>
      </c>
      <c r="C1108" t="s">
        <v>472</v>
      </c>
      <c r="D1108" t="s">
        <v>473</v>
      </c>
      <c r="E1108">
        <v>45284</v>
      </c>
      <c r="F1108" t="s">
        <v>274</v>
      </c>
      <c r="G1108" s="39">
        <v>1530</v>
      </c>
      <c r="H1108" s="39">
        <v>2335798</v>
      </c>
      <c r="I1108" s="39">
        <v>357377094</v>
      </c>
      <c r="K1108" s="62" t="str">
        <f t="shared" si="17"/>
        <v>Спир</v>
      </c>
    </row>
    <row r="1109" spans="1:11">
      <c r="A1109">
        <v>5592116</v>
      </c>
      <c r="B1109" t="s">
        <v>3287</v>
      </c>
      <c r="C1109" t="s">
        <v>472</v>
      </c>
      <c r="D1109" t="s">
        <v>473</v>
      </c>
      <c r="E1109">
        <v>45284</v>
      </c>
      <c r="F1109" t="s">
        <v>274</v>
      </c>
      <c r="G1109" s="39">
        <v>300</v>
      </c>
      <c r="H1109" s="39">
        <v>2335797</v>
      </c>
      <c r="I1109" s="39">
        <v>70073910</v>
      </c>
      <c r="K1109" s="62" t="str">
        <f t="shared" si="17"/>
        <v>Спир</v>
      </c>
    </row>
    <row r="1110" spans="1:11">
      <c r="A1110">
        <v>5592117</v>
      </c>
      <c r="B1110" t="s">
        <v>3287</v>
      </c>
      <c r="C1110" t="s">
        <v>567</v>
      </c>
      <c r="D1110" t="s">
        <v>568</v>
      </c>
      <c r="E1110">
        <v>45284</v>
      </c>
      <c r="F1110" t="s">
        <v>274</v>
      </c>
      <c r="G1110" s="39">
        <v>2670</v>
      </c>
      <c r="H1110" s="39">
        <v>2335777</v>
      </c>
      <c r="I1110" s="39">
        <v>623652459</v>
      </c>
      <c r="K1110" s="62" t="str">
        <f t="shared" si="17"/>
        <v>Спир</v>
      </c>
    </row>
    <row r="1111" spans="1:11">
      <c r="A1111">
        <v>5592453</v>
      </c>
      <c r="B1111" t="s">
        <v>3287</v>
      </c>
      <c r="C1111" t="s">
        <v>127</v>
      </c>
      <c r="D1111" t="s">
        <v>128</v>
      </c>
      <c r="E1111">
        <v>18521</v>
      </c>
      <c r="F1111" t="s">
        <v>126</v>
      </c>
      <c r="G1111" s="39">
        <v>400</v>
      </c>
      <c r="H1111" s="39">
        <v>6325000</v>
      </c>
      <c r="I1111" s="39">
        <v>25300000</v>
      </c>
      <c r="K1111" s="62" t="str">
        <f t="shared" si="17"/>
        <v>Бард</v>
      </c>
    </row>
    <row r="1112" spans="1:11">
      <c r="A1112">
        <v>5593348</v>
      </c>
      <c r="B1112" t="s">
        <v>3287</v>
      </c>
      <c r="C1112" t="s">
        <v>567</v>
      </c>
      <c r="D1112" t="s">
        <v>568</v>
      </c>
      <c r="E1112">
        <v>45284</v>
      </c>
      <c r="F1112" t="s">
        <v>274</v>
      </c>
      <c r="G1112" s="39">
        <v>500</v>
      </c>
      <c r="H1112" s="39">
        <v>2338788</v>
      </c>
      <c r="I1112" s="39">
        <v>116939400</v>
      </c>
      <c r="K1112" s="62" t="str">
        <f t="shared" si="17"/>
        <v>Спир</v>
      </c>
    </row>
    <row r="1113" spans="1:11">
      <c r="A1113">
        <v>5593349</v>
      </c>
      <c r="B1113" t="s">
        <v>3287</v>
      </c>
      <c r="C1113" t="s">
        <v>327</v>
      </c>
      <c r="D1113" t="s">
        <v>328</v>
      </c>
      <c r="E1113">
        <v>45284</v>
      </c>
      <c r="F1113" t="s">
        <v>274</v>
      </c>
      <c r="G1113" s="39">
        <v>3550</v>
      </c>
      <c r="H1113" s="39">
        <v>2337700</v>
      </c>
      <c r="I1113" s="39">
        <v>829883500</v>
      </c>
      <c r="K1113" s="62" t="str">
        <f t="shared" si="17"/>
        <v>Спир</v>
      </c>
    </row>
    <row r="1114" spans="1:11">
      <c r="A1114">
        <v>5595702</v>
      </c>
      <c r="B1114" t="s">
        <v>3288</v>
      </c>
      <c r="C1114" t="s">
        <v>439</v>
      </c>
      <c r="D1114" t="s">
        <v>440</v>
      </c>
      <c r="E1114">
        <v>45284</v>
      </c>
      <c r="F1114" t="s">
        <v>274</v>
      </c>
      <c r="G1114" s="39">
        <v>200</v>
      </c>
      <c r="H1114" s="39">
        <v>2350999</v>
      </c>
      <c r="I1114" s="39">
        <v>47019980</v>
      </c>
      <c r="K1114" s="62" t="str">
        <f t="shared" si="17"/>
        <v>Спир</v>
      </c>
    </row>
    <row r="1115" spans="1:11">
      <c r="A1115">
        <v>5595703</v>
      </c>
      <c r="B1115" t="s">
        <v>3288</v>
      </c>
      <c r="C1115" t="s">
        <v>480</v>
      </c>
      <c r="D1115" t="s">
        <v>481</v>
      </c>
      <c r="E1115">
        <v>45284</v>
      </c>
      <c r="F1115" t="s">
        <v>274</v>
      </c>
      <c r="G1115" s="39">
        <v>40</v>
      </c>
      <c r="H1115" s="39">
        <v>2338999</v>
      </c>
      <c r="I1115" s="39">
        <v>9355996</v>
      </c>
      <c r="K1115" s="62" t="str">
        <f t="shared" si="17"/>
        <v>Спир</v>
      </c>
    </row>
    <row r="1116" spans="1:11">
      <c r="A1116">
        <v>5595704</v>
      </c>
      <c r="B1116" t="s">
        <v>3288</v>
      </c>
      <c r="C1116" t="s">
        <v>405</v>
      </c>
      <c r="D1116" t="s">
        <v>406</v>
      </c>
      <c r="E1116">
        <v>45284</v>
      </c>
      <c r="F1116" t="s">
        <v>274</v>
      </c>
      <c r="G1116" s="39">
        <v>250</v>
      </c>
      <c r="H1116" s="39">
        <v>2338120</v>
      </c>
      <c r="I1116" s="39">
        <v>58453000</v>
      </c>
      <c r="K1116" s="62" t="str">
        <f t="shared" si="17"/>
        <v>Спир</v>
      </c>
    </row>
    <row r="1117" spans="1:11">
      <c r="A1117">
        <v>5595705</v>
      </c>
      <c r="B1117" t="s">
        <v>3288</v>
      </c>
      <c r="C1117" t="s">
        <v>2280</v>
      </c>
      <c r="D1117" t="s">
        <v>2281</v>
      </c>
      <c r="E1117">
        <v>45284</v>
      </c>
      <c r="F1117" t="s">
        <v>274</v>
      </c>
      <c r="G1117" s="39">
        <v>390</v>
      </c>
      <c r="H1117" s="39">
        <v>2338000</v>
      </c>
      <c r="I1117" s="39">
        <v>91182000</v>
      </c>
      <c r="K1117" s="62" t="str">
        <f t="shared" si="17"/>
        <v>Спир</v>
      </c>
    </row>
    <row r="1118" spans="1:11">
      <c r="A1118">
        <v>5595706</v>
      </c>
      <c r="B1118" t="s">
        <v>3288</v>
      </c>
      <c r="C1118" t="s">
        <v>275</v>
      </c>
      <c r="D1118" t="s">
        <v>276</v>
      </c>
      <c r="E1118">
        <v>45284</v>
      </c>
      <c r="F1118" t="s">
        <v>274</v>
      </c>
      <c r="G1118" s="39">
        <v>500</v>
      </c>
      <c r="H1118" s="39">
        <v>2336999</v>
      </c>
      <c r="I1118" s="39">
        <v>116849950</v>
      </c>
      <c r="K1118" s="62" t="str">
        <f t="shared" si="17"/>
        <v>Спир</v>
      </c>
    </row>
    <row r="1119" spans="1:11">
      <c r="A1119">
        <v>5595707</v>
      </c>
      <c r="B1119" t="s">
        <v>3288</v>
      </c>
      <c r="C1119" t="s">
        <v>312</v>
      </c>
      <c r="D1119" t="s">
        <v>313</v>
      </c>
      <c r="E1119">
        <v>45284</v>
      </c>
      <c r="F1119" t="s">
        <v>274</v>
      </c>
      <c r="G1119" s="39">
        <v>960</v>
      </c>
      <c r="H1119" s="39">
        <v>2336000</v>
      </c>
      <c r="I1119" s="39">
        <v>224256000</v>
      </c>
      <c r="K1119" s="62" t="str">
        <f t="shared" si="17"/>
        <v>Спир</v>
      </c>
    </row>
    <row r="1120" spans="1:11">
      <c r="A1120">
        <v>5595708</v>
      </c>
      <c r="B1120" t="s">
        <v>3288</v>
      </c>
      <c r="C1120" t="s">
        <v>567</v>
      </c>
      <c r="D1120" t="s">
        <v>568</v>
      </c>
      <c r="E1120">
        <v>45284</v>
      </c>
      <c r="F1120" t="s">
        <v>274</v>
      </c>
      <c r="G1120" s="39">
        <v>2660</v>
      </c>
      <c r="H1120" s="39">
        <v>2335998</v>
      </c>
      <c r="I1120" s="39">
        <v>621375468</v>
      </c>
      <c r="K1120" s="62" t="str">
        <f t="shared" si="17"/>
        <v>Спир</v>
      </c>
    </row>
    <row r="1121" spans="1:11">
      <c r="A1121">
        <v>5596023</v>
      </c>
      <c r="B1121" t="s">
        <v>3288</v>
      </c>
      <c r="C1121" t="s">
        <v>537</v>
      </c>
      <c r="D1121" t="s">
        <v>188</v>
      </c>
      <c r="E1121">
        <v>18521</v>
      </c>
      <c r="F1121" t="s">
        <v>126</v>
      </c>
      <c r="G1121" s="39">
        <v>100</v>
      </c>
      <c r="H1121" s="39">
        <v>6325059</v>
      </c>
      <c r="I1121" s="39">
        <v>6325059</v>
      </c>
      <c r="K1121" s="62" t="str">
        <f t="shared" si="17"/>
        <v>Бард</v>
      </c>
    </row>
    <row r="1122" spans="1:11">
      <c r="A1122">
        <v>5596024</v>
      </c>
      <c r="B1122" t="s">
        <v>3288</v>
      </c>
      <c r="C1122" t="s">
        <v>127</v>
      </c>
      <c r="D1122" t="s">
        <v>128</v>
      </c>
      <c r="E1122">
        <v>18521</v>
      </c>
      <c r="F1122" t="s">
        <v>126</v>
      </c>
      <c r="G1122" s="39">
        <v>400</v>
      </c>
      <c r="H1122" s="39">
        <v>6325000</v>
      </c>
      <c r="I1122" s="39">
        <v>25300000</v>
      </c>
      <c r="K1122" s="62" t="str">
        <f t="shared" si="17"/>
        <v>Бард</v>
      </c>
    </row>
    <row r="1123" spans="1:11">
      <c r="A1123">
        <v>5599361</v>
      </c>
      <c r="B1123" t="s">
        <v>3289</v>
      </c>
      <c r="C1123" t="s">
        <v>2216</v>
      </c>
      <c r="D1123" t="s">
        <v>2217</v>
      </c>
      <c r="E1123">
        <v>45433</v>
      </c>
      <c r="F1123" t="s">
        <v>278</v>
      </c>
      <c r="G1123" s="39">
        <v>230</v>
      </c>
      <c r="H1123" s="39">
        <v>2250000</v>
      </c>
      <c r="I1123" s="39">
        <v>51750000</v>
      </c>
      <c r="K1123" s="62" t="str">
        <f t="shared" si="17"/>
        <v>Спир</v>
      </c>
    </row>
    <row r="1124" spans="1:11">
      <c r="A1124">
        <v>5599365</v>
      </c>
      <c r="B1124" t="s">
        <v>3289</v>
      </c>
      <c r="C1124" t="s">
        <v>567</v>
      </c>
      <c r="D1124" t="s">
        <v>568</v>
      </c>
      <c r="E1124">
        <v>45284</v>
      </c>
      <c r="F1124" t="s">
        <v>274</v>
      </c>
      <c r="G1124" s="39">
        <v>510</v>
      </c>
      <c r="H1124" s="39">
        <v>2342788</v>
      </c>
      <c r="I1124" s="39">
        <v>119482188</v>
      </c>
      <c r="K1124" s="62" t="str">
        <f t="shared" si="17"/>
        <v>Спир</v>
      </c>
    </row>
    <row r="1125" spans="1:11">
      <c r="A1125">
        <v>5599366</v>
      </c>
      <c r="B1125" t="s">
        <v>3289</v>
      </c>
      <c r="C1125" t="s">
        <v>429</v>
      </c>
      <c r="D1125" t="s">
        <v>430</v>
      </c>
      <c r="E1125">
        <v>45284</v>
      </c>
      <c r="F1125" t="s">
        <v>274</v>
      </c>
      <c r="G1125" s="39">
        <v>140</v>
      </c>
      <c r="H1125" s="39">
        <v>2337122</v>
      </c>
      <c r="I1125" s="39">
        <v>32719708</v>
      </c>
      <c r="K1125" s="62" t="str">
        <f t="shared" si="17"/>
        <v>Спир</v>
      </c>
    </row>
    <row r="1126" spans="1:11">
      <c r="A1126">
        <v>5599367</v>
      </c>
      <c r="B1126" t="s">
        <v>3289</v>
      </c>
      <c r="C1126" t="s">
        <v>2244</v>
      </c>
      <c r="D1126" t="s">
        <v>2245</v>
      </c>
      <c r="E1126">
        <v>45284</v>
      </c>
      <c r="F1126" t="s">
        <v>274</v>
      </c>
      <c r="G1126" s="39">
        <v>1370</v>
      </c>
      <c r="H1126" s="39">
        <v>2337000</v>
      </c>
      <c r="I1126" s="39">
        <v>320169000</v>
      </c>
      <c r="K1126" s="62" t="str">
        <f t="shared" si="17"/>
        <v>Спир</v>
      </c>
    </row>
    <row r="1127" spans="1:11">
      <c r="A1127">
        <v>5599368</v>
      </c>
      <c r="B1127" t="s">
        <v>3289</v>
      </c>
      <c r="C1127" t="s">
        <v>3290</v>
      </c>
      <c r="D1127" t="s">
        <v>445</v>
      </c>
      <c r="E1127">
        <v>45284</v>
      </c>
      <c r="F1127" t="s">
        <v>274</v>
      </c>
      <c r="G1127" s="39">
        <v>1600</v>
      </c>
      <c r="H1127" s="39">
        <v>2336899</v>
      </c>
      <c r="I1127" s="39">
        <v>373903840</v>
      </c>
      <c r="K1127" s="62" t="str">
        <f t="shared" si="17"/>
        <v>Спир</v>
      </c>
    </row>
    <row r="1128" spans="1:11">
      <c r="A1128">
        <v>5599370</v>
      </c>
      <c r="B1128" t="s">
        <v>3289</v>
      </c>
      <c r="C1128" t="s">
        <v>312</v>
      </c>
      <c r="D1128" t="s">
        <v>313</v>
      </c>
      <c r="E1128">
        <v>45284</v>
      </c>
      <c r="F1128" t="s">
        <v>274</v>
      </c>
      <c r="G1128" s="39">
        <v>860</v>
      </c>
      <c r="H1128" s="39">
        <v>2336777</v>
      </c>
      <c r="I1128" s="39">
        <v>200962822</v>
      </c>
      <c r="K1128" s="62" t="str">
        <f t="shared" si="17"/>
        <v>Спир</v>
      </c>
    </row>
    <row r="1129" spans="1:11">
      <c r="A1129">
        <v>5599371</v>
      </c>
      <c r="B1129" t="s">
        <v>3289</v>
      </c>
      <c r="C1129" t="s">
        <v>294</v>
      </c>
      <c r="D1129" t="s">
        <v>295</v>
      </c>
      <c r="E1129">
        <v>45284</v>
      </c>
      <c r="F1129" t="s">
        <v>274</v>
      </c>
      <c r="G1129" s="39">
        <v>100</v>
      </c>
      <c r="H1129" s="39">
        <v>2332000</v>
      </c>
      <c r="I1129" s="39">
        <v>23320000</v>
      </c>
      <c r="K1129" s="62" t="str">
        <f t="shared" si="17"/>
        <v>Спир</v>
      </c>
    </row>
    <row r="1130" spans="1:11">
      <c r="A1130">
        <v>5599372</v>
      </c>
      <c r="B1130" t="s">
        <v>3289</v>
      </c>
      <c r="C1130" t="s">
        <v>294</v>
      </c>
      <c r="D1130" t="s">
        <v>295</v>
      </c>
      <c r="E1130">
        <v>45284</v>
      </c>
      <c r="F1130" t="s">
        <v>274</v>
      </c>
      <c r="G1130" s="39">
        <v>100</v>
      </c>
      <c r="H1130" s="39">
        <v>2332000</v>
      </c>
      <c r="I1130" s="39">
        <v>23320000</v>
      </c>
      <c r="K1130" s="62" t="str">
        <f t="shared" si="17"/>
        <v>Спир</v>
      </c>
    </row>
    <row r="1131" spans="1:11">
      <c r="A1131">
        <v>5599373</v>
      </c>
      <c r="B1131" t="s">
        <v>3289</v>
      </c>
      <c r="C1131" t="s">
        <v>314</v>
      </c>
      <c r="D1131" t="s">
        <v>315</v>
      </c>
      <c r="E1131">
        <v>45284</v>
      </c>
      <c r="F1131" t="s">
        <v>274</v>
      </c>
      <c r="G1131" s="39">
        <v>180</v>
      </c>
      <c r="H1131" s="39">
        <v>2331341</v>
      </c>
      <c r="I1131" s="39">
        <v>41964138</v>
      </c>
      <c r="K1131" s="62" t="str">
        <f t="shared" si="17"/>
        <v>Спир</v>
      </c>
    </row>
    <row r="1132" spans="1:11">
      <c r="A1132">
        <v>5599729</v>
      </c>
      <c r="B1132" t="s">
        <v>3289</v>
      </c>
      <c r="C1132" t="s">
        <v>160</v>
      </c>
      <c r="D1132" t="s">
        <v>161</v>
      </c>
      <c r="E1132">
        <v>18521</v>
      </c>
      <c r="F1132" t="s">
        <v>126</v>
      </c>
      <c r="G1132" s="39">
        <v>500</v>
      </c>
      <c r="H1132" s="39">
        <v>6326000</v>
      </c>
      <c r="I1132" s="39">
        <v>31630000</v>
      </c>
      <c r="K1132" s="62" t="str">
        <f t="shared" si="17"/>
        <v>Бард</v>
      </c>
    </row>
    <row r="1133" spans="1:11">
      <c r="A1133">
        <v>5603004</v>
      </c>
      <c r="B1133" t="s">
        <v>3291</v>
      </c>
      <c r="C1133" t="s">
        <v>2257</v>
      </c>
      <c r="D1133" t="s">
        <v>2258</v>
      </c>
      <c r="E1133">
        <v>45433</v>
      </c>
      <c r="F1133" t="s">
        <v>278</v>
      </c>
      <c r="G1133" s="39">
        <v>40</v>
      </c>
      <c r="H1133" s="39">
        <v>2222788</v>
      </c>
      <c r="I1133" s="39">
        <v>8891152</v>
      </c>
      <c r="K1133" s="62" t="str">
        <f t="shared" si="17"/>
        <v>Спир</v>
      </c>
    </row>
    <row r="1134" spans="1:11">
      <c r="A1134">
        <v>5603005</v>
      </c>
      <c r="B1134" t="s">
        <v>3291</v>
      </c>
      <c r="C1134" t="s">
        <v>2216</v>
      </c>
      <c r="D1134" t="s">
        <v>2217</v>
      </c>
      <c r="E1134">
        <v>45433</v>
      </c>
      <c r="F1134" t="s">
        <v>278</v>
      </c>
      <c r="G1134" s="39">
        <v>190</v>
      </c>
      <c r="H1134" s="39">
        <v>2210000</v>
      </c>
      <c r="I1134" s="39">
        <v>41990000</v>
      </c>
      <c r="K1134" s="62" t="str">
        <f t="shared" si="17"/>
        <v>Спир</v>
      </c>
    </row>
    <row r="1135" spans="1:11">
      <c r="A1135">
        <v>5603010</v>
      </c>
      <c r="B1135" t="s">
        <v>3291</v>
      </c>
      <c r="C1135" t="s">
        <v>314</v>
      </c>
      <c r="D1135" t="s">
        <v>315</v>
      </c>
      <c r="E1135">
        <v>45284</v>
      </c>
      <c r="F1135" t="s">
        <v>274</v>
      </c>
      <c r="G1135" s="39">
        <v>670</v>
      </c>
      <c r="H1135" s="39">
        <v>2339999</v>
      </c>
      <c r="I1135" s="39">
        <v>156779933</v>
      </c>
      <c r="K1135" s="62" t="str">
        <f t="shared" si="17"/>
        <v>Спир</v>
      </c>
    </row>
    <row r="1136" spans="1:11">
      <c r="A1136">
        <v>5603011</v>
      </c>
      <c r="B1136" t="s">
        <v>3291</v>
      </c>
      <c r="C1136" t="s">
        <v>312</v>
      </c>
      <c r="D1136" t="s">
        <v>313</v>
      </c>
      <c r="E1136">
        <v>45284</v>
      </c>
      <c r="F1136" t="s">
        <v>274</v>
      </c>
      <c r="G1136" s="39">
        <v>100</v>
      </c>
      <c r="H1136" s="39">
        <v>2339777</v>
      </c>
      <c r="I1136" s="39">
        <v>23397770</v>
      </c>
      <c r="K1136" s="62" t="str">
        <f t="shared" si="17"/>
        <v>Спир</v>
      </c>
    </row>
    <row r="1137" spans="1:11">
      <c r="A1137">
        <v>5603012</v>
      </c>
      <c r="B1137" t="s">
        <v>3291</v>
      </c>
      <c r="C1137" t="s">
        <v>312</v>
      </c>
      <c r="D1137" t="s">
        <v>313</v>
      </c>
      <c r="E1137">
        <v>45284</v>
      </c>
      <c r="F1137" t="s">
        <v>274</v>
      </c>
      <c r="G1137" s="39">
        <v>960</v>
      </c>
      <c r="H1137" s="39">
        <v>2337788</v>
      </c>
      <c r="I1137" s="39">
        <v>224427648</v>
      </c>
      <c r="K1137" s="62" t="str">
        <f t="shared" si="17"/>
        <v>Спир</v>
      </c>
    </row>
    <row r="1138" spans="1:11">
      <c r="A1138">
        <v>5603013</v>
      </c>
      <c r="B1138" t="s">
        <v>3291</v>
      </c>
      <c r="C1138" t="s">
        <v>279</v>
      </c>
      <c r="D1138" t="s">
        <v>280</v>
      </c>
      <c r="E1138">
        <v>45284</v>
      </c>
      <c r="F1138" t="s">
        <v>274</v>
      </c>
      <c r="G1138" s="39">
        <v>1200</v>
      </c>
      <c r="H1138" s="39">
        <v>2335000</v>
      </c>
      <c r="I1138" s="39">
        <v>280200000</v>
      </c>
      <c r="K1138" s="62" t="str">
        <f t="shared" si="17"/>
        <v>Спир</v>
      </c>
    </row>
    <row r="1139" spans="1:11">
      <c r="A1139">
        <v>5603014</v>
      </c>
      <c r="B1139" t="s">
        <v>3291</v>
      </c>
      <c r="C1139" t="s">
        <v>331</v>
      </c>
      <c r="D1139" t="s">
        <v>332</v>
      </c>
      <c r="E1139">
        <v>45284</v>
      </c>
      <c r="F1139" t="s">
        <v>274</v>
      </c>
      <c r="G1139" s="39">
        <v>490</v>
      </c>
      <c r="H1139" s="39">
        <v>2334899</v>
      </c>
      <c r="I1139" s="39">
        <v>114410051</v>
      </c>
      <c r="K1139" s="62" t="str">
        <f t="shared" si="17"/>
        <v>Спир</v>
      </c>
    </row>
    <row r="1140" spans="1:11">
      <c r="A1140">
        <v>5603015</v>
      </c>
      <c r="B1140" t="s">
        <v>3291</v>
      </c>
      <c r="C1140" t="s">
        <v>312</v>
      </c>
      <c r="D1140" t="s">
        <v>313</v>
      </c>
      <c r="E1140">
        <v>45284</v>
      </c>
      <c r="F1140" t="s">
        <v>274</v>
      </c>
      <c r="G1140" s="39">
        <v>960</v>
      </c>
      <c r="H1140" s="39">
        <v>2334788</v>
      </c>
      <c r="I1140" s="39">
        <v>224139648</v>
      </c>
      <c r="K1140" s="62" t="str">
        <f t="shared" si="17"/>
        <v>Спир</v>
      </c>
    </row>
    <row r="1141" spans="1:11">
      <c r="A1141">
        <v>5603016</v>
      </c>
      <c r="B1141" t="s">
        <v>3291</v>
      </c>
      <c r="C1141" t="s">
        <v>472</v>
      </c>
      <c r="D1141" t="s">
        <v>473</v>
      </c>
      <c r="E1141">
        <v>45284</v>
      </c>
      <c r="F1141" t="s">
        <v>274</v>
      </c>
      <c r="G1141" s="39">
        <v>620</v>
      </c>
      <c r="H1141" s="39">
        <v>2333788</v>
      </c>
      <c r="I1141" s="39">
        <v>144694856</v>
      </c>
      <c r="K1141" s="62" t="str">
        <f t="shared" si="17"/>
        <v>Спир</v>
      </c>
    </row>
    <row r="1142" spans="1:11">
      <c r="A1142">
        <v>5603371</v>
      </c>
      <c r="B1142" t="s">
        <v>3291</v>
      </c>
      <c r="C1142" t="s">
        <v>124</v>
      </c>
      <c r="D1142" t="s">
        <v>125</v>
      </c>
      <c r="E1142">
        <v>18521</v>
      </c>
      <c r="F1142" t="s">
        <v>126</v>
      </c>
      <c r="G1142" s="39">
        <v>200</v>
      </c>
      <c r="H1142" s="39">
        <v>6326850</v>
      </c>
      <c r="I1142" s="39">
        <v>12653700</v>
      </c>
      <c r="K1142" s="62" t="str">
        <f t="shared" si="17"/>
        <v>Бард</v>
      </c>
    </row>
    <row r="1143" spans="1:11">
      <c r="A1143">
        <v>5603372</v>
      </c>
      <c r="B1143" t="s">
        <v>3291</v>
      </c>
      <c r="C1143" t="s">
        <v>127</v>
      </c>
      <c r="D1143" t="s">
        <v>128</v>
      </c>
      <c r="E1143">
        <v>18521</v>
      </c>
      <c r="F1143" t="s">
        <v>126</v>
      </c>
      <c r="G1143" s="39">
        <v>400</v>
      </c>
      <c r="H1143" s="39">
        <v>6325000</v>
      </c>
      <c r="I1143" s="39">
        <v>25300000</v>
      </c>
      <c r="K1143" s="62" t="str">
        <f t="shared" si="17"/>
        <v>Бард</v>
      </c>
    </row>
    <row r="1144" spans="1:11">
      <c r="A1144">
        <v>5607044</v>
      </c>
      <c r="B1144" t="s">
        <v>3292</v>
      </c>
      <c r="C1144" t="s">
        <v>3293</v>
      </c>
      <c r="D1144" t="s">
        <v>3294</v>
      </c>
      <c r="E1144">
        <v>45433</v>
      </c>
      <c r="F1144" t="s">
        <v>278</v>
      </c>
      <c r="G1144" s="39">
        <v>200</v>
      </c>
      <c r="H1144" s="39">
        <v>2255500</v>
      </c>
      <c r="I1144" s="39">
        <v>45110000</v>
      </c>
      <c r="K1144" s="62" t="str">
        <f t="shared" si="17"/>
        <v>Спир</v>
      </c>
    </row>
    <row r="1145" spans="1:11">
      <c r="A1145">
        <v>5607045</v>
      </c>
      <c r="B1145" t="s">
        <v>3292</v>
      </c>
      <c r="C1145" t="s">
        <v>3295</v>
      </c>
      <c r="D1145" t="s">
        <v>3296</v>
      </c>
      <c r="E1145">
        <v>45433</v>
      </c>
      <c r="F1145" t="s">
        <v>278</v>
      </c>
      <c r="G1145" s="39">
        <v>10</v>
      </c>
      <c r="H1145" s="39">
        <v>2251100</v>
      </c>
      <c r="I1145" s="39">
        <v>2251100</v>
      </c>
      <c r="K1145" s="62" t="str">
        <f t="shared" si="17"/>
        <v>Спир</v>
      </c>
    </row>
    <row r="1146" spans="1:11">
      <c r="A1146">
        <v>5607058</v>
      </c>
      <c r="B1146" t="s">
        <v>3292</v>
      </c>
      <c r="C1146" t="s">
        <v>296</v>
      </c>
      <c r="D1146" t="s">
        <v>297</v>
      </c>
      <c r="E1146">
        <v>45284</v>
      </c>
      <c r="F1146" t="s">
        <v>274</v>
      </c>
      <c r="G1146" s="39">
        <v>20</v>
      </c>
      <c r="H1146" s="39">
        <v>2337788</v>
      </c>
      <c r="I1146" s="39">
        <v>4675576</v>
      </c>
      <c r="K1146" s="62" t="str">
        <f t="shared" si="17"/>
        <v>Спир</v>
      </c>
    </row>
    <row r="1147" spans="1:11">
      <c r="A1147">
        <v>5607059</v>
      </c>
      <c r="B1147" t="s">
        <v>3292</v>
      </c>
      <c r="C1147" t="s">
        <v>2207</v>
      </c>
      <c r="D1147" t="s">
        <v>2208</v>
      </c>
      <c r="E1147">
        <v>45284</v>
      </c>
      <c r="F1147" t="s">
        <v>274</v>
      </c>
      <c r="G1147" s="39">
        <v>500</v>
      </c>
      <c r="H1147" s="39">
        <v>2337701</v>
      </c>
      <c r="I1147" s="39">
        <v>116885050</v>
      </c>
      <c r="K1147" s="62" t="str">
        <f t="shared" si="17"/>
        <v>Спир</v>
      </c>
    </row>
    <row r="1148" spans="1:11">
      <c r="A1148">
        <v>5607060</v>
      </c>
      <c r="B1148" t="s">
        <v>3292</v>
      </c>
      <c r="C1148" t="s">
        <v>472</v>
      </c>
      <c r="D1148" t="s">
        <v>473</v>
      </c>
      <c r="E1148">
        <v>45284</v>
      </c>
      <c r="F1148" t="s">
        <v>274</v>
      </c>
      <c r="G1148" s="39">
        <v>910</v>
      </c>
      <c r="H1148" s="39">
        <v>2336899</v>
      </c>
      <c r="I1148" s="39">
        <v>212657809</v>
      </c>
      <c r="K1148" s="62" t="str">
        <f t="shared" si="17"/>
        <v>Спир</v>
      </c>
    </row>
    <row r="1149" spans="1:11">
      <c r="A1149">
        <v>5607061</v>
      </c>
      <c r="B1149" t="s">
        <v>3292</v>
      </c>
      <c r="C1149" t="s">
        <v>275</v>
      </c>
      <c r="D1149" t="s">
        <v>276</v>
      </c>
      <c r="E1149">
        <v>45284</v>
      </c>
      <c r="F1149" t="s">
        <v>274</v>
      </c>
      <c r="G1149" s="39">
        <v>500</v>
      </c>
      <c r="H1149" s="39">
        <v>2336789</v>
      </c>
      <c r="I1149" s="39">
        <v>116839450</v>
      </c>
      <c r="K1149" s="62" t="str">
        <f t="shared" si="17"/>
        <v>Спир</v>
      </c>
    </row>
    <row r="1150" spans="1:11">
      <c r="A1150">
        <v>5607062</v>
      </c>
      <c r="B1150" t="s">
        <v>3292</v>
      </c>
      <c r="C1150" t="s">
        <v>312</v>
      </c>
      <c r="D1150" t="s">
        <v>313</v>
      </c>
      <c r="E1150">
        <v>45284</v>
      </c>
      <c r="F1150" t="s">
        <v>274</v>
      </c>
      <c r="G1150" s="39">
        <v>960</v>
      </c>
      <c r="H1150" s="39">
        <v>2336788</v>
      </c>
      <c r="I1150" s="39">
        <v>224331648</v>
      </c>
      <c r="K1150" s="62" t="str">
        <f t="shared" si="17"/>
        <v>Спир</v>
      </c>
    </row>
    <row r="1151" spans="1:11">
      <c r="A1151">
        <v>5607064</v>
      </c>
      <c r="B1151" t="s">
        <v>3292</v>
      </c>
      <c r="C1151" t="s">
        <v>472</v>
      </c>
      <c r="D1151" t="s">
        <v>473</v>
      </c>
      <c r="E1151">
        <v>45284</v>
      </c>
      <c r="F1151" t="s">
        <v>274</v>
      </c>
      <c r="G1151" s="39">
        <v>1150</v>
      </c>
      <c r="H1151" s="39">
        <v>2331341</v>
      </c>
      <c r="I1151" s="39">
        <v>268104215</v>
      </c>
      <c r="K1151" s="62" t="str">
        <f t="shared" si="17"/>
        <v>Спир</v>
      </c>
    </row>
    <row r="1152" spans="1:11">
      <c r="A1152">
        <v>5607650</v>
      </c>
      <c r="B1152" t="s">
        <v>3292</v>
      </c>
      <c r="C1152" t="s">
        <v>2236</v>
      </c>
      <c r="D1152" t="s">
        <v>2237</v>
      </c>
      <c r="E1152">
        <v>18521</v>
      </c>
      <c r="F1152" t="s">
        <v>126</v>
      </c>
      <c r="G1152" s="39">
        <v>100</v>
      </c>
      <c r="H1152" s="39">
        <v>6326000</v>
      </c>
      <c r="I1152" s="39">
        <v>6326000</v>
      </c>
      <c r="K1152" s="62" t="str">
        <f t="shared" si="17"/>
        <v>Бард</v>
      </c>
    </row>
    <row r="1153" spans="1:11">
      <c r="A1153">
        <v>5607651</v>
      </c>
      <c r="B1153" t="s">
        <v>3292</v>
      </c>
      <c r="C1153" t="s">
        <v>127</v>
      </c>
      <c r="D1153" t="s">
        <v>128</v>
      </c>
      <c r="E1153">
        <v>18521</v>
      </c>
      <c r="F1153" t="s">
        <v>126</v>
      </c>
      <c r="G1153" s="39">
        <v>900</v>
      </c>
      <c r="H1153" s="39">
        <v>6325000</v>
      </c>
      <c r="I1153" s="39">
        <v>56925000</v>
      </c>
      <c r="K1153" s="62" t="str">
        <f t="shared" si="17"/>
        <v>Бард</v>
      </c>
    </row>
    <row r="1154" spans="1:11">
      <c r="A1154">
        <v>5611779</v>
      </c>
      <c r="B1154" t="s">
        <v>3297</v>
      </c>
      <c r="C1154" t="s">
        <v>127</v>
      </c>
      <c r="D1154" t="s">
        <v>128</v>
      </c>
      <c r="E1154">
        <v>18521</v>
      </c>
      <c r="F1154" t="s">
        <v>126</v>
      </c>
      <c r="G1154" s="39">
        <v>1000</v>
      </c>
      <c r="H1154" s="39">
        <v>6325000</v>
      </c>
      <c r="I1154" s="39">
        <v>63250000</v>
      </c>
      <c r="K1154" s="62" t="str">
        <f t="shared" si="17"/>
        <v>Бард</v>
      </c>
    </row>
    <row r="1155" spans="1:11">
      <c r="A1155">
        <v>5612604</v>
      </c>
      <c r="B1155" t="s">
        <v>3297</v>
      </c>
      <c r="C1155" t="s">
        <v>127</v>
      </c>
      <c r="D1155" t="s">
        <v>128</v>
      </c>
      <c r="E1155">
        <v>19065</v>
      </c>
      <c r="F1155" t="s">
        <v>126</v>
      </c>
      <c r="G1155" s="39">
        <v>20</v>
      </c>
      <c r="H1155" s="39">
        <v>632500</v>
      </c>
      <c r="I1155" s="39">
        <v>1265000</v>
      </c>
      <c r="K1155" s="62" t="str">
        <f t="shared" si="17"/>
        <v>Бард</v>
      </c>
    </row>
    <row r="1156" spans="1:11">
      <c r="A1156">
        <v>5612746</v>
      </c>
      <c r="B1156" t="s">
        <v>3297</v>
      </c>
      <c r="C1156" t="s">
        <v>329</v>
      </c>
      <c r="D1156" t="s">
        <v>330</v>
      </c>
      <c r="E1156">
        <v>45284</v>
      </c>
      <c r="F1156" t="s">
        <v>274</v>
      </c>
      <c r="G1156" s="39">
        <v>1540</v>
      </c>
      <c r="H1156" s="39">
        <v>2341788</v>
      </c>
      <c r="I1156" s="39">
        <v>360635352</v>
      </c>
      <c r="K1156" s="62" t="str">
        <f t="shared" si="17"/>
        <v>Спир</v>
      </c>
    </row>
    <row r="1157" spans="1:11">
      <c r="A1157">
        <v>5612891</v>
      </c>
      <c r="B1157" t="s">
        <v>3297</v>
      </c>
      <c r="C1157" t="s">
        <v>127</v>
      </c>
      <c r="D1157" t="s">
        <v>128</v>
      </c>
      <c r="E1157">
        <v>18521</v>
      </c>
      <c r="F1157" t="s">
        <v>126</v>
      </c>
      <c r="G1157" s="39">
        <v>500</v>
      </c>
      <c r="H1157" s="39">
        <v>6325000</v>
      </c>
      <c r="I1157" s="39">
        <v>31625000</v>
      </c>
      <c r="K1157" s="62" t="str">
        <f t="shared" ref="K1157:K1220" si="18">LEFT(F1157,4)</f>
        <v>Бард</v>
      </c>
    </row>
    <row r="1158" spans="1:11">
      <c r="A1158">
        <v>5616995</v>
      </c>
      <c r="B1158" t="s">
        <v>3298</v>
      </c>
      <c r="C1158" t="s">
        <v>962</v>
      </c>
      <c r="D1158" t="s">
        <v>963</v>
      </c>
      <c r="E1158">
        <v>45284</v>
      </c>
      <c r="F1158" t="s">
        <v>274</v>
      </c>
      <c r="G1158" s="39">
        <v>300</v>
      </c>
      <c r="H1158" s="39">
        <v>2388999</v>
      </c>
      <c r="I1158" s="39">
        <v>71669970</v>
      </c>
      <c r="K1158" s="62" t="str">
        <f t="shared" si="18"/>
        <v>Спир</v>
      </c>
    </row>
    <row r="1159" spans="1:11">
      <c r="A1159">
        <v>5616996</v>
      </c>
      <c r="B1159" t="s">
        <v>3298</v>
      </c>
      <c r="C1159" t="s">
        <v>390</v>
      </c>
      <c r="D1159" t="s">
        <v>391</v>
      </c>
      <c r="E1159">
        <v>45284</v>
      </c>
      <c r="F1159" t="s">
        <v>274</v>
      </c>
      <c r="G1159" s="39">
        <v>3300</v>
      </c>
      <c r="H1159" s="39">
        <v>2346788</v>
      </c>
      <c r="I1159" s="39">
        <v>774440040</v>
      </c>
      <c r="K1159" s="62" t="str">
        <f t="shared" si="18"/>
        <v>Спир</v>
      </c>
    </row>
    <row r="1160" spans="1:11">
      <c r="A1160">
        <v>5619778</v>
      </c>
      <c r="B1160" t="s">
        <v>3299</v>
      </c>
      <c r="C1160" t="s">
        <v>329</v>
      </c>
      <c r="D1160" t="s">
        <v>330</v>
      </c>
      <c r="E1160">
        <v>45284</v>
      </c>
      <c r="F1160" t="s">
        <v>274</v>
      </c>
      <c r="G1160" s="39">
        <v>1540</v>
      </c>
      <c r="H1160" s="39">
        <v>2352788</v>
      </c>
      <c r="I1160" s="39">
        <v>362329352</v>
      </c>
      <c r="K1160" s="62" t="str">
        <f t="shared" si="18"/>
        <v>Спир</v>
      </c>
    </row>
    <row r="1161" spans="1:11">
      <c r="A1161">
        <v>5633351</v>
      </c>
      <c r="B1161" t="s">
        <v>3300</v>
      </c>
      <c r="C1161" t="s">
        <v>124</v>
      </c>
      <c r="D1161" t="s">
        <v>125</v>
      </c>
      <c r="E1161">
        <v>18521</v>
      </c>
      <c r="F1161" t="s">
        <v>126</v>
      </c>
      <c r="G1161" s="39">
        <v>100</v>
      </c>
      <c r="H1161" s="39">
        <v>6326777</v>
      </c>
      <c r="I1161" s="39">
        <v>6326777</v>
      </c>
      <c r="K1161" s="62" t="str">
        <f t="shared" si="18"/>
        <v>Бард</v>
      </c>
    </row>
    <row r="1162" spans="1:11">
      <c r="A1162">
        <v>5633352</v>
      </c>
      <c r="B1162" t="s">
        <v>3300</v>
      </c>
      <c r="C1162" t="s">
        <v>124</v>
      </c>
      <c r="D1162" t="s">
        <v>125</v>
      </c>
      <c r="E1162">
        <v>18521</v>
      </c>
      <c r="F1162" t="s">
        <v>126</v>
      </c>
      <c r="G1162" s="39">
        <v>200</v>
      </c>
      <c r="H1162" s="39">
        <v>6326777</v>
      </c>
      <c r="I1162" s="39">
        <v>12653554</v>
      </c>
      <c r="K1162" s="62" t="str">
        <f t="shared" si="18"/>
        <v>Бард</v>
      </c>
    </row>
    <row r="1163" spans="1:11">
      <c r="A1163">
        <v>5633353</v>
      </c>
      <c r="B1163" t="s">
        <v>3300</v>
      </c>
      <c r="C1163" t="s">
        <v>537</v>
      </c>
      <c r="D1163" t="s">
        <v>188</v>
      </c>
      <c r="E1163">
        <v>18521</v>
      </c>
      <c r="F1163" t="s">
        <v>126</v>
      </c>
      <c r="G1163" s="39">
        <v>100</v>
      </c>
      <c r="H1163" s="39">
        <v>6325059</v>
      </c>
      <c r="I1163" s="39">
        <v>6325059</v>
      </c>
      <c r="K1163" s="62" t="str">
        <f t="shared" si="18"/>
        <v>Бард</v>
      </c>
    </row>
    <row r="1164" spans="1:11">
      <c r="A1164">
        <v>5633354</v>
      </c>
      <c r="B1164" t="s">
        <v>3300</v>
      </c>
      <c r="C1164" t="s">
        <v>127</v>
      </c>
      <c r="D1164" t="s">
        <v>128</v>
      </c>
      <c r="E1164">
        <v>18521</v>
      </c>
      <c r="F1164" t="s">
        <v>126</v>
      </c>
      <c r="G1164" s="39">
        <v>200</v>
      </c>
      <c r="H1164" s="39">
        <v>6325000</v>
      </c>
      <c r="I1164" s="39">
        <v>12650000</v>
      </c>
      <c r="K1164" s="62" t="str">
        <f t="shared" si="18"/>
        <v>Бард</v>
      </c>
    </row>
    <row r="1165" spans="1:11">
      <c r="A1165">
        <v>5634261</v>
      </c>
      <c r="B1165" t="s">
        <v>3300</v>
      </c>
      <c r="C1165" t="s">
        <v>958</v>
      </c>
      <c r="D1165" t="s">
        <v>959</v>
      </c>
      <c r="E1165">
        <v>45284</v>
      </c>
      <c r="F1165" t="s">
        <v>274</v>
      </c>
      <c r="G1165" s="39">
        <v>400</v>
      </c>
      <c r="H1165" s="39">
        <v>2342999</v>
      </c>
      <c r="I1165" s="39">
        <v>93719960</v>
      </c>
      <c r="K1165" s="62" t="str">
        <f t="shared" si="18"/>
        <v>Спир</v>
      </c>
    </row>
    <row r="1166" spans="1:11">
      <c r="A1166">
        <v>5634262</v>
      </c>
      <c r="B1166" t="s">
        <v>3300</v>
      </c>
      <c r="C1166" t="s">
        <v>304</v>
      </c>
      <c r="D1166" t="s">
        <v>305</v>
      </c>
      <c r="E1166">
        <v>45284</v>
      </c>
      <c r="F1166" t="s">
        <v>274</v>
      </c>
      <c r="G1166" s="39">
        <v>400</v>
      </c>
      <c r="H1166" s="39">
        <v>2335000</v>
      </c>
      <c r="I1166" s="39">
        <v>93400000</v>
      </c>
      <c r="K1166" s="62" t="str">
        <f t="shared" si="18"/>
        <v>Спир</v>
      </c>
    </row>
    <row r="1167" spans="1:11">
      <c r="A1167">
        <v>5634263</v>
      </c>
      <c r="B1167" t="s">
        <v>3300</v>
      </c>
      <c r="C1167" t="s">
        <v>327</v>
      </c>
      <c r="D1167" t="s">
        <v>328</v>
      </c>
      <c r="E1167">
        <v>45284</v>
      </c>
      <c r="F1167" t="s">
        <v>274</v>
      </c>
      <c r="G1167" s="39">
        <v>2800</v>
      </c>
      <c r="H1167" s="39">
        <v>2334500</v>
      </c>
      <c r="I1167" s="39">
        <v>653660000</v>
      </c>
      <c r="K1167" s="62" t="str">
        <f t="shared" si="18"/>
        <v>Спир</v>
      </c>
    </row>
    <row r="1168" spans="1:11">
      <c r="A1168">
        <v>5637123</v>
      </c>
      <c r="B1168" t="s">
        <v>3301</v>
      </c>
      <c r="C1168" t="s">
        <v>3302</v>
      </c>
      <c r="D1168" t="s">
        <v>3303</v>
      </c>
      <c r="E1168">
        <v>45284</v>
      </c>
      <c r="F1168" t="s">
        <v>274</v>
      </c>
      <c r="G1168" s="39">
        <v>300</v>
      </c>
      <c r="H1168" s="39">
        <v>2347999</v>
      </c>
      <c r="I1168" s="39">
        <v>70439970</v>
      </c>
      <c r="K1168" s="62" t="str">
        <f t="shared" si="18"/>
        <v>Спир</v>
      </c>
    </row>
    <row r="1169" spans="1:11">
      <c r="A1169">
        <v>5637124</v>
      </c>
      <c r="B1169" t="s">
        <v>3301</v>
      </c>
      <c r="C1169" t="s">
        <v>327</v>
      </c>
      <c r="D1169" t="s">
        <v>328</v>
      </c>
      <c r="E1169">
        <v>45284</v>
      </c>
      <c r="F1169" t="s">
        <v>274</v>
      </c>
      <c r="G1169" s="39">
        <v>450</v>
      </c>
      <c r="H1169" s="39">
        <v>2335100</v>
      </c>
      <c r="I1169" s="39">
        <v>105079500</v>
      </c>
      <c r="K1169" s="62" t="str">
        <f t="shared" si="18"/>
        <v>Спир</v>
      </c>
    </row>
    <row r="1170" spans="1:11">
      <c r="A1170">
        <v>5638723</v>
      </c>
      <c r="B1170" t="s">
        <v>3301</v>
      </c>
      <c r="C1170" t="s">
        <v>329</v>
      </c>
      <c r="D1170" t="s">
        <v>330</v>
      </c>
      <c r="E1170">
        <v>45284</v>
      </c>
      <c r="F1170" t="s">
        <v>274</v>
      </c>
      <c r="G1170" s="39">
        <v>1540</v>
      </c>
      <c r="H1170" s="39">
        <v>2342999</v>
      </c>
      <c r="I1170" s="39">
        <v>360821846</v>
      </c>
      <c r="K1170" s="62" t="str">
        <f t="shared" si="18"/>
        <v>Спир</v>
      </c>
    </row>
    <row r="1171" spans="1:11">
      <c r="A1171">
        <v>5638724</v>
      </c>
      <c r="B1171" t="s">
        <v>3301</v>
      </c>
      <c r="C1171" t="s">
        <v>3304</v>
      </c>
      <c r="D1171" t="s">
        <v>3305</v>
      </c>
      <c r="E1171">
        <v>45284</v>
      </c>
      <c r="F1171" t="s">
        <v>274</v>
      </c>
      <c r="G1171" s="39">
        <v>680</v>
      </c>
      <c r="H1171" s="39">
        <v>2332500</v>
      </c>
      <c r="I1171" s="39">
        <v>158610000</v>
      </c>
      <c r="K1171" s="62" t="str">
        <f t="shared" si="18"/>
        <v>Спир</v>
      </c>
    </row>
    <row r="1172" spans="1:11">
      <c r="A1172">
        <v>5638888</v>
      </c>
      <c r="B1172" t="s">
        <v>3301</v>
      </c>
      <c r="C1172" t="s">
        <v>2265</v>
      </c>
      <c r="D1172" t="s">
        <v>2266</v>
      </c>
      <c r="E1172">
        <v>18521</v>
      </c>
      <c r="F1172" t="s">
        <v>126</v>
      </c>
      <c r="G1172" s="39">
        <v>100</v>
      </c>
      <c r="H1172" s="39">
        <v>6330000</v>
      </c>
      <c r="I1172" s="39">
        <v>6330000</v>
      </c>
      <c r="K1172" s="62" t="str">
        <f t="shared" si="18"/>
        <v>Бард</v>
      </c>
    </row>
    <row r="1173" spans="1:11">
      <c r="A1173">
        <v>5638889</v>
      </c>
      <c r="B1173" t="s">
        <v>3301</v>
      </c>
      <c r="C1173" t="s">
        <v>127</v>
      </c>
      <c r="D1173" t="s">
        <v>128</v>
      </c>
      <c r="E1173">
        <v>18521</v>
      </c>
      <c r="F1173" t="s">
        <v>126</v>
      </c>
      <c r="G1173" s="39">
        <v>400</v>
      </c>
      <c r="H1173" s="39">
        <v>6325000</v>
      </c>
      <c r="I1173" s="39">
        <v>25300000</v>
      </c>
      <c r="K1173" s="62" t="str">
        <f t="shared" si="18"/>
        <v>Бард</v>
      </c>
    </row>
    <row r="1174" spans="1:11">
      <c r="A1174">
        <v>5641519</v>
      </c>
      <c r="B1174" t="s">
        <v>3306</v>
      </c>
      <c r="C1174" t="s">
        <v>2229</v>
      </c>
      <c r="D1174" t="s">
        <v>2230</v>
      </c>
      <c r="E1174">
        <v>45433</v>
      </c>
      <c r="F1174" t="s">
        <v>278</v>
      </c>
      <c r="G1174" s="39">
        <v>50</v>
      </c>
      <c r="H1174" s="39">
        <v>2400000</v>
      </c>
      <c r="I1174" s="39">
        <v>12000000</v>
      </c>
      <c r="K1174" s="62" t="str">
        <f t="shared" si="18"/>
        <v>Спир</v>
      </c>
    </row>
    <row r="1175" spans="1:11">
      <c r="A1175">
        <v>5641520</v>
      </c>
      <c r="B1175" t="s">
        <v>3306</v>
      </c>
      <c r="C1175" t="s">
        <v>2204</v>
      </c>
      <c r="D1175" t="s">
        <v>2205</v>
      </c>
      <c r="E1175">
        <v>45433</v>
      </c>
      <c r="F1175" t="s">
        <v>278</v>
      </c>
      <c r="G1175" s="39">
        <v>150</v>
      </c>
      <c r="H1175" s="39">
        <v>2350999</v>
      </c>
      <c r="I1175" s="39">
        <v>35264985</v>
      </c>
      <c r="K1175" s="62" t="str">
        <f t="shared" si="18"/>
        <v>Спир</v>
      </c>
    </row>
    <row r="1176" spans="1:11">
      <c r="A1176">
        <v>5641521</v>
      </c>
      <c r="B1176" t="s">
        <v>3306</v>
      </c>
      <c r="C1176" t="s">
        <v>488</v>
      </c>
      <c r="D1176" t="s">
        <v>489</v>
      </c>
      <c r="E1176">
        <v>45433</v>
      </c>
      <c r="F1176" t="s">
        <v>278</v>
      </c>
      <c r="G1176" s="39">
        <v>30</v>
      </c>
      <c r="H1176" s="39">
        <v>2322788</v>
      </c>
      <c r="I1176" s="39">
        <v>6968364</v>
      </c>
      <c r="K1176" s="62" t="str">
        <f t="shared" si="18"/>
        <v>Спир</v>
      </c>
    </row>
    <row r="1177" spans="1:11">
      <c r="A1177">
        <v>5641589</v>
      </c>
      <c r="B1177" t="s">
        <v>3306</v>
      </c>
      <c r="C1177" t="s">
        <v>439</v>
      </c>
      <c r="D1177" t="s">
        <v>440</v>
      </c>
      <c r="E1177">
        <v>45284</v>
      </c>
      <c r="F1177" t="s">
        <v>274</v>
      </c>
      <c r="G1177" s="39">
        <v>100</v>
      </c>
      <c r="H1177" s="39">
        <v>2380999</v>
      </c>
      <c r="I1177" s="39">
        <v>23809990</v>
      </c>
      <c r="K1177" s="62" t="str">
        <f t="shared" si="18"/>
        <v>Спир</v>
      </c>
    </row>
    <row r="1178" spans="1:11">
      <c r="A1178">
        <v>5641590</v>
      </c>
      <c r="B1178" t="s">
        <v>3306</v>
      </c>
      <c r="C1178" t="s">
        <v>3304</v>
      </c>
      <c r="D1178" t="s">
        <v>3305</v>
      </c>
      <c r="E1178">
        <v>45284</v>
      </c>
      <c r="F1178" t="s">
        <v>274</v>
      </c>
      <c r="G1178" s="39">
        <v>100</v>
      </c>
      <c r="H1178" s="39">
        <v>2334500</v>
      </c>
      <c r="I1178" s="39">
        <v>23345000</v>
      </c>
      <c r="K1178" s="62" t="str">
        <f t="shared" si="18"/>
        <v>Спир</v>
      </c>
    </row>
    <row r="1179" spans="1:11">
      <c r="A1179">
        <v>5641591</v>
      </c>
      <c r="B1179" t="s">
        <v>3306</v>
      </c>
      <c r="C1179" t="s">
        <v>337</v>
      </c>
      <c r="D1179" t="s">
        <v>338</v>
      </c>
      <c r="E1179">
        <v>45284</v>
      </c>
      <c r="F1179" t="s">
        <v>274</v>
      </c>
      <c r="G1179" s="39">
        <v>50</v>
      </c>
      <c r="H1179" s="39">
        <v>2333899</v>
      </c>
      <c r="I1179" s="39">
        <v>11669495</v>
      </c>
      <c r="K1179" s="62" t="str">
        <f t="shared" si="18"/>
        <v>Спир</v>
      </c>
    </row>
    <row r="1180" spans="1:11">
      <c r="A1180">
        <v>5641592</v>
      </c>
      <c r="B1180" t="s">
        <v>3306</v>
      </c>
      <c r="C1180" t="s">
        <v>409</v>
      </c>
      <c r="D1180" t="s">
        <v>410</v>
      </c>
      <c r="E1180">
        <v>45284</v>
      </c>
      <c r="F1180" t="s">
        <v>274</v>
      </c>
      <c r="G1180" s="39">
        <v>100</v>
      </c>
      <c r="H1180" s="39">
        <v>2333788</v>
      </c>
      <c r="I1180" s="39">
        <v>23337880</v>
      </c>
      <c r="K1180" s="62" t="str">
        <f t="shared" si="18"/>
        <v>Спир</v>
      </c>
    </row>
    <row r="1181" spans="1:11">
      <c r="A1181">
        <v>5641593</v>
      </c>
      <c r="B1181" t="s">
        <v>3306</v>
      </c>
      <c r="C1181" t="s">
        <v>2242</v>
      </c>
      <c r="D1181" t="s">
        <v>2243</v>
      </c>
      <c r="E1181">
        <v>45284</v>
      </c>
      <c r="F1181" t="s">
        <v>274</v>
      </c>
      <c r="G1181" s="39">
        <v>200</v>
      </c>
      <c r="H1181" s="39">
        <v>2333288</v>
      </c>
      <c r="I1181" s="39">
        <v>46665760</v>
      </c>
      <c r="K1181" s="62" t="str">
        <f t="shared" si="18"/>
        <v>Спир</v>
      </c>
    </row>
    <row r="1182" spans="1:11">
      <c r="A1182">
        <v>5641594</v>
      </c>
      <c r="B1182" t="s">
        <v>3306</v>
      </c>
      <c r="C1182" t="s">
        <v>294</v>
      </c>
      <c r="D1182" t="s">
        <v>295</v>
      </c>
      <c r="E1182">
        <v>45284</v>
      </c>
      <c r="F1182" t="s">
        <v>274</v>
      </c>
      <c r="G1182" s="39">
        <v>200</v>
      </c>
      <c r="H1182" s="39">
        <v>2332800</v>
      </c>
      <c r="I1182" s="39">
        <v>46656000</v>
      </c>
      <c r="K1182" s="62" t="str">
        <f t="shared" si="18"/>
        <v>Спир</v>
      </c>
    </row>
    <row r="1183" spans="1:11">
      <c r="A1183">
        <v>5641595</v>
      </c>
      <c r="B1183" t="s">
        <v>3306</v>
      </c>
      <c r="C1183" t="s">
        <v>2284</v>
      </c>
      <c r="D1183" t="s">
        <v>2285</v>
      </c>
      <c r="E1183">
        <v>45284</v>
      </c>
      <c r="F1183" t="s">
        <v>274</v>
      </c>
      <c r="G1183" s="39">
        <v>600</v>
      </c>
      <c r="H1183" s="39">
        <v>2332500</v>
      </c>
      <c r="I1183" s="39">
        <v>139950000</v>
      </c>
      <c r="K1183" s="62" t="str">
        <f t="shared" si="18"/>
        <v>Спир</v>
      </c>
    </row>
    <row r="1184" spans="1:11">
      <c r="A1184">
        <v>5641596</v>
      </c>
      <c r="B1184" t="s">
        <v>3306</v>
      </c>
      <c r="C1184" t="s">
        <v>279</v>
      </c>
      <c r="D1184" t="s">
        <v>280</v>
      </c>
      <c r="E1184">
        <v>45284</v>
      </c>
      <c r="F1184" t="s">
        <v>274</v>
      </c>
      <c r="G1184" s="39">
        <v>1200</v>
      </c>
      <c r="H1184" s="39">
        <v>2332288</v>
      </c>
      <c r="I1184" s="39">
        <v>279874560</v>
      </c>
      <c r="K1184" s="62" t="str">
        <f t="shared" si="18"/>
        <v>Спир</v>
      </c>
    </row>
    <row r="1185" spans="1:11">
      <c r="A1185">
        <v>5641597</v>
      </c>
      <c r="B1185" t="s">
        <v>3306</v>
      </c>
      <c r="C1185" t="s">
        <v>275</v>
      </c>
      <c r="D1185" t="s">
        <v>276</v>
      </c>
      <c r="E1185">
        <v>45284</v>
      </c>
      <c r="F1185" t="s">
        <v>274</v>
      </c>
      <c r="G1185" s="39">
        <v>500</v>
      </c>
      <c r="H1185" s="39">
        <v>2332222</v>
      </c>
      <c r="I1185" s="39">
        <v>116611100</v>
      </c>
      <c r="K1185" s="62" t="str">
        <f t="shared" si="18"/>
        <v>Спир</v>
      </c>
    </row>
    <row r="1186" spans="1:11">
      <c r="A1186">
        <v>5641598</v>
      </c>
      <c r="B1186" t="s">
        <v>3306</v>
      </c>
      <c r="C1186" t="s">
        <v>419</v>
      </c>
      <c r="D1186" t="s">
        <v>420</v>
      </c>
      <c r="E1186">
        <v>45284</v>
      </c>
      <c r="F1186" t="s">
        <v>274</v>
      </c>
      <c r="G1186" s="39">
        <v>500</v>
      </c>
      <c r="H1186" s="39">
        <v>2332188</v>
      </c>
      <c r="I1186" s="39">
        <v>116609400</v>
      </c>
      <c r="K1186" s="62" t="str">
        <f t="shared" si="18"/>
        <v>Спир</v>
      </c>
    </row>
    <row r="1187" spans="1:11">
      <c r="A1187">
        <v>5642100</v>
      </c>
      <c r="B1187" t="s">
        <v>3306</v>
      </c>
      <c r="C1187" t="s">
        <v>160</v>
      </c>
      <c r="D1187" t="s">
        <v>161</v>
      </c>
      <c r="E1187">
        <v>18521</v>
      </c>
      <c r="F1187" t="s">
        <v>126</v>
      </c>
      <c r="G1187" s="39">
        <v>500</v>
      </c>
      <c r="H1187" s="39">
        <v>6325011</v>
      </c>
      <c r="I1187" s="39">
        <v>31625055</v>
      </c>
      <c r="K1187" s="62" t="str">
        <f t="shared" si="18"/>
        <v>Бард</v>
      </c>
    </row>
    <row r="1188" spans="1:11">
      <c r="A1188">
        <v>5643151</v>
      </c>
      <c r="B1188" t="s">
        <v>3306</v>
      </c>
      <c r="C1188" t="s">
        <v>310</v>
      </c>
      <c r="D1188" t="s">
        <v>311</v>
      </c>
      <c r="E1188">
        <v>45284</v>
      </c>
      <c r="F1188" t="s">
        <v>274</v>
      </c>
      <c r="G1188" s="39">
        <v>100</v>
      </c>
      <c r="H1188" s="39">
        <v>2334788</v>
      </c>
      <c r="I1188" s="39">
        <v>23347880</v>
      </c>
      <c r="K1188" s="62" t="str">
        <f t="shared" si="18"/>
        <v>Спир</v>
      </c>
    </row>
    <row r="1189" spans="1:11">
      <c r="A1189">
        <v>5643152</v>
      </c>
      <c r="B1189" t="s">
        <v>3306</v>
      </c>
      <c r="C1189" t="s">
        <v>327</v>
      </c>
      <c r="D1189" t="s">
        <v>328</v>
      </c>
      <c r="E1189">
        <v>45284</v>
      </c>
      <c r="F1189" t="s">
        <v>274</v>
      </c>
      <c r="G1189" s="39">
        <v>300</v>
      </c>
      <c r="H1189" s="39">
        <v>2334444</v>
      </c>
      <c r="I1189" s="39">
        <v>70033320</v>
      </c>
      <c r="K1189" s="62" t="str">
        <f t="shared" si="18"/>
        <v>Спир</v>
      </c>
    </row>
    <row r="1190" spans="1:11">
      <c r="A1190">
        <v>5643153</v>
      </c>
      <c r="B1190" t="s">
        <v>3306</v>
      </c>
      <c r="C1190" t="s">
        <v>320</v>
      </c>
      <c r="D1190" t="s">
        <v>321</v>
      </c>
      <c r="E1190">
        <v>45284</v>
      </c>
      <c r="F1190" t="s">
        <v>274</v>
      </c>
      <c r="G1190" s="39">
        <v>300</v>
      </c>
      <c r="H1190" s="39">
        <v>2333788</v>
      </c>
      <c r="I1190" s="39">
        <v>70013640</v>
      </c>
      <c r="K1190" s="62" t="str">
        <f t="shared" si="18"/>
        <v>Спир</v>
      </c>
    </row>
    <row r="1191" spans="1:11">
      <c r="A1191">
        <v>5643154</v>
      </c>
      <c r="B1191" t="s">
        <v>3306</v>
      </c>
      <c r="C1191" t="s">
        <v>472</v>
      </c>
      <c r="D1191" t="s">
        <v>473</v>
      </c>
      <c r="E1191">
        <v>45284</v>
      </c>
      <c r="F1191" t="s">
        <v>274</v>
      </c>
      <c r="G1191" s="39">
        <v>380</v>
      </c>
      <c r="H1191" s="39">
        <v>2332788</v>
      </c>
      <c r="I1191" s="39">
        <v>88645944</v>
      </c>
      <c r="K1191" s="62" t="str">
        <f t="shared" si="18"/>
        <v>Спир</v>
      </c>
    </row>
    <row r="1192" spans="1:11">
      <c r="A1192">
        <v>5645753</v>
      </c>
      <c r="B1192" t="s">
        <v>3307</v>
      </c>
      <c r="C1192" t="s">
        <v>3308</v>
      </c>
      <c r="D1192" t="s">
        <v>3309</v>
      </c>
      <c r="E1192">
        <v>45433</v>
      </c>
      <c r="F1192" t="s">
        <v>278</v>
      </c>
      <c r="G1192" s="39">
        <v>10</v>
      </c>
      <c r="H1192" s="39">
        <v>2500999</v>
      </c>
      <c r="I1192" s="39">
        <v>2500999</v>
      </c>
      <c r="K1192" s="62" t="str">
        <f t="shared" si="18"/>
        <v>Спир</v>
      </c>
    </row>
    <row r="1193" spans="1:11">
      <c r="A1193">
        <v>5645754</v>
      </c>
      <c r="B1193" t="s">
        <v>3307</v>
      </c>
      <c r="C1193" t="s">
        <v>446</v>
      </c>
      <c r="D1193" t="s">
        <v>447</v>
      </c>
      <c r="E1193">
        <v>45433</v>
      </c>
      <c r="F1193" t="s">
        <v>278</v>
      </c>
      <c r="G1193" s="39">
        <v>50</v>
      </c>
      <c r="H1193" s="39">
        <v>2500000</v>
      </c>
      <c r="I1193" s="39">
        <v>12500000</v>
      </c>
      <c r="K1193" s="62" t="str">
        <f t="shared" si="18"/>
        <v>Спир</v>
      </c>
    </row>
    <row r="1194" spans="1:11">
      <c r="A1194">
        <v>5645755</v>
      </c>
      <c r="B1194" t="s">
        <v>3307</v>
      </c>
      <c r="C1194" t="s">
        <v>3310</v>
      </c>
      <c r="D1194" t="s">
        <v>3311</v>
      </c>
      <c r="E1194">
        <v>45433</v>
      </c>
      <c r="F1194" t="s">
        <v>278</v>
      </c>
      <c r="G1194" s="39">
        <v>10</v>
      </c>
      <c r="H1194" s="39">
        <v>2420999</v>
      </c>
      <c r="I1194" s="39">
        <v>2420999</v>
      </c>
      <c r="K1194" s="62" t="str">
        <f t="shared" si="18"/>
        <v>Спир</v>
      </c>
    </row>
    <row r="1195" spans="1:11">
      <c r="A1195">
        <v>5645756</v>
      </c>
      <c r="B1195" t="s">
        <v>3307</v>
      </c>
      <c r="C1195" t="s">
        <v>510</v>
      </c>
      <c r="D1195" t="s">
        <v>511</v>
      </c>
      <c r="E1195">
        <v>45433</v>
      </c>
      <c r="F1195" t="s">
        <v>278</v>
      </c>
      <c r="G1195" s="39">
        <v>30</v>
      </c>
      <c r="H1195" s="39">
        <v>2358899</v>
      </c>
      <c r="I1195" s="39">
        <v>7076697</v>
      </c>
      <c r="K1195" s="62" t="str">
        <f t="shared" si="18"/>
        <v>Спир</v>
      </c>
    </row>
    <row r="1196" spans="1:11">
      <c r="A1196">
        <v>5645757</v>
      </c>
      <c r="B1196" t="s">
        <v>3307</v>
      </c>
      <c r="C1196" t="s">
        <v>488</v>
      </c>
      <c r="D1196" t="s">
        <v>489</v>
      </c>
      <c r="E1196">
        <v>45433</v>
      </c>
      <c r="F1196" t="s">
        <v>278</v>
      </c>
      <c r="G1196" s="39">
        <v>70</v>
      </c>
      <c r="H1196" s="39">
        <v>2356899</v>
      </c>
      <c r="I1196" s="39">
        <v>16498293</v>
      </c>
      <c r="K1196" s="62" t="str">
        <f t="shared" si="18"/>
        <v>Спир</v>
      </c>
    </row>
    <row r="1197" spans="1:11">
      <c r="A1197">
        <v>5645835</v>
      </c>
      <c r="B1197" t="s">
        <v>3307</v>
      </c>
      <c r="C1197" t="s">
        <v>967</v>
      </c>
      <c r="D1197" t="s">
        <v>968</v>
      </c>
      <c r="E1197">
        <v>45285</v>
      </c>
      <c r="F1197" t="s">
        <v>277</v>
      </c>
      <c r="G1197" s="39">
        <v>200</v>
      </c>
      <c r="H1197" s="39">
        <v>2327000</v>
      </c>
      <c r="I1197" s="39">
        <v>46540000</v>
      </c>
      <c r="K1197" s="62" t="str">
        <f t="shared" si="18"/>
        <v>Спир</v>
      </c>
    </row>
    <row r="1198" spans="1:11">
      <c r="A1198">
        <v>5645836</v>
      </c>
      <c r="B1198" t="s">
        <v>3307</v>
      </c>
      <c r="C1198" t="s">
        <v>279</v>
      </c>
      <c r="D1198" t="s">
        <v>280</v>
      </c>
      <c r="E1198">
        <v>45285</v>
      </c>
      <c r="F1198" t="s">
        <v>277</v>
      </c>
      <c r="G1198" s="39">
        <v>1200</v>
      </c>
      <c r="H1198" s="39">
        <v>2326088</v>
      </c>
      <c r="I1198" s="39">
        <v>279130560</v>
      </c>
      <c r="K1198" s="62" t="str">
        <f t="shared" si="18"/>
        <v>Спир</v>
      </c>
    </row>
    <row r="1199" spans="1:11">
      <c r="A1199">
        <v>5645837</v>
      </c>
      <c r="B1199" t="s">
        <v>3307</v>
      </c>
      <c r="C1199" t="s">
        <v>439</v>
      </c>
      <c r="D1199" t="s">
        <v>440</v>
      </c>
      <c r="E1199">
        <v>45284</v>
      </c>
      <c r="F1199" t="s">
        <v>274</v>
      </c>
      <c r="G1199" s="39">
        <v>150</v>
      </c>
      <c r="H1199" s="39">
        <v>2340999</v>
      </c>
      <c r="I1199" s="39">
        <v>35114985</v>
      </c>
      <c r="K1199" s="62" t="str">
        <f t="shared" si="18"/>
        <v>Спир</v>
      </c>
    </row>
    <row r="1200" spans="1:11">
      <c r="A1200">
        <v>5645838</v>
      </c>
      <c r="B1200" t="s">
        <v>3307</v>
      </c>
      <c r="C1200" t="s">
        <v>494</v>
      </c>
      <c r="D1200" t="s">
        <v>495</v>
      </c>
      <c r="E1200">
        <v>45284</v>
      </c>
      <c r="F1200" t="s">
        <v>274</v>
      </c>
      <c r="G1200" s="39">
        <v>1000</v>
      </c>
      <c r="H1200" s="39">
        <v>2332000</v>
      </c>
      <c r="I1200" s="39">
        <v>233200000</v>
      </c>
      <c r="K1200" s="62" t="str">
        <f t="shared" si="18"/>
        <v>Спир</v>
      </c>
    </row>
    <row r="1201" spans="1:11">
      <c r="A1201">
        <v>5646423</v>
      </c>
      <c r="B1201" t="s">
        <v>3307</v>
      </c>
      <c r="C1201" t="s">
        <v>186</v>
      </c>
      <c r="D1201" t="s">
        <v>187</v>
      </c>
      <c r="E1201">
        <v>18521</v>
      </c>
      <c r="F1201" t="s">
        <v>126</v>
      </c>
      <c r="G1201" s="39">
        <v>100</v>
      </c>
      <c r="H1201" s="39">
        <v>6326000</v>
      </c>
      <c r="I1201" s="39">
        <v>6326000</v>
      </c>
      <c r="K1201" s="62" t="str">
        <f t="shared" si="18"/>
        <v>Бард</v>
      </c>
    </row>
    <row r="1202" spans="1:11">
      <c r="A1202">
        <v>5646424</v>
      </c>
      <c r="B1202" t="s">
        <v>3307</v>
      </c>
      <c r="C1202" t="s">
        <v>127</v>
      </c>
      <c r="D1202" t="s">
        <v>128</v>
      </c>
      <c r="E1202">
        <v>18521</v>
      </c>
      <c r="F1202" t="s">
        <v>126</v>
      </c>
      <c r="G1202" s="39">
        <v>500</v>
      </c>
      <c r="H1202" s="39">
        <v>6325000</v>
      </c>
      <c r="I1202" s="39">
        <v>31625000</v>
      </c>
      <c r="K1202" s="62" t="str">
        <f t="shared" si="18"/>
        <v>Бард</v>
      </c>
    </row>
    <row r="1203" spans="1:11">
      <c r="A1203">
        <v>5647323</v>
      </c>
      <c r="B1203" t="s">
        <v>3307</v>
      </c>
      <c r="C1203" t="s">
        <v>2305</v>
      </c>
      <c r="D1203" t="s">
        <v>2306</v>
      </c>
      <c r="E1203">
        <v>45284</v>
      </c>
      <c r="F1203" t="s">
        <v>274</v>
      </c>
      <c r="G1203" s="39">
        <v>300</v>
      </c>
      <c r="H1203" s="39">
        <v>2332000</v>
      </c>
      <c r="I1203" s="39">
        <v>69960000</v>
      </c>
      <c r="K1203" s="62" t="str">
        <f t="shared" si="18"/>
        <v>Спир</v>
      </c>
    </row>
    <row r="1204" spans="1:11">
      <c r="A1204">
        <v>5647324</v>
      </c>
      <c r="B1204" t="s">
        <v>3307</v>
      </c>
      <c r="C1204" t="s">
        <v>294</v>
      </c>
      <c r="D1204" t="s">
        <v>295</v>
      </c>
      <c r="E1204">
        <v>45284</v>
      </c>
      <c r="F1204" t="s">
        <v>274</v>
      </c>
      <c r="G1204" s="39">
        <v>200</v>
      </c>
      <c r="H1204" s="39">
        <v>2332000</v>
      </c>
      <c r="I1204" s="39">
        <v>46640000</v>
      </c>
      <c r="K1204" s="62" t="str">
        <f t="shared" si="18"/>
        <v>Спир</v>
      </c>
    </row>
    <row r="1205" spans="1:11">
      <c r="A1205">
        <v>5650179</v>
      </c>
      <c r="B1205" t="s">
        <v>3312</v>
      </c>
      <c r="C1205" t="s">
        <v>2216</v>
      </c>
      <c r="D1205" t="s">
        <v>2217</v>
      </c>
      <c r="E1205">
        <v>45433</v>
      </c>
      <c r="F1205" t="s">
        <v>278</v>
      </c>
      <c r="G1205" s="39">
        <v>230</v>
      </c>
      <c r="H1205" s="39">
        <v>2555000</v>
      </c>
      <c r="I1205" s="39">
        <v>58765000</v>
      </c>
      <c r="K1205" s="62" t="str">
        <f t="shared" si="18"/>
        <v>Спир</v>
      </c>
    </row>
    <row r="1206" spans="1:11">
      <c r="A1206">
        <v>5650252</v>
      </c>
      <c r="B1206" t="s">
        <v>3312</v>
      </c>
      <c r="C1206" t="s">
        <v>3313</v>
      </c>
      <c r="D1206" t="s">
        <v>3314</v>
      </c>
      <c r="E1206">
        <v>45285</v>
      </c>
      <c r="F1206" t="s">
        <v>277</v>
      </c>
      <c r="G1206" s="39">
        <v>1200</v>
      </c>
      <c r="H1206" s="39">
        <v>2327000</v>
      </c>
      <c r="I1206" s="39">
        <v>279240000</v>
      </c>
      <c r="K1206" s="62" t="str">
        <f t="shared" si="18"/>
        <v>Спир</v>
      </c>
    </row>
    <row r="1207" spans="1:11">
      <c r="A1207">
        <v>5650253</v>
      </c>
      <c r="B1207" t="s">
        <v>3312</v>
      </c>
      <c r="C1207" t="s">
        <v>279</v>
      </c>
      <c r="D1207" t="s">
        <v>280</v>
      </c>
      <c r="E1207">
        <v>45285</v>
      </c>
      <c r="F1207" t="s">
        <v>277</v>
      </c>
      <c r="G1207" s="39">
        <v>1200</v>
      </c>
      <c r="H1207" s="39">
        <v>2326188</v>
      </c>
      <c r="I1207" s="39">
        <v>279142560</v>
      </c>
      <c r="K1207" s="62" t="str">
        <f t="shared" si="18"/>
        <v>Спир</v>
      </c>
    </row>
    <row r="1208" spans="1:11">
      <c r="A1208">
        <v>5650254</v>
      </c>
      <c r="B1208" t="s">
        <v>3312</v>
      </c>
      <c r="C1208" t="s">
        <v>932</v>
      </c>
      <c r="D1208" t="s">
        <v>933</v>
      </c>
      <c r="E1208">
        <v>45284</v>
      </c>
      <c r="F1208" t="s">
        <v>274</v>
      </c>
      <c r="G1208" s="39">
        <v>200</v>
      </c>
      <c r="H1208" s="39">
        <v>2333000</v>
      </c>
      <c r="I1208" s="39">
        <v>46660000</v>
      </c>
      <c r="K1208" s="62" t="str">
        <f t="shared" si="18"/>
        <v>Спир</v>
      </c>
    </row>
    <row r="1209" spans="1:11">
      <c r="A1209">
        <v>5650255</v>
      </c>
      <c r="B1209" t="s">
        <v>3312</v>
      </c>
      <c r="C1209" t="s">
        <v>2242</v>
      </c>
      <c r="D1209" t="s">
        <v>2243</v>
      </c>
      <c r="E1209">
        <v>45284</v>
      </c>
      <c r="F1209" t="s">
        <v>274</v>
      </c>
      <c r="G1209" s="39">
        <v>300</v>
      </c>
      <c r="H1209" s="39">
        <v>2332888</v>
      </c>
      <c r="I1209" s="39">
        <v>69986640</v>
      </c>
      <c r="K1209" s="62" t="str">
        <f t="shared" si="18"/>
        <v>Спир</v>
      </c>
    </row>
    <row r="1210" spans="1:11">
      <c r="A1210">
        <v>5650256</v>
      </c>
      <c r="B1210" t="s">
        <v>3312</v>
      </c>
      <c r="C1210" t="s">
        <v>965</v>
      </c>
      <c r="D1210" t="s">
        <v>966</v>
      </c>
      <c r="E1210">
        <v>45284</v>
      </c>
      <c r="F1210" t="s">
        <v>274</v>
      </c>
      <c r="G1210" s="39">
        <v>200</v>
      </c>
      <c r="H1210" s="39">
        <v>2332800</v>
      </c>
      <c r="I1210" s="39">
        <v>46656000</v>
      </c>
      <c r="K1210" s="62" t="str">
        <f t="shared" si="18"/>
        <v>Спир</v>
      </c>
    </row>
    <row r="1211" spans="1:11">
      <c r="A1211">
        <v>5650257</v>
      </c>
      <c r="B1211" t="s">
        <v>3312</v>
      </c>
      <c r="C1211" t="s">
        <v>329</v>
      </c>
      <c r="D1211" t="s">
        <v>330</v>
      </c>
      <c r="E1211">
        <v>45284</v>
      </c>
      <c r="F1211" t="s">
        <v>274</v>
      </c>
      <c r="G1211" s="39">
        <v>1540</v>
      </c>
      <c r="H1211" s="39">
        <v>2332788</v>
      </c>
      <c r="I1211" s="39">
        <v>359249352</v>
      </c>
      <c r="K1211" s="62" t="str">
        <f t="shared" si="18"/>
        <v>Спир</v>
      </c>
    </row>
    <row r="1212" spans="1:11">
      <c r="A1212">
        <v>5650258</v>
      </c>
      <c r="B1212" t="s">
        <v>3312</v>
      </c>
      <c r="C1212" t="s">
        <v>294</v>
      </c>
      <c r="D1212" t="s">
        <v>295</v>
      </c>
      <c r="E1212">
        <v>45284</v>
      </c>
      <c r="F1212" t="s">
        <v>274</v>
      </c>
      <c r="G1212" s="39">
        <v>200</v>
      </c>
      <c r="H1212" s="39">
        <v>2331500</v>
      </c>
      <c r="I1212" s="39">
        <v>46630000</v>
      </c>
      <c r="K1212" s="62" t="str">
        <f t="shared" si="18"/>
        <v>Спир</v>
      </c>
    </row>
    <row r="1213" spans="1:11">
      <c r="A1213">
        <v>5650259</v>
      </c>
      <c r="B1213" t="s">
        <v>3312</v>
      </c>
      <c r="C1213" t="s">
        <v>279</v>
      </c>
      <c r="D1213" t="s">
        <v>280</v>
      </c>
      <c r="E1213">
        <v>45284</v>
      </c>
      <c r="F1213" t="s">
        <v>274</v>
      </c>
      <c r="G1213" s="39">
        <v>1200</v>
      </c>
      <c r="H1213" s="39">
        <v>2331344</v>
      </c>
      <c r="I1213" s="39">
        <v>279761280</v>
      </c>
      <c r="K1213" s="62" t="str">
        <f t="shared" si="18"/>
        <v>Спир</v>
      </c>
    </row>
    <row r="1214" spans="1:11">
      <c r="A1214">
        <v>5650789</v>
      </c>
      <c r="B1214" t="s">
        <v>3312</v>
      </c>
      <c r="C1214" t="s">
        <v>127</v>
      </c>
      <c r="D1214" t="s">
        <v>128</v>
      </c>
      <c r="E1214">
        <v>18521</v>
      </c>
      <c r="F1214" t="s">
        <v>126</v>
      </c>
      <c r="G1214" s="39">
        <v>500</v>
      </c>
      <c r="H1214" s="39">
        <v>6325000</v>
      </c>
      <c r="I1214" s="39">
        <v>31625000</v>
      </c>
      <c r="K1214" s="62" t="str">
        <f t="shared" si="18"/>
        <v>Бард</v>
      </c>
    </row>
    <row r="1215" spans="1:11">
      <c r="A1215">
        <v>5651631</v>
      </c>
      <c r="B1215" t="s">
        <v>3312</v>
      </c>
      <c r="C1215" t="s">
        <v>331</v>
      </c>
      <c r="D1215" t="s">
        <v>332</v>
      </c>
      <c r="E1215">
        <v>45284</v>
      </c>
      <c r="F1215" t="s">
        <v>274</v>
      </c>
      <c r="G1215" s="39">
        <v>470</v>
      </c>
      <c r="H1215" s="39">
        <v>2332788</v>
      </c>
      <c r="I1215" s="39">
        <v>109641036</v>
      </c>
      <c r="K1215" s="62" t="str">
        <f t="shared" si="18"/>
        <v>Спир</v>
      </c>
    </row>
    <row r="1216" spans="1:11">
      <c r="A1216">
        <v>5651632</v>
      </c>
      <c r="B1216" t="s">
        <v>3312</v>
      </c>
      <c r="C1216" t="s">
        <v>314</v>
      </c>
      <c r="D1216" t="s">
        <v>315</v>
      </c>
      <c r="E1216">
        <v>45284</v>
      </c>
      <c r="F1216" t="s">
        <v>274</v>
      </c>
      <c r="G1216" s="39">
        <v>1290</v>
      </c>
      <c r="H1216" s="39">
        <v>2331788</v>
      </c>
      <c r="I1216" s="39">
        <v>300800652</v>
      </c>
      <c r="K1216" s="62" t="str">
        <f t="shared" si="18"/>
        <v>Спир</v>
      </c>
    </row>
    <row r="1217" spans="1:11">
      <c r="A1217">
        <v>5654330</v>
      </c>
      <c r="B1217" t="s">
        <v>3315</v>
      </c>
      <c r="C1217" t="s">
        <v>2193</v>
      </c>
      <c r="D1217" t="s">
        <v>2194</v>
      </c>
      <c r="E1217">
        <v>45433</v>
      </c>
      <c r="F1217" t="s">
        <v>278</v>
      </c>
      <c r="G1217" s="39">
        <v>230</v>
      </c>
      <c r="H1217" s="39">
        <v>2575757</v>
      </c>
      <c r="I1217" s="39">
        <v>59242411</v>
      </c>
      <c r="K1217" s="62" t="str">
        <f t="shared" si="18"/>
        <v>Спир</v>
      </c>
    </row>
    <row r="1218" spans="1:11">
      <c r="A1218">
        <v>5654382</v>
      </c>
      <c r="B1218" t="s">
        <v>3315</v>
      </c>
      <c r="C1218" t="s">
        <v>294</v>
      </c>
      <c r="D1218" t="s">
        <v>295</v>
      </c>
      <c r="E1218">
        <v>45285</v>
      </c>
      <c r="F1218" t="s">
        <v>277</v>
      </c>
      <c r="G1218" s="39">
        <v>200</v>
      </c>
      <c r="H1218" s="39">
        <v>2327200</v>
      </c>
      <c r="I1218" s="39">
        <v>46544000</v>
      </c>
      <c r="K1218" s="62" t="str">
        <f t="shared" si="18"/>
        <v>Спир</v>
      </c>
    </row>
    <row r="1219" spans="1:11">
      <c r="A1219">
        <v>5654383</v>
      </c>
      <c r="B1219" t="s">
        <v>3315</v>
      </c>
      <c r="C1219" t="s">
        <v>314</v>
      </c>
      <c r="D1219" t="s">
        <v>315</v>
      </c>
      <c r="E1219">
        <v>45285</v>
      </c>
      <c r="F1219" t="s">
        <v>277</v>
      </c>
      <c r="G1219" s="39">
        <v>1050</v>
      </c>
      <c r="H1219" s="39">
        <v>2327000</v>
      </c>
      <c r="I1219" s="39">
        <v>244335000</v>
      </c>
      <c r="K1219" s="62" t="str">
        <f t="shared" si="18"/>
        <v>Спир</v>
      </c>
    </row>
    <row r="1220" spans="1:11">
      <c r="A1220">
        <v>5654384</v>
      </c>
      <c r="B1220" t="s">
        <v>3315</v>
      </c>
      <c r="C1220" t="s">
        <v>3316</v>
      </c>
      <c r="D1220" t="s">
        <v>3317</v>
      </c>
      <c r="E1220">
        <v>45284</v>
      </c>
      <c r="F1220" t="s">
        <v>274</v>
      </c>
      <c r="G1220" s="39">
        <v>90</v>
      </c>
      <c r="H1220" s="39">
        <v>2332745</v>
      </c>
      <c r="I1220" s="39">
        <v>20994705</v>
      </c>
      <c r="K1220" s="62" t="str">
        <f t="shared" si="18"/>
        <v>Спир</v>
      </c>
    </row>
    <row r="1221" spans="1:11">
      <c r="A1221">
        <v>5654902</v>
      </c>
      <c r="B1221" t="s">
        <v>3315</v>
      </c>
      <c r="C1221" t="s">
        <v>124</v>
      </c>
      <c r="D1221" t="s">
        <v>125</v>
      </c>
      <c r="E1221">
        <v>18521</v>
      </c>
      <c r="F1221" t="s">
        <v>126</v>
      </c>
      <c r="G1221" s="39">
        <v>200</v>
      </c>
      <c r="H1221" s="39">
        <v>6325205</v>
      </c>
      <c r="I1221" s="39">
        <v>12650410</v>
      </c>
      <c r="K1221" s="62" t="str">
        <f t="shared" ref="K1221:K1284" si="19">LEFT(F1221,4)</f>
        <v>Бард</v>
      </c>
    </row>
    <row r="1222" spans="1:11">
      <c r="A1222">
        <v>5654903</v>
      </c>
      <c r="B1222" t="s">
        <v>3315</v>
      </c>
      <c r="C1222" t="s">
        <v>127</v>
      </c>
      <c r="D1222" t="s">
        <v>128</v>
      </c>
      <c r="E1222">
        <v>18521</v>
      </c>
      <c r="F1222" t="s">
        <v>126</v>
      </c>
      <c r="G1222" s="39">
        <v>300</v>
      </c>
      <c r="H1222" s="39">
        <v>6325000</v>
      </c>
      <c r="I1222" s="39">
        <v>18975000</v>
      </c>
      <c r="K1222" s="62" t="str">
        <f t="shared" si="19"/>
        <v>Бард</v>
      </c>
    </row>
    <row r="1223" spans="1:11">
      <c r="A1223">
        <v>5658402</v>
      </c>
      <c r="B1223" t="s">
        <v>3318</v>
      </c>
      <c r="C1223" t="s">
        <v>2204</v>
      </c>
      <c r="D1223" t="s">
        <v>2205</v>
      </c>
      <c r="E1223">
        <v>45433</v>
      </c>
      <c r="F1223" t="s">
        <v>278</v>
      </c>
      <c r="G1223" s="39">
        <v>200</v>
      </c>
      <c r="H1223" s="39">
        <v>2620999</v>
      </c>
      <c r="I1223" s="39">
        <v>52419980</v>
      </c>
      <c r="K1223" s="62" t="str">
        <f t="shared" si="19"/>
        <v>Спир</v>
      </c>
    </row>
    <row r="1224" spans="1:11">
      <c r="A1224">
        <v>5658403</v>
      </c>
      <c r="B1224" t="s">
        <v>3318</v>
      </c>
      <c r="C1224" t="s">
        <v>925</v>
      </c>
      <c r="D1224" t="s">
        <v>926</v>
      </c>
      <c r="E1224">
        <v>45433</v>
      </c>
      <c r="F1224" t="s">
        <v>278</v>
      </c>
      <c r="G1224" s="39">
        <v>10</v>
      </c>
      <c r="H1224" s="39">
        <v>2611000</v>
      </c>
      <c r="I1224" s="39">
        <v>2611000</v>
      </c>
      <c r="K1224" s="62" t="str">
        <f t="shared" si="19"/>
        <v>Спир</v>
      </c>
    </row>
    <row r="1225" spans="1:11">
      <c r="A1225">
        <v>5658404</v>
      </c>
      <c r="B1225" t="s">
        <v>3318</v>
      </c>
      <c r="C1225" t="s">
        <v>512</v>
      </c>
      <c r="D1225" t="s">
        <v>513</v>
      </c>
      <c r="E1225">
        <v>45433</v>
      </c>
      <c r="F1225" t="s">
        <v>278</v>
      </c>
      <c r="G1225" s="39">
        <v>10</v>
      </c>
      <c r="H1225" s="39">
        <v>2605500</v>
      </c>
      <c r="I1225" s="39">
        <v>2605500</v>
      </c>
      <c r="K1225" s="62" t="str">
        <f t="shared" si="19"/>
        <v>Спир</v>
      </c>
    </row>
    <row r="1226" spans="1:11">
      <c r="A1226">
        <v>5658481</v>
      </c>
      <c r="B1226" t="s">
        <v>3318</v>
      </c>
      <c r="C1226" t="s">
        <v>407</v>
      </c>
      <c r="D1226" t="s">
        <v>408</v>
      </c>
      <c r="E1226">
        <v>45285</v>
      </c>
      <c r="F1226" t="s">
        <v>277</v>
      </c>
      <c r="G1226" s="39">
        <v>3000</v>
      </c>
      <c r="H1226" s="39">
        <v>2327000</v>
      </c>
      <c r="I1226" s="39">
        <v>698100000</v>
      </c>
      <c r="K1226" s="62" t="str">
        <f t="shared" si="19"/>
        <v>Спир</v>
      </c>
    </row>
    <row r="1227" spans="1:11">
      <c r="A1227">
        <v>5658482</v>
      </c>
      <c r="B1227" t="s">
        <v>3318</v>
      </c>
      <c r="C1227" t="s">
        <v>2328</v>
      </c>
      <c r="D1227" t="s">
        <v>2329</v>
      </c>
      <c r="E1227">
        <v>45285</v>
      </c>
      <c r="F1227" t="s">
        <v>277</v>
      </c>
      <c r="G1227" s="39">
        <v>1000</v>
      </c>
      <c r="H1227" s="39">
        <v>2326177</v>
      </c>
      <c r="I1227" s="39">
        <v>232617700</v>
      </c>
      <c r="K1227" s="62" t="str">
        <f t="shared" si="19"/>
        <v>Спир</v>
      </c>
    </row>
    <row r="1228" spans="1:11">
      <c r="A1228">
        <v>5658483</v>
      </c>
      <c r="B1228" t="s">
        <v>3318</v>
      </c>
      <c r="C1228" t="s">
        <v>2242</v>
      </c>
      <c r="D1228" t="s">
        <v>2243</v>
      </c>
      <c r="E1228">
        <v>45284</v>
      </c>
      <c r="F1228" t="s">
        <v>274</v>
      </c>
      <c r="G1228" s="39">
        <v>200</v>
      </c>
      <c r="H1228" s="39">
        <v>2333888</v>
      </c>
      <c r="I1228" s="39">
        <v>46677760</v>
      </c>
      <c r="K1228" s="62" t="str">
        <f t="shared" si="19"/>
        <v>Спир</v>
      </c>
    </row>
    <row r="1229" spans="1:11">
      <c r="A1229">
        <v>5658971</v>
      </c>
      <c r="B1229" t="s">
        <v>3318</v>
      </c>
      <c r="C1229" t="s">
        <v>127</v>
      </c>
      <c r="D1229" t="s">
        <v>128</v>
      </c>
      <c r="E1229">
        <v>18521</v>
      </c>
      <c r="F1229" t="s">
        <v>126</v>
      </c>
      <c r="G1229" s="39">
        <v>500</v>
      </c>
      <c r="H1229" s="39">
        <v>6325000</v>
      </c>
      <c r="I1229" s="39">
        <v>31625000</v>
      </c>
      <c r="K1229" s="62" t="str">
        <f t="shared" si="19"/>
        <v>Бард</v>
      </c>
    </row>
    <row r="1230" spans="1:11">
      <c r="A1230">
        <v>5659864</v>
      </c>
      <c r="B1230" t="s">
        <v>3318</v>
      </c>
      <c r="C1230" t="s">
        <v>279</v>
      </c>
      <c r="D1230" t="s">
        <v>280</v>
      </c>
      <c r="E1230">
        <v>45285</v>
      </c>
      <c r="F1230" t="s">
        <v>277</v>
      </c>
      <c r="G1230" s="39">
        <v>400</v>
      </c>
      <c r="H1230" s="39">
        <v>2327788</v>
      </c>
      <c r="I1230" s="39">
        <v>93111520</v>
      </c>
      <c r="K1230" s="62" t="str">
        <f t="shared" si="19"/>
        <v>Спир</v>
      </c>
    </row>
    <row r="1231" spans="1:11">
      <c r="A1231">
        <v>5659865</v>
      </c>
      <c r="B1231" t="s">
        <v>3318</v>
      </c>
      <c r="C1231" t="s">
        <v>435</v>
      </c>
      <c r="D1231" t="s">
        <v>436</v>
      </c>
      <c r="E1231">
        <v>45284</v>
      </c>
      <c r="F1231" t="s">
        <v>274</v>
      </c>
      <c r="G1231" s="39">
        <v>3200</v>
      </c>
      <c r="H1231" s="39">
        <v>2336788</v>
      </c>
      <c r="I1231" s="39">
        <v>747772160</v>
      </c>
      <c r="K1231" s="62" t="str">
        <f t="shared" si="19"/>
        <v>Спир</v>
      </c>
    </row>
    <row r="1232" spans="1:11">
      <c r="A1232">
        <v>5662640</v>
      </c>
      <c r="B1232" t="s">
        <v>3319</v>
      </c>
      <c r="C1232" t="s">
        <v>439</v>
      </c>
      <c r="D1232" t="s">
        <v>440</v>
      </c>
      <c r="E1232">
        <v>45284</v>
      </c>
      <c r="F1232" t="s">
        <v>274</v>
      </c>
      <c r="G1232" s="39">
        <v>100</v>
      </c>
      <c r="H1232" s="39">
        <v>2350999</v>
      </c>
      <c r="I1232" s="39">
        <v>23509990</v>
      </c>
      <c r="K1232" s="62" t="str">
        <f t="shared" si="19"/>
        <v>Спир</v>
      </c>
    </row>
    <row r="1233" spans="1:11">
      <c r="A1233">
        <v>5662641</v>
      </c>
      <c r="B1233" t="s">
        <v>3319</v>
      </c>
      <c r="C1233" t="s">
        <v>958</v>
      </c>
      <c r="D1233" t="s">
        <v>959</v>
      </c>
      <c r="E1233">
        <v>45284</v>
      </c>
      <c r="F1233" t="s">
        <v>274</v>
      </c>
      <c r="G1233" s="39">
        <v>400</v>
      </c>
      <c r="H1233" s="39">
        <v>2340999</v>
      </c>
      <c r="I1233" s="39">
        <v>93639960</v>
      </c>
      <c r="K1233" s="62" t="str">
        <f t="shared" si="19"/>
        <v>Спир</v>
      </c>
    </row>
    <row r="1234" spans="1:11">
      <c r="A1234">
        <v>5662642</v>
      </c>
      <c r="B1234" t="s">
        <v>3319</v>
      </c>
      <c r="C1234" t="s">
        <v>279</v>
      </c>
      <c r="D1234" t="s">
        <v>280</v>
      </c>
      <c r="E1234">
        <v>45284</v>
      </c>
      <c r="F1234" t="s">
        <v>274</v>
      </c>
      <c r="G1234" s="39">
        <v>1200</v>
      </c>
      <c r="H1234" s="39">
        <v>2333888</v>
      </c>
      <c r="I1234" s="39">
        <v>280066560</v>
      </c>
      <c r="K1234" s="62" t="str">
        <f t="shared" si="19"/>
        <v>Спир</v>
      </c>
    </row>
    <row r="1235" spans="1:11">
      <c r="A1235">
        <v>5662643</v>
      </c>
      <c r="B1235" t="s">
        <v>3319</v>
      </c>
      <c r="C1235" t="s">
        <v>472</v>
      </c>
      <c r="D1235" t="s">
        <v>473</v>
      </c>
      <c r="E1235">
        <v>45284</v>
      </c>
      <c r="F1235" t="s">
        <v>274</v>
      </c>
      <c r="G1235" s="39">
        <v>1530</v>
      </c>
      <c r="H1235" s="39">
        <v>2333788</v>
      </c>
      <c r="I1235" s="39">
        <v>357069564</v>
      </c>
      <c r="K1235" s="62" t="str">
        <f t="shared" si="19"/>
        <v>Спир</v>
      </c>
    </row>
    <row r="1236" spans="1:11">
      <c r="A1236">
        <v>5662644</v>
      </c>
      <c r="B1236" t="s">
        <v>3319</v>
      </c>
      <c r="C1236" t="s">
        <v>435</v>
      </c>
      <c r="D1236" t="s">
        <v>436</v>
      </c>
      <c r="E1236">
        <v>45284</v>
      </c>
      <c r="F1236" t="s">
        <v>274</v>
      </c>
      <c r="G1236" s="39">
        <v>3200</v>
      </c>
      <c r="H1236" s="39">
        <v>2332999</v>
      </c>
      <c r="I1236" s="39">
        <v>746559680</v>
      </c>
      <c r="K1236" s="62" t="str">
        <f t="shared" si="19"/>
        <v>Спир</v>
      </c>
    </row>
    <row r="1237" spans="1:11">
      <c r="A1237">
        <v>5663104</v>
      </c>
      <c r="B1237" t="s">
        <v>3319</v>
      </c>
      <c r="C1237" t="s">
        <v>537</v>
      </c>
      <c r="D1237" t="s">
        <v>188</v>
      </c>
      <c r="E1237">
        <v>18521</v>
      </c>
      <c r="F1237" t="s">
        <v>126</v>
      </c>
      <c r="G1237" s="39">
        <v>100</v>
      </c>
      <c r="H1237" s="39">
        <v>6325059</v>
      </c>
      <c r="I1237" s="39">
        <v>6325059</v>
      </c>
      <c r="K1237" s="62" t="str">
        <f t="shared" si="19"/>
        <v>Бард</v>
      </c>
    </row>
    <row r="1238" spans="1:11">
      <c r="A1238">
        <v>5663105</v>
      </c>
      <c r="B1238" t="s">
        <v>3319</v>
      </c>
      <c r="C1238" t="s">
        <v>127</v>
      </c>
      <c r="D1238" t="s">
        <v>128</v>
      </c>
      <c r="E1238">
        <v>18521</v>
      </c>
      <c r="F1238" t="s">
        <v>126</v>
      </c>
      <c r="G1238" s="39">
        <v>400</v>
      </c>
      <c r="H1238" s="39">
        <v>6325000</v>
      </c>
      <c r="I1238" s="39">
        <v>25300000</v>
      </c>
      <c r="K1238" s="62" t="str">
        <f t="shared" si="19"/>
        <v>Бард</v>
      </c>
    </row>
    <row r="1239" spans="1:11">
      <c r="A1239">
        <v>5664089</v>
      </c>
      <c r="B1239" t="s">
        <v>3319</v>
      </c>
      <c r="C1239" t="s">
        <v>512</v>
      </c>
      <c r="D1239" t="s">
        <v>513</v>
      </c>
      <c r="E1239">
        <v>45433</v>
      </c>
      <c r="F1239" t="s">
        <v>278</v>
      </c>
      <c r="G1239" s="39">
        <v>30</v>
      </c>
      <c r="H1239" s="39">
        <v>2775500</v>
      </c>
      <c r="I1239" s="39">
        <v>8326500</v>
      </c>
      <c r="K1239" s="62" t="str">
        <f t="shared" si="19"/>
        <v>Спир</v>
      </c>
    </row>
    <row r="1240" spans="1:11">
      <c r="A1240">
        <v>5664090</v>
      </c>
      <c r="B1240" t="s">
        <v>3319</v>
      </c>
      <c r="C1240" t="s">
        <v>2257</v>
      </c>
      <c r="D1240" t="s">
        <v>2258</v>
      </c>
      <c r="E1240">
        <v>45433</v>
      </c>
      <c r="F1240" t="s">
        <v>278</v>
      </c>
      <c r="G1240" s="39">
        <v>40</v>
      </c>
      <c r="H1240" s="39">
        <v>2758999</v>
      </c>
      <c r="I1240" s="39">
        <v>11035996</v>
      </c>
      <c r="K1240" s="62" t="str">
        <f t="shared" si="19"/>
        <v>Спир</v>
      </c>
    </row>
    <row r="1241" spans="1:11">
      <c r="A1241">
        <v>5664091</v>
      </c>
      <c r="B1241" t="s">
        <v>3319</v>
      </c>
      <c r="C1241" t="s">
        <v>3320</v>
      </c>
      <c r="D1241" t="s">
        <v>3321</v>
      </c>
      <c r="E1241">
        <v>45433</v>
      </c>
      <c r="F1241" t="s">
        <v>278</v>
      </c>
      <c r="G1241" s="39">
        <v>10</v>
      </c>
      <c r="H1241" s="39">
        <v>2756999</v>
      </c>
      <c r="I1241" s="39">
        <v>2756999</v>
      </c>
      <c r="K1241" s="62" t="str">
        <f t="shared" si="19"/>
        <v>Спир</v>
      </c>
    </row>
    <row r="1242" spans="1:11">
      <c r="A1242">
        <v>5664092</v>
      </c>
      <c r="B1242" t="s">
        <v>3319</v>
      </c>
      <c r="C1242" t="s">
        <v>388</v>
      </c>
      <c r="D1242" t="s">
        <v>389</v>
      </c>
      <c r="E1242">
        <v>45433</v>
      </c>
      <c r="F1242" t="s">
        <v>278</v>
      </c>
      <c r="G1242" s="39">
        <v>50</v>
      </c>
      <c r="H1242" s="39">
        <v>2755999</v>
      </c>
      <c r="I1242" s="39">
        <v>13779995</v>
      </c>
      <c r="K1242" s="62" t="str">
        <f t="shared" si="19"/>
        <v>Спир</v>
      </c>
    </row>
    <row r="1243" spans="1:11">
      <c r="A1243">
        <v>5664093</v>
      </c>
      <c r="B1243" t="s">
        <v>3319</v>
      </c>
      <c r="C1243" t="s">
        <v>468</v>
      </c>
      <c r="D1243" t="s">
        <v>469</v>
      </c>
      <c r="E1243">
        <v>45433</v>
      </c>
      <c r="F1243" t="s">
        <v>278</v>
      </c>
      <c r="G1243" s="39">
        <v>100</v>
      </c>
      <c r="H1243" s="39">
        <v>2750000</v>
      </c>
      <c r="I1243" s="39">
        <v>27500000</v>
      </c>
      <c r="K1243" s="62" t="str">
        <f t="shared" si="19"/>
        <v>Спир</v>
      </c>
    </row>
    <row r="1244" spans="1:11">
      <c r="A1244">
        <v>5664128</v>
      </c>
      <c r="B1244" t="s">
        <v>3319</v>
      </c>
      <c r="C1244" t="s">
        <v>327</v>
      </c>
      <c r="D1244" t="s">
        <v>328</v>
      </c>
      <c r="E1244">
        <v>45284</v>
      </c>
      <c r="F1244" t="s">
        <v>274</v>
      </c>
      <c r="G1244" s="39">
        <v>2000</v>
      </c>
      <c r="H1244" s="39">
        <v>2333340</v>
      </c>
      <c r="I1244" s="39">
        <v>466668000</v>
      </c>
      <c r="K1244" s="62" t="str">
        <f t="shared" si="19"/>
        <v>Спир</v>
      </c>
    </row>
    <row r="1245" spans="1:11">
      <c r="A1245">
        <v>5666788</v>
      </c>
      <c r="B1245" t="s">
        <v>3322</v>
      </c>
      <c r="C1245" t="s">
        <v>468</v>
      </c>
      <c r="D1245" t="s">
        <v>469</v>
      </c>
      <c r="E1245">
        <v>45433</v>
      </c>
      <c r="F1245" t="s">
        <v>278</v>
      </c>
      <c r="G1245" s="39">
        <v>100</v>
      </c>
      <c r="H1245" s="39">
        <v>2750000</v>
      </c>
      <c r="I1245" s="39">
        <v>27500000</v>
      </c>
      <c r="K1245" s="62" t="str">
        <f t="shared" si="19"/>
        <v>Спир</v>
      </c>
    </row>
    <row r="1246" spans="1:11">
      <c r="A1246">
        <v>5666789</v>
      </c>
      <c r="B1246" t="s">
        <v>3322</v>
      </c>
      <c r="C1246" t="s">
        <v>2193</v>
      </c>
      <c r="D1246" t="s">
        <v>2194</v>
      </c>
      <c r="E1246">
        <v>45433</v>
      </c>
      <c r="F1246" t="s">
        <v>278</v>
      </c>
      <c r="G1246" s="39">
        <v>140</v>
      </c>
      <c r="H1246" s="39">
        <v>2557000</v>
      </c>
      <c r="I1246" s="39">
        <v>35798000</v>
      </c>
      <c r="K1246" s="62" t="str">
        <f t="shared" si="19"/>
        <v>Спир</v>
      </c>
    </row>
    <row r="1247" spans="1:11">
      <c r="A1247">
        <v>5666867</v>
      </c>
      <c r="B1247" t="s">
        <v>3322</v>
      </c>
      <c r="C1247" t="s">
        <v>399</v>
      </c>
      <c r="D1247" t="s">
        <v>400</v>
      </c>
      <c r="E1247">
        <v>45285</v>
      </c>
      <c r="F1247" t="s">
        <v>277</v>
      </c>
      <c r="G1247" s="39">
        <v>4270</v>
      </c>
      <c r="H1247" s="39">
        <v>2328080</v>
      </c>
      <c r="I1247" s="39">
        <v>994090160</v>
      </c>
      <c r="K1247" s="62" t="str">
        <f t="shared" si="19"/>
        <v>Спир</v>
      </c>
    </row>
    <row r="1248" spans="1:11">
      <c r="A1248">
        <v>5666868</v>
      </c>
      <c r="B1248" t="s">
        <v>3322</v>
      </c>
      <c r="C1248" t="s">
        <v>294</v>
      </c>
      <c r="D1248" t="s">
        <v>295</v>
      </c>
      <c r="E1248">
        <v>45285</v>
      </c>
      <c r="F1248" t="s">
        <v>277</v>
      </c>
      <c r="G1248" s="39">
        <v>200</v>
      </c>
      <c r="H1248" s="39">
        <v>2326200</v>
      </c>
      <c r="I1248" s="39">
        <v>46524000</v>
      </c>
      <c r="K1248" s="62" t="str">
        <f t="shared" si="19"/>
        <v>Спир</v>
      </c>
    </row>
    <row r="1249" spans="1:11">
      <c r="A1249">
        <v>5666869</v>
      </c>
      <c r="B1249" t="s">
        <v>3322</v>
      </c>
      <c r="C1249" t="s">
        <v>490</v>
      </c>
      <c r="D1249" t="s">
        <v>491</v>
      </c>
      <c r="E1249">
        <v>45284</v>
      </c>
      <c r="F1249" t="s">
        <v>274</v>
      </c>
      <c r="G1249" s="39">
        <v>100</v>
      </c>
      <c r="H1249" s="39">
        <v>2342000</v>
      </c>
      <c r="I1249" s="39">
        <v>23420000</v>
      </c>
      <c r="K1249" s="62" t="str">
        <f t="shared" si="19"/>
        <v>Спир</v>
      </c>
    </row>
    <row r="1250" spans="1:11">
      <c r="A1250">
        <v>5666870</v>
      </c>
      <c r="B1250" t="s">
        <v>3322</v>
      </c>
      <c r="C1250" t="s">
        <v>329</v>
      </c>
      <c r="D1250" t="s">
        <v>330</v>
      </c>
      <c r="E1250">
        <v>45284</v>
      </c>
      <c r="F1250" t="s">
        <v>274</v>
      </c>
      <c r="G1250" s="39">
        <v>1540</v>
      </c>
      <c r="H1250" s="39">
        <v>2335788</v>
      </c>
      <c r="I1250" s="39">
        <v>359711352</v>
      </c>
      <c r="K1250" s="62" t="str">
        <f t="shared" si="19"/>
        <v>Спир</v>
      </c>
    </row>
    <row r="1251" spans="1:11">
      <c r="A1251">
        <v>5666871</v>
      </c>
      <c r="B1251" t="s">
        <v>3322</v>
      </c>
      <c r="C1251" t="s">
        <v>343</v>
      </c>
      <c r="D1251" t="s">
        <v>344</v>
      </c>
      <c r="E1251">
        <v>45284</v>
      </c>
      <c r="F1251" t="s">
        <v>274</v>
      </c>
      <c r="G1251" s="39">
        <v>700</v>
      </c>
      <c r="H1251" s="39">
        <v>2334788</v>
      </c>
      <c r="I1251" s="39">
        <v>163435160</v>
      </c>
      <c r="K1251" s="62" t="str">
        <f t="shared" si="19"/>
        <v>Спир</v>
      </c>
    </row>
    <row r="1252" spans="1:11">
      <c r="A1252">
        <v>5666872</v>
      </c>
      <c r="B1252" t="s">
        <v>3322</v>
      </c>
      <c r="C1252" t="s">
        <v>327</v>
      </c>
      <c r="D1252" t="s">
        <v>328</v>
      </c>
      <c r="E1252">
        <v>45284</v>
      </c>
      <c r="F1252" t="s">
        <v>274</v>
      </c>
      <c r="G1252" s="39">
        <v>1550</v>
      </c>
      <c r="H1252" s="39">
        <v>2333555</v>
      </c>
      <c r="I1252" s="39">
        <v>361701025</v>
      </c>
      <c r="K1252" s="62" t="str">
        <f t="shared" si="19"/>
        <v>Спир</v>
      </c>
    </row>
    <row r="1253" spans="1:11">
      <c r="A1253">
        <v>5667339</v>
      </c>
      <c r="B1253" t="s">
        <v>3322</v>
      </c>
      <c r="C1253" t="s">
        <v>2265</v>
      </c>
      <c r="D1253" t="s">
        <v>2266</v>
      </c>
      <c r="E1253">
        <v>18521</v>
      </c>
      <c r="F1253" t="s">
        <v>126</v>
      </c>
      <c r="G1253" s="39">
        <v>100</v>
      </c>
      <c r="H1253" s="39">
        <v>6330000</v>
      </c>
      <c r="I1253" s="39">
        <v>6330000</v>
      </c>
      <c r="K1253" s="62" t="str">
        <f t="shared" si="19"/>
        <v>Бард</v>
      </c>
    </row>
    <row r="1254" spans="1:11">
      <c r="A1254">
        <v>5667340</v>
      </c>
      <c r="B1254" t="s">
        <v>3322</v>
      </c>
      <c r="C1254" t="s">
        <v>127</v>
      </c>
      <c r="D1254" t="s">
        <v>128</v>
      </c>
      <c r="E1254">
        <v>18521</v>
      </c>
      <c r="F1254" t="s">
        <v>126</v>
      </c>
      <c r="G1254" s="39">
        <v>400</v>
      </c>
      <c r="H1254" s="39">
        <v>6325000</v>
      </c>
      <c r="I1254" s="39">
        <v>25300000</v>
      </c>
      <c r="K1254" s="62" t="str">
        <f t="shared" si="19"/>
        <v>Бард</v>
      </c>
    </row>
    <row r="1255" spans="1:11">
      <c r="A1255">
        <v>5668314</v>
      </c>
      <c r="B1255" t="s">
        <v>3322</v>
      </c>
      <c r="C1255" t="s">
        <v>2267</v>
      </c>
      <c r="D1255" t="s">
        <v>2268</v>
      </c>
      <c r="E1255">
        <v>45284</v>
      </c>
      <c r="F1255" t="s">
        <v>274</v>
      </c>
      <c r="G1255" s="39">
        <v>400</v>
      </c>
      <c r="H1255" s="39">
        <v>2333551</v>
      </c>
      <c r="I1255" s="39">
        <v>93342040</v>
      </c>
      <c r="K1255" s="62" t="str">
        <f t="shared" si="19"/>
        <v>Спир</v>
      </c>
    </row>
    <row r="1256" spans="1:11">
      <c r="A1256">
        <v>5670260</v>
      </c>
      <c r="B1256" t="s">
        <v>3323</v>
      </c>
      <c r="C1256" t="s">
        <v>427</v>
      </c>
      <c r="D1256" t="s">
        <v>428</v>
      </c>
      <c r="E1256">
        <v>45433</v>
      </c>
      <c r="F1256" t="s">
        <v>278</v>
      </c>
      <c r="G1256" s="39">
        <v>80</v>
      </c>
      <c r="H1256" s="39">
        <v>2800800</v>
      </c>
      <c r="I1256" s="39">
        <v>22406400</v>
      </c>
      <c r="K1256" s="62" t="str">
        <f t="shared" si="19"/>
        <v>Спир</v>
      </c>
    </row>
    <row r="1257" spans="1:11">
      <c r="A1257">
        <v>5670261</v>
      </c>
      <c r="B1257" t="s">
        <v>3323</v>
      </c>
      <c r="C1257" t="s">
        <v>411</v>
      </c>
      <c r="D1257" t="s">
        <v>412</v>
      </c>
      <c r="E1257">
        <v>45433</v>
      </c>
      <c r="F1257" t="s">
        <v>278</v>
      </c>
      <c r="G1257" s="39">
        <v>80</v>
      </c>
      <c r="H1257" s="39">
        <v>2785800</v>
      </c>
      <c r="I1257" s="39">
        <v>22286400</v>
      </c>
      <c r="K1257" s="62" t="str">
        <f t="shared" si="19"/>
        <v>Спир</v>
      </c>
    </row>
    <row r="1258" spans="1:11">
      <c r="A1258">
        <v>5670320</v>
      </c>
      <c r="B1258" t="s">
        <v>3323</v>
      </c>
      <c r="C1258" t="s">
        <v>2305</v>
      </c>
      <c r="D1258" t="s">
        <v>2306</v>
      </c>
      <c r="E1258">
        <v>45285</v>
      </c>
      <c r="F1258" t="s">
        <v>277</v>
      </c>
      <c r="G1258" s="39">
        <v>300</v>
      </c>
      <c r="H1258" s="39">
        <v>2330000</v>
      </c>
      <c r="I1258" s="39">
        <v>69900000</v>
      </c>
      <c r="K1258" s="62" t="str">
        <f t="shared" si="19"/>
        <v>Спир</v>
      </c>
    </row>
    <row r="1259" spans="1:11">
      <c r="A1259">
        <v>5670321</v>
      </c>
      <c r="B1259" t="s">
        <v>3323</v>
      </c>
      <c r="C1259" t="s">
        <v>294</v>
      </c>
      <c r="D1259" t="s">
        <v>295</v>
      </c>
      <c r="E1259">
        <v>45285</v>
      </c>
      <c r="F1259" t="s">
        <v>277</v>
      </c>
      <c r="G1259" s="39">
        <v>400</v>
      </c>
      <c r="H1259" s="39">
        <v>2330000</v>
      </c>
      <c r="I1259" s="39">
        <v>93200000</v>
      </c>
      <c r="K1259" s="62" t="str">
        <f t="shared" si="19"/>
        <v>Спир</v>
      </c>
    </row>
    <row r="1260" spans="1:11">
      <c r="A1260">
        <v>5670322</v>
      </c>
      <c r="B1260" t="s">
        <v>3323</v>
      </c>
      <c r="C1260" t="s">
        <v>561</v>
      </c>
      <c r="D1260" t="s">
        <v>562</v>
      </c>
      <c r="E1260">
        <v>45285</v>
      </c>
      <c r="F1260" t="s">
        <v>277</v>
      </c>
      <c r="G1260" s="39">
        <v>100</v>
      </c>
      <c r="H1260" s="39">
        <v>2328788</v>
      </c>
      <c r="I1260" s="39">
        <v>23287880</v>
      </c>
      <c r="K1260" s="62" t="str">
        <f t="shared" si="19"/>
        <v>Спир</v>
      </c>
    </row>
    <row r="1261" spans="1:11">
      <c r="A1261">
        <v>5670323</v>
      </c>
      <c r="B1261" t="s">
        <v>3323</v>
      </c>
      <c r="C1261" t="s">
        <v>399</v>
      </c>
      <c r="D1261" t="s">
        <v>400</v>
      </c>
      <c r="E1261">
        <v>45285</v>
      </c>
      <c r="F1261" t="s">
        <v>277</v>
      </c>
      <c r="G1261" s="39">
        <v>3600</v>
      </c>
      <c r="H1261" s="39">
        <v>2328080</v>
      </c>
      <c r="I1261" s="39">
        <v>838108800</v>
      </c>
      <c r="K1261" s="62" t="str">
        <f t="shared" si="19"/>
        <v>Спир</v>
      </c>
    </row>
    <row r="1262" spans="1:11">
      <c r="A1262">
        <v>5670804</v>
      </c>
      <c r="B1262" t="s">
        <v>3323</v>
      </c>
      <c r="C1262" t="s">
        <v>124</v>
      </c>
      <c r="D1262" t="s">
        <v>125</v>
      </c>
      <c r="E1262">
        <v>18521</v>
      </c>
      <c r="F1262" t="s">
        <v>126</v>
      </c>
      <c r="G1262" s="39">
        <v>200</v>
      </c>
      <c r="H1262" s="39">
        <v>6325205</v>
      </c>
      <c r="I1262" s="39">
        <v>12650410</v>
      </c>
      <c r="K1262" s="62" t="str">
        <f t="shared" si="19"/>
        <v>Бард</v>
      </c>
    </row>
    <row r="1263" spans="1:11">
      <c r="A1263">
        <v>5670805</v>
      </c>
      <c r="B1263" t="s">
        <v>3323</v>
      </c>
      <c r="C1263" t="s">
        <v>127</v>
      </c>
      <c r="D1263" t="s">
        <v>128</v>
      </c>
      <c r="E1263">
        <v>18521</v>
      </c>
      <c r="F1263" t="s">
        <v>126</v>
      </c>
      <c r="G1263" s="39">
        <v>300</v>
      </c>
      <c r="H1263" s="39">
        <v>6325000</v>
      </c>
      <c r="I1263" s="39">
        <v>18975000</v>
      </c>
      <c r="K1263" s="62" t="str">
        <f t="shared" si="19"/>
        <v>Бард</v>
      </c>
    </row>
    <row r="1264" spans="1:11">
      <c r="A1264">
        <v>5671967</v>
      </c>
      <c r="B1264" t="s">
        <v>3323</v>
      </c>
      <c r="C1264" t="s">
        <v>565</v>
      </c>
      <c r="D1264" t="s">
        <v>566</v>
      </c>
      <c r="E1264">
        <v>45285</v>
      </c>
      <c r="F1264" t="s">
        <v>277</v>
      </c>
      <c r="G1264" s="39">
        <v>20</v>
      </c>
      <c r="H1264" s="39">
        <v>2337575</v>
      </c>
      <c r="I1264" s="39">
        <v>4675150</v>
      </c>
      <c r="K1264" s="62" t="str">
        <f t="shared" si="19"/>
        <v>Спир</v>
      </c>
    </row>
    <row r="1265" spans="1:11">
      <c r="A1265">
        <v>5671968</v>
      </c>
      <c r="B1265" t="s">
        <v>3323</v>
      </c>
      <c r="C1265" t="s">
        <v>2242</v>
      </c>
      <c r="D1265" t="s">
        <v>2243</v>
      </c>
      <c r="E1265">
        <v>45285</v>
      </c>
      <c r="F1265" t="s">
        <v>277</v>
      </c>
      <c r="G1265" s="39">
        <v>200</v>
      </c>
      <c r="H1265" s="39">
        <v>2330088</v>
      </c>
      <c r="I1265" s="39">
        <v>46601760</v>
      </c>
      <c r="K1265" s="62" t="str">
        <f t="shared" si="19"/>
        <v>Спир</v>
      </c>
    </row>
    <row r="1266" spans="1:11">
      <c r="A1266">
        <v>5671969</v>
      </c>
      <c r="B1266" t="s">
        <v>3323</v>
      </c>
      <c r="C1266" t="s">
        <v>399</v>
      </c>
      <c r="D1266" t="s">
        <v>400</v>
      </c>
      <c r="E1266">
        <v>45285</v>
      </c>
      <c r="F1266" t="s">
        <v>277</v>
      </c>
      <c r="G1266" s="39">
        <v>670</v>
      </c>
      <c r="H1266" s="39">
        <v>2328080</v>
      </c>
      <c r="I1266" s="39">
        <v>155981360</v>
      </c>
      <c r="K1266" s="62" t="str">
        <f t="shared" si="19"/>
        <v>Спир</v>
      </c>
    </row>
    <row r="1267" spans="1:11">
      <c r="A1267">
        <v>5674163</v>
      </c>
      <c r="B1267" t="s">
        <v>3324</v>
      </c>
      <c r="C1267" t="s">
        <v>3325</v>
      </c>
      <c r="D1267" t="s">
        <v>3326</v>
      </c>
      <c r="E1267">
        <v>45433</v>
      </c>
      <c r="F1267" t="s">
        <v>278</v>
      </c>
      <c r="G1267" s="39">
        <v>200</v>
      </c>
      <c r="H1267" s="39">
        <v>2788788</v>
      </c>
      <c r="I1267" s="39">
        <v>55775760</v>
      </c>
      <c r="K1267" s="62" t="str">
        <f t="shared" si="19"/>
        <v>Спир</v>
      </c>
    </row>
    <row r="1268" spans="1:11">
      <c r="A1268">
        <v>5674164</v>
      </c>
      <c r="B1268" t="s">
        <v>3324</v>
      </c>
      <c r="C1268" t="s">
        <v>411</v>
      </c>
      <c r="D1268" t="s">
        <v>412</v>
      </c>
      <c r="E1268">
        <v>45433</v>
      </c>
      <c r="F1268" t="s">
        <v>278</v>
      </c>
      <c r="G1268" s="39">
        <v>20</v>
      </c>
      <c r="H1268" s="39">
        <v>2418500</v>
      </c>
      <c r="I1268" s="39">
        <v>4837000</v>
      </c>
      <c r="K1268" s="62" t="str">
        <f t="shared" si="19"/>
        <v>Спир</v>
      </c>
    </row>
    <row r="1269" spans="1:11">
      <c r="A1269">
        <v>5674232</v>
      </c>
      <c r="B1269" t="s">
        <v>3324</v>
      </c>
      <c r="C1269" t="s">
        <v>549</v>
      </c>
      <c r="D1269" t="s">
        <v>550</v>
      </c>
      <c r="E1269">
        <v>45285</v>
      </c>
      <c r="F1269" t="s">
        <v>277</v>
      </c>
      <c r="G1269" s="39">
        <v>200</v>
      </c>
      <c r="H1269" s="39">
        <v>2379999</v>
      </c>
      <c r="I1269" s="39">
        <v>47599980</v>
      </c>
      <c r="K1269" s="62" t="str">
        <f t="shared" si="19"/>
        <v>Спир</v>
      </c>
    </row>
    <row r="1270" spans="1:11">
      <c r="A1270">
        <v>5674233</v>
      </c>
      <c r="B1270" t="s">
        <v>3324</v>
      </c>
      <c r="C1270" t="s">
        <v>435</v>
      </c>
      <c r="D1270" t="s">
        <v>436</v>
      </c>
      <c r="E1270">
        <v>45285</v>
      </c>
      <c r="F1270" t="s">
        <v>277</v>
      </c>
      <c r="G1270" s="39">
        <v>3200</v>
      </c>
      <c r="H1270" s="39">
        <v>2326088</v>
      </c>
      <c r="I1270" s="39">
        <v>744348160</v>
      </c>
      <c r="K1270" s="62" t="str">
        <f t="shared" si="19"/>
        <v>Спир</v>
      </c>
    </row>
    <row r="1271" spans="1:11">
      <c r="A1271">
        <v>5674234</v>
      </c>
      <c r="B1271" t="s">
        <v>3324</v>
      </c>
      <c r="C1271" t="s">
        <v>314</v>
      </c>
      <c r="D1271" t="s">
        <v>315</v>
      </c>
      <c r="E1271">
        <v>45284</v>
      </c>
      <c r="F1271" t="s">
        <v>274</v>
      </c>
      <c r="G1271" s="39">
        <v>1300</v>
      </c>
      <c r="H1271" s="39">
        <v>2333788</v>
      </c>
      <c r="I1271" s="39">
        <v>303392440</v>
      </c>
      <c r="K1271" s="62" t="str">
        <f t="shared" si="19"/>
        <v>Спир</v>
      </c>
    </row>
    <row r="1272" spans="1:11">
      <c r="A1272">
        <v>5674728</v>
      </c>
      <c r="B1272" t="s">
        <v>3324</v>
      </c>
      <c r="C1272" t="s">
        <v>937</v>
      </c>
      <c r="D1272" t="s">
        <v>938</v>
      </c>
      <c r="E1272">
        <v>18521</v>
      </c>
      <c r="F1272" t="s">
        <v>126</v>
      </c>
      <c r="G1272" s="39">
        <v>100</v>
      </c>
      <c r="H1272" s="39">
        <v>6345555</v>
      </c>
      <c r="I1272" s="39">
        <v>6345555</v>
      </c>
      <c r="K1272" s="62" t="str">
        <f t="shared" si="19"/>
        <v>Бард</v>
      </c>
    </row>
    <row r="1273" spans="1:11">
      <c r="A1273">
        <v>5674729</v>
      </c>
      <c r="B1273" t="s">
        <v>3324</v>
      </c>
      <c r="C1273" t="s">
        <v>127</v>
      </c>
      <c r="D1273" t="s">
        <v>128</v>
      </c>
      <c r="E1273">
        <v>18521</v>
      </c>
      <c r="F1273" t="s">
        <v>126</v>
      </c>
      <c r="G1273" s="39">
        <v>400</v>
      </c>
      <c r="H1273" s="39">
        <v>6325000</v>
      </c>
      <c r="I1273" s="39">
        <v>25300000</v>
      </c>
      <c r="K1273" s="62" t="str">
        <f t="shared" si="19"/>
        <v>Бард</v>
      </c>
    </row>
    <row r="1274" spans="1:11">
      <c r="A1274">
        <v>5675745</v>
      </c>
      <c r="B1274" t="s">
        <v>3324</v>
      </c>
      <c r="C1274" t="s">
        <v>327</v>
      </c>
      <c r="D1274" t="s">
        <v>328</v>
      </c>
      <c r="E1274">
        <v>45284</v>
      </c>
      <c r="F1274" t="s">
        <v>274</v>
      </c>
      <c r="G1274" s="39">
        <v>1000</v>
      </c>
      <c r="H1274" s="39">
        <v>2333333</v>
      </c>
      <c r="I1274" s="39">
        <v>233333300</v>
      </c>
      <c r="K1274" s="62" t="str">
        <f t="shared" si="19"/>
        <v>Спир</v>
      </c>
    </row>
    <row r="1275" spans="1:11">
      <c r="A1275">
        <v>5677938</v>
      </c>
      <c r="B1275" t="s">
        <v>3327</v>
      </c>
      <c r="C1275" t="s">
        <v>308</v>
      </c>
      <c r="D1275" t="s">
        <v>309</v>
      </c>
      <c r="E1275">
        <v>45433</v>
      </c>
      <c r="F1275" t="s">
        <v>278</v>
      </c>
      <c r="G1275" s="39">
        <v>220</v>
      </c>
      <c r="H1275" s="39">
        <v>2500999</v>
      </c>
      <c r="I1275" s="39">
        <v>55021978</v>
      </c>
      <c r="K1275" s="62" t="str">
        <f t="shared" si="19"/>
        <v>Спир</v>
      </c>
    </row>
    <row r="1276" spans="1:11">
      <c r="A1276">
        <v>5677991</v>
      </c>
      <c r="B1276" t="s">
        <v>3327</v>
      </c>
      <c r="C1276" t="s">
        <v>456</v>
      </c>
      <c r="D1276" t="s">
        <v>457</v>
      </c>
      <c r="E1276">
        <v>45284</v>
      </c>
      <c r="F1276" t="s">
        <v>274</v>
      </c>
      <c r="G1276" s="39">
        <v>3100</v>
      </c>
      <c r="H1276" s="39">
        <v>2336788</v>
      </c>
      <c r="I1276" s="39">
        <v>724404280</v>
      </c>
      <c r="K1276" s="62" t="str">
        <f t="shared" si="19"/>
        <v>Спир</v>
      </c>
    </row>
    <row r="1277" spans="1:11">
      <c r="A1277">
        <v>5677992</v>
      </c>
      <c r="B1277" t="s">
        <v>3327</v>
      </c>
      <c r="C1277" t="s">
        <v>314</v>
      </c>
      <c r="D1277" t="s">
        <v>315</v>
      </c>
      <c r="E1277">
        <v>45284</v>
      </c>
      <c r="F1277" t="s">
        <v>274</v>
      </c>
      <c r="G1277" s="39">
        <v>510</v>
      </c>
      <c r="H1277" s="39">
        <v>2334588</v>
      </c>
      <c r="I1277" s="39">
        <v>119063988</v>
      </c>
      <c r="K1277" s="62" t="str">
        <f t="shared" si="19"/>
        <v>Спир</v>
      </c>
    </row>
    <row r="1278" spans="1:11">
      <c r="A1278">
        <v>5677993</v>
      </c>
      <c r="B1278" t="s">
        <v>3327</v>
      </c>
      <c r="C1278" t="s">
        <v>327</v>
      </c>
      <c r="D1278" t="s">
        <v>328</v>
      </c>
      <c r="E1278">
        <v>45284</v>
      </c>
      <c r="F1278" t="s">
        <v>274</v>
      </c>
      <c r="G1278" s="39">
        <v>1190</v>
      </c>
      <c r="H1278" s="39">
        <v>2332200</v>
      </c>
      <c r="I1278" s="39">
        <v>277531800</v>
      </c>
      <c r="K1278" s="62" t="str">
        <f t="shared" si="19"/>
        <v>Спир</v>
      </c>
    </row>
    <row r="1279" spans="1:11">
      <c r="A1279">
        <v>5678475</v>
      </c>
      <c r="B1279" t="s">
        <v>3327</v>
      </c>
      <c r="C1279" t="s">
        <v>127</v>
      </c>
      <c r="D1279" t="s">
        <v>128</v>
      </c>
      <c r="E1279">
        <v>18521</v>
      </c>
      <c r="F1279" t="s">
        <v>126</v>
      </c>
      <c r="G1279" s="39">
        <v>500</v>
      </c>
      <c r="H1279" s="39">
        <v>6325000</v>
      </c>
      <c r="I1279" s="39">
        <v>31625000</v>
      </c>
      <c r="K1279" s="62" t="str">
        <f t="shared" si="19"/>
        <v>Бард</v>
      </c>
    </row>
    <row r="1280" spans="1:11">
      <c r="A1280">
        <v>5679541</v>
      </c>
      <c r="B1280" t="s">
        <v>3327</v>
      </c>
      <c r="C1280" t="s">
        <v>503</v>
      </c>
      <c r="D1280" t="s">
        <v>504</v>
      </c>
      <c r="E1280">
        <v>45433</v>
      </c>
      <c r="F1280" t="s">
        <v>278</v>
      </c>
      <c r="G1280" s="39">
        <v>20</v>
      </c>
      <c r="H1280" s="39">
        <v>2328799</v>
      </c>
      <c r="I1280" s="39">
        <v>4657598</v>
      </c>
      <c r="K1280" s="62" t="str">
        <f t="shared" si="19"/>
        <v>Спир</v>
      </c>
    </row>
    <row r="1281" spans="1:11">
      <c r="A1281">
        <v>5679580</v>
      </c>
      <c r="B1281" t="s">
        <v>3327</v>
      </c>
      <c r="C1281" t="s">
        <v>327</v>
      </c>
      <c r="D1281" t="s">
        <v>328</v>
      </c>
      <c r="E1281">
        <v>45284</v>
      </c>
      <c r="F1281" t="s">
        <v>274</v>
      </c>
      <c r="G1281" s="39">
        <v>1190</v>
      </c>
      <c r="H1281" s="39">
        <v>2333300</v>
      </c>
      <c r="I1281" s="39">
        <v>277662700</v>
      </c>
      <c r="K1281" s="62" t="str">
        <f t="shared" si="19"/>
        <v>Спир</v>
      </c>
    </row>
    <row r="1282" spans="1:11">
      <c r="A1282">
        <v>5679581</v>
      </c>
      <c r="B1282" t="s">
        <v>3327</v>
      </c>
      <c r="C1282" t="s">
        <v>294</v>
      </c>
      <c r="D1282" t="s">
        <v>295</v>
      </c>
      <c r="E1282">
        <v>45284</v>
      </c>
      <c r="F1282" t="s">
        <v>274</v>
      </c>
      <c r="G1282" s="39">
        <v>310</v>
      </c>
      <c r="H1282" s="39">
        <v>2332000</v>
      </c>
      <c r="I1282" s="39">
        <v>72292000</v>
      </c>
      <c r="K1282" s="62" t="str">
        <f t="shared" si="19"/>
        <v>Спир</v>
      </c>
    </row>
    <row r="1283" spans="1:11">
      <c r="A1283">
        <v>5681676</v>
      </c>
      <c r="B1283" t="s">
        <v>3328</v>
      </c>
      <c r="C1283" t="s">
        <v>3310</v>
      </c>
      <c r="D1283" t="s">
        <v>3311</v>
      </c>
      <c r="E1283">
        <v>45433</v>
      </c>
      <c r="F1283" t="s">
        <v>278</v>
      </c>
      <c r="G1283" s="39">
        <v>20</v>
      </c>
      <c r="H1283" s="39">
        <v>2550999</v>
      </c>
      <c r="I1283" s="39">
        <v>5101998</v>
      </c>
      <c r="K1283" s="62" t="str">
        <f t="shared" si="19"/>
        <v>Спир</v>
      </c>
    </row>
    <row r="1284" spans="1:11">
      <c r="A1284">
        <v>5681678</v>
      </c>
      <c r="B1284" t="s">
        <v>3328</v>
      </c>
      <c r="C1284" t="s">
        <v>3329</v>
      </c>
      <c r="D1284" t="s">
        <v>3330</v>
      </c>
      <c r="E1284">
        <v>45433</v>
      </c>
      <c r="F1284" t="s">
        <v>278</v>
      </c>
      <c r="G1284" s="39">
        <v>90</v>
      </c>
      <c r="H1284" s="39">
        <v>2328788</v>
      </c>
      <c r="I1284" s="39">
        <v>20959092</v>
      </c>
      <c r="K1284" s="62" t="str">
        <f t="shared" si="19"/>
        <v>Спир</v>
      </c>
    </row>
    <row r="1285" spans="1:11">
      <c r="A1285">
        <v>5681739</v>
      </c>
      <c r="B1285" t="s">
        <v>3328</v>
      </c>
      <c r="C1285" t="s">
        <v>567</v>
      </c>
      <c r="D1285" t="s">
        <v>568</v>
      </c>
      <c r="E1285">
        <v>45285</v>
      </c>
      <c r="F1285" t="s">
        <v>277</v>
      </c>
      <c r="G1285" s="39">
        <v>3200</v>
      </c>
      <c r="H1285" s="39">
        <v>2330788</v>
      </c>
      <c r="I1285" s="39">
        <v>745852160</v>
      </c>
      <c r="K1285" s="62" t="str">
        <f t="shared" ref="K1285:K1348" si="20">LEFT(F1285,4)</f>
        <v>Спир</v>
      </c>
    </row>
    <row r="1286" spans="1:11">
      <c r="A1286">
        <v>5681740</v>
      </c>
      <c r="B1286" t="s">
        <v>3328</v>
      </c>
      <c r="C1286" t="s">
        <v>429</v>
      </c>
      <c r="D1286" t="s">
        <v>430</v>
      </c>
      <c r="E1286">
        <v>45284</v>
      </c>
      <c r="F1286" t="s">
        <v>274</v>
      </c>
      <c r="G1286" s="39">
        <v>160</v>
      </c>
      <c r="H1286" s="39">
        <v>2333788</v>
      </c>
      <c r="I1286" s="39">
        <v>37340608</v>
      </c>
      <c r="K1286" s="62" t="str">
        <f t="shared" si="20"/>
        <v>Спир</v>
      </c>
    </row>
    <row r="1287" spans="1:11">
      <c r="A1287">
        <v>5681741</v>
      </c>
      <c r="B1287" t="s">
        <v>3328</v>
      </c>
      <c r="C1287" t="s">
        <v>2298</v>
      </c>
      <c r="D1287" t="s">
        <v>2299</v>
      </c>
      <c r="E1287">
        <v>45284</v>
      </c>
      <c r="F1287" t="s">
        <v>274</v>
      </c>
      <c r="G1287" s="39">
        <v>150</v>
      </c>
      <c r="H1287" s="39">
        <v>2333788</v>
      </c>
      <c r="I1287" s="39">
        <v>35006820</v>
      </c>
      <c r="K1287" s="62" t="str">
        <f t="shared" si="20"/>
        <v>Спир</v>
      </c>
    </row>
    <row r="1288" spans="1:11">
      <c r="A1288">
        <v>5681742</v>
      </c>
      <c r="B1288" t="s">
        <v>3328</v>
      </c>
      <c r="C1288" t="s">
        <v>472</v>
      </c>
      <c r="D1288" t="s">
        <v>473</v>
      </c>
      <c r="E1288">
        <v>45284</v>
      </c>
      <c r="F1288" t="s">
        <v>274</v>
      </c>
      <c r="G1288" s="39">
        <v>300</v>
      </c>
      <c r="H1288" s="39">
        <v>2332787</v>
      </c>
      <c r="I1288" s="39">
        <v>69983610</v>
      </c>
      <c r="K1288" s="62" t="str">
        <f t="shared" si="20"/>
        <v>Спир</v>
      </c>
    </row>
    <row r="1289" spans="1:11">
      <c r="A1289">
        <v>5682243</v>
      </c>
      <c r="B1289" t="s">
        <v>3328</v>
      </c>
      <c r="C1289" t="s">
        <v>127</v>
      </c>
      <c r="D1289" t="s">
        <v>128</v>
      </c>
      <c r="E1289">
        <v>18521</v>
      </c>
      <c r="F1289" t="s">
        <v>126</v>
      </c>
      <c r="G1289" s="39">
        <v>600</v>
      </c>
      <c r="H1289" s="39">
        <v>6325000</v>
      </c>
      <c r="I1289" s="39">
        <v>37950000</v>
      </c>
      <c r="K1289" s="62" t="str">
        <f t="shared" si="20"/>
        <v>Бард</v>
      </c>
    </row>
    <row r="1290" spans="1:11">
      <c r="A1290">
        <v>5683264</v>
      </c>
      <c r="B1290" t="s">
        <v>3328</v>
      </c>
      <c r="C1290" t="s">
        <v>3304</v>
      </c>
      <c r="D1290" t="s">
        <v>3305</v>
      </c>
      <c r="E1290">
        <v>45284</v>
      </c>
      <c r="F1290" t="s">
        <v>274</v>
      </c>
      <c r="G1290" s="39">
        <v>970</v>
      </c>
      <c r="H1290" s="39">
        <v>2336099</v>
      </c>
      <c r="I1290" s="39">
        <v>226601603</v>
      </c>
      <c r="K1290" s="62" t="str">
        <f t="shared" si="20"/>
        <v>Спир</v>
      </c>
    </row>
    <row r="1291" spans="1:11">
      <c r="A1291">
        <v>5683265</v>
      </c>
      <c r="B1291" t="s">
        <v>3328</v>
      </c>
      <c r="C1291" t="s">
        <v>403</v>
      </c>
      <c r="D1291" t="s">
        <v>404</v>
      </c>
      <c r="E1291">
        <v>45284</v>
      </c>
      <c r="F1291" t="s">
        <v>274</v>
      </c>
      <c r="G1291" s="39">
        <v>20</v>
      </c>
      <c r="H1291" s="39">
        <v>2335000</v>
      </c>
      <c r="I1291" s="39">
        <v>4670000</v>
      </c>
      <c r="K1291" s="62" t="str">
        <f t="shared" si="20"/>
        <v>Спир</v>
      </c>
    </row>
    <row r="1292" spans="1:11">
      <c r="A1292">
        <v>5685276</v>
      </c>
      <c r="B1292" t="s">
        <v>3331</v>
      </c>
      <c r="C1292" t="s">
        <v>2229</v>
      </c>
      <c r="D1292" t="s">
        <v>2230</v>
      </c>
      <c r="E1292">
        <v>45433</v>
      </c>
      <c r="F1292" t="s">
        <v>278</v>
      </c>
      <c r="G1292" s="39">
        <v>50</v>
      </c>
      <c r="H1292" s="39">
        <v>2400009</v>
      </c>
      <c r="I1292" s="39">
        <v>12000045</v>
      </c>
      <c r="K1292" s="62" t="str">
        <f t="shared" si="20"/>
        <v>Спир</v>
      </c>
    </row>
    <row r="1293" spans="1:11">
      <c r="A1293">
        <v>5685277</v>
      </c>
      <c r="B1293" t="s">
        <v>3331</v>
      </c>
      <c r="C1293" t="s">
        <v>3329</v>
      </c>
      <c r="D1293" t="s">
        <v>3330</v>
      </c>
      <c r="E1293">
        <v>45433</v>
      </c>
      <c r="F1293" t="s">
        <v>278</v>
      </c>
      <c r="G1293" s="39">
        <v>110</v>
      </c>
      <c r="H1293" s="39">
        <v>2229788</v>
      </c>
      <c r="I1293" s="39">
        <v>24527668</v>
      </c>
      <c r="K1293" s="62" t="str">
        <f t="shared" si="20"/>
        <v>Спир</v>
      </c>
    </row>
    <row r="1294" spans="1:11">
      <c r="A1294">
        <v>5685278</v>
      </c>
      <c r="B1294" t="s">
        <v>3331</v>
      </c>
      <c r="C1294" t="s">
        <v>2272</v>
      </c>
      <c r="D1294" t="s">
        <v>2273</v>
      </c>
      <c r="E1294">
        <v>45433</v>
      </c>
      <c r="F1294" t="s">
        <v>278</v>
      </c>
      <c r="G1294" s="39">
        <v>90</v>
      </c>
      <c r="H1294" s="39">
        <v>2228788</v>
      </c>
      <c r="I1294" s="39">
        <v>20059092</v>
      </c>
      <c r="K1294" s="62" t="str">
        <f t="shared" si="20"/>
        <v>Спир</v>
      </c>
    </row>
    <row r="1295" spans="1:11">
      <c r="A1295">
        <v>5685325</v>
      </c>
      <c r="B1295" t="s">
        <v>3331</v>
      </c>
      <c r="C1295" t="s">
        <v>567</v>
      </c>
      <c r="D1295" t="s">
        <v>568</v>
      </c>
      <c r="E1295">
        <v>9945285</v>
      </c>
      <c r="F1295" t="s">
        <v>500</v>
      </c>
      <c r="G1295" s="39">
        <v>3180</v>
      </c>
      <c r="H1295" s="39">
        <v>2331788</v>
      </c>
      <c r="I1295" s="39">
        <v>741508584</v>
      </c>
      <c r="K1295" s="62" t="str">
        <f t="shared" si="20"/>
        <v>Спир</v>
      </c>
    </row>
    <row r="1296" spans="1:11">
      <c r="A1296">
        <v>5685326</v>
      </c>
      <c r="B1296" t="s">
        <v>3331</v>
      </c>
      <c r="C1296" t="s">
        <v>431</v>
      </c>
      <c r="D1296" t="s">
        <v>432</v>
      </c>
      <c r="E1296">
        <v>45284</v>
      </c>
      <c r="F1296" t="s">
        <v>274</v>
      </c>
      <c r="G1296" s="39">
        <v>1600</v>
      </c>
      <c r="H1296" s="39">
        <v>2355000</v>
      </c>
      <c r="I1296" s="39">
        <v>376800000</v>
      </c>
      <c r="K1296" s="62" t="str">
        <f t="shared" si="20"/>
        <v>Спир</v>
      </c>
    </row>
    <row r="1297" spans="1:11">
      <c r="A1297">
        <v>5685327</v>
      </c>
      <c r="B1297" t="s">
        <v>3331</v>
      </c>
      <c r="C1297" t="s">
        <v>439</v>
      </c>
      <c r="D1297" t="s">
        <v>440</v>
      </c>
      <c r="E1297">
        <v>45284</v>
      </c>
      <c r="F1297" t="s">
        <v>274</v>
      </c>
      <c r="G1297" s="39">
        <v>100</v>
      </c>
      <c r="H1297" s="39">
        <v>2351999</v>
      </c>
      <c r="I1297" s="39">
        <v>23519990</v>
      </c>
      <c r="K1297" s="62" t="str">
        <f t="shared" si="20"/>
        <v>Спир</v>
      </c>
    </row>
    <row r="1298" spans="1:11">
      <c r="A1298">
        <v>5685328</v>
      </c>
      <c r="B1298" t="s">
        <v>3331</v>
      </c>
      <c r="C1298" t="s">
        <v>508</v>
      </c>
      <c r="D1298" t="s">
        <v>509</v>
      </c>
      <c r="E1298">
        <v>45284</v>
      </c>
      <c r="F1298" t="s">
        <v>274</v>
      </c>
      <c r="G1298" s="39">
        <v>200</v>
      </c>
      <c r="H1298" s="39">
        <v>2350999</v>
      </c>
      <c r="I1298" s="39">
        <v>47019980</v>
      </c>
      <c r="K1298" s="62" t="str">
        <f t="shared" si="20"/>
        <v>Спир</v>
      </c>
    </row>
    <row r="1299" spans="1:11">
      <c r="A1299">
        <v>5685329</v>
      </c>
      <c r="B1299" t="s">
        <v>3331</v>
      </c>
      <c r="C1299" t="s">
        <v>454</v>
      </c>
      <c r="D1299" t="s">
        <v>455</v>
      </c>
      <c r="E1299">
        <v>45284</v>
      </c>
      <c r="F1299" t="s">
        <v>274</v>
      </c>
      <c r="G1299" s="39">
        <v>200</v>
      </c>
      <c r="H1299" s="39">
        <v>2350999</v>
      </c>
      <c r="I1299" s="39">
        <v>47019980</v>
      </c>
      <c r="K1299" s="62" t="str">
        <f t="shared" si="20"/>
        <v>Спир</v>
      </c>
    </row>
    <row r="1300" spans="1:11">
      <c r="A1300">
        <v>5685330</v>
      </c>
      <c r="B1300" t="s">
        <v>3331</v>
      </c>
      <c r="C1300" t="s">
        <v>403</v>
      </c>
      <c r="D1300" t="s">
        <v>404</v>
      </c>
      <c r="E1300">
        <v>45284</v>
      </c>
      <c r="F1300" t="s">
        <v>274</v>
      </c>
      <c r="G1300" s="39">
        <v>80</v>
      </c>
      <c r="H1300" s="39">
        <v>2335000</v>
      </c>
      <c r="I1300" s="39">
        <v>18680000</v>
      </c>
      <c r="K1300" s="62" t="str">
        <f t="shared" si="20"/>
        <v>Спир</v>
      </c>
    </row>
    <row r="1301" spans="1:11">
      <c r="A1301">
        <v>5685331</v>
      </c>
      <c r="B1301" t="s">
        <v>3331</v>
      </c>
      <c r="C1301" t="s">
        <v>462</v>
      </c>
      <c r="D1301" t="s">
        <v>463</v>
      </c>
      <c r="E1301">
        <v>45284</v>
      </c>
      <c r="F1301" t="s">
        <v>274</v>
      </c>
      <c r="G1301" s="39">
        <v>300</v>
      </c>
      <c r="H1301" s="39">
        <v>2333788</v>
      </c>
      <c r="I1301" s="39">
        <v>70013640</v>
      </c>
      <c r="K1301" s="62" t="str">
        <f t="shared" si="20"/>
        <v>Спир</v>
      </c>
    </row>
    <row r="1302" spans="1:11">
      <c r="A1302">
        <v>5685871</v>
      </c>
      <c r="B1302" t="s">
        <v>3331</v>
      </c>
      <c r="C1302" t="s">
        <v>160</v>
      </c>
      <c r="D1302" t="s">
        <v>161</v>
      </c>
      <c r="E1302">
        <v>18521</v>
      </c>
      <c r="F1302" t="s">
        <v>126</v>
      </c>
      <c r="G1302" s="39">
        <v>500</v>
      </c>
      <c r="H1302" s="39">
        <v>6325009</v>
      </c>
      <c r="I1302" s="39">
        <v>31625045</v>
      </c>
      <c r="K1302" s="62" t="str">
        <f t="shared" si="20"/>
        <v>Бард</v>
      </c>
    </row>
    <row r="1303" spans="1:11">
      <c r="A1303">
        <v>5685872</v>
      </c>
      <c r="B1303" t="s">
        <v>3331</v>
      </c>
      <c r="C1303" t="s">
        <v>127</v>
      </c>
      <c r="D1303" t="s">
        <v>128</v>
      </c>
      <c r="E1303">
        <v>18521</v>
      </c>
      <c r="F1303" t="s">
        <v>126</v>
      </c>
      <c r="G1303" s="39">
        <v>100</v>
      </c>
      <c r="H1303" s="39">
        <v>6325000</v>
      </c>
      <c r="I1303" s="39">
        <v>6325000</v>
      </c>
      <c r="K1303" s="62" t="str">
        <f t="shared" si="20"/>
        <v>Бард</v>
      </c>
    </row>
    <row r="1304" spans="1:11">
      <c r="A1304">
        <v>5686882</v>
      </c>
      <c r="B1304" t="s">
        <v>3331</v>
      </c>
      <c r="C1304" t="s">
        <v>567</v>
      </c>
      <c r="D1304" t="s">
        <v>568</v>
      </c>
      <c r="E1304">
        <v>45285</v>
      </c>
      <c r="F1304" t="s">
        <v>277</v>
      </c>
      <c r="G1304" s="39">
        <v>3180</v>
      </c>
      <c r="H1304" s="39">
        <v>2336788</v>
      </c>
      <c r="I1304" s="39">
        <v>743098584</v>
      </c>
      <c r="K1304" s="62" t="str">
        <f t="shared" si="20"/>
        <v>Спир</v>
      </c>
    </row>
    <row r="1305" spans="1:11">
      <c r="A1305">
        <v>5686883</v>
      </c>
      <c r="B1305" t="s">
        <v>3331</v>
      </c>
      <c r="C1305" t="s">
        <v>298</v>
      </c>
      <c r="D1305" t="s">
        <v>299</v>
      </c>
      <c r="E1305">
        <v>45285</v>
      </c>
      <c r="F1305" t="s">
        <v>277</v>
      </c>
      <c r="G1305" s="39">
        <v>20</v>
      </c>
      <c r="H1305" s="39">
        <v>2327000</v>
      </c>
      <c r="I1305" s="39">
        <v>4654000</v>
      </c>
      <c r="K1305" s="62" t="str">
        <f t="shared" si="20"/>
        <v>Спир</v>
      </c>
    </row>
    <row r="1306" spans="1:11">
      <c r="A1306">
        <v>5686884</v>
      </c>
      <c r="B1306" t="s">
        <v>3331</v>
      </c>
      <c r="C1306" t="s">
        <v>405</v>
      </c>
      <c r="D1306" t="s">
        <v>406</v>
      </c>
      <c r="E1306">
        <v>45284</v>
      </c>
      <c r="F1306" t="s">
        <v>274</v>
      </c>
      <c r="G1306" s="39">
        <v>250</v>
      </c>
      <c r="H1306" s="39">
        <v>2358510</v>
      </c>
      <c r="I1306" s="39">
        <v>58962750</v>
      </c>
      <c r="K1306" s="62" t="str">
        <f t="shared" si="20"/>
        <v>Спир</v>
      </c>
    </row>
    <row r="1307" spans="1:11">
      <c r="A1307">
        <v>5689168</v>
      </c>
      <c r="B1307" t="s">
        <v>3332</v>
      </c>
      <c r="C1307" t="s">
        <v>294</v>
      </c>
      <c r="D1307" t="s">
        <v>295</v>
      </c>
      <c r="E1307">
        <v>45284</v>
      </c>
      <c r="F1307" t="s">
        <v>274</v>
      </c>
      <c r="G1307" s="39">
        <v>400</v>
      </c>
      <c r="H1307" s="39">
        <v>2335000</v>
      </c>
      <c r="I1307" s="39">
        <v>93400000</v>
      </c>
      <c r="K1307" s="62" t="str">
        <f t="shared" si="20"/>
        <v>Спир</v>
      </c>
    </row>
    <row r="1308" spans="1:11">
      <c r="A1308">
        <v>5689169</v>
      </c>
      <c r="B1308" t="s">
        <v>3332</v>
      </c>
      <c r="C1308" t="s">
        <v>327</v>
      </c>
      <c r="D1308" t="s">
        <v>328</v>
      </c>
      <c r="E1308">
        <v>45284</v>
      </c>
      <c r="F1308" t="s">
        <v>274</v>
      </c>
      <c r="G1308" s="39">
        <v>170</v>
      </c>
      <c r="H1308" s="39">
        <v>2332700</v>
      </c>
      <c r="I1308" s="39">
        <v>39655900</v>
      </c>
      <c r="K1308" s="62" t="str">
        <f t="shared" si="20"/>
        <v>Спир</v>
      </c>
    </row>
    <row r="1309" spans="1:11">
      <c r="A1309">
        <v>5689170</v>
      </c>
      <c r="B1309" t="s">
        <v>3332</v>
      </c>
      <c r="C1309" t="s">
        <v>294</v>
      </c>
      <c r="D1309" t="s">
        <v>295</v>
      </c>
      <c r="E1309">
        <v>45284</v>
      </c>
      <c r="F1309" t="s">
        <v>274</v>
      </c>
      <c r="G1309" s="39">
        <v>150</v>
      </c>
      <c r="H1309" s="39">
        <v>2332000</v>
      </c>
      <c r="I1309" s="39">
        <v>34980000</v>
      </c>
      <c r="K1309" s="62" t="str">
        <f t="shared" si="20"/>
        <v>Спир</v>
      </c>
    </row>
    <row r="1310" spans="1:11">
      <c r="A1310">
        <v>5689646</v>
      </c>
      <c r="B1310" t="s">
        <v>3332</v>
      </c>
      <c r="C1310" t="s">
        <v>124</v>
      </c>
      <c r="D1310" t="s">
        <v>125</v>
      </c>
      <c r="E1310">
        <v>18521</v>
      </c>
      <c r="F1310" t="s">
        <v>126</v>
      </c>
      <c r="G1310" s="39">
        <v>200</v>
      </c>
      <c r="H1310" s="39">
        <v>6325205</v>
      </c>
      <c r="I1310" s="39">
        <v>12650410</v>
      </c>
      <c r="K1310" s="62" t="str">
        <f t="shared" si="20"/>
        <v>Бард</v>
      </c>
    </row>
    <row r="1311" spans="1:11">
      <c r="A1311">
        <v>5689647</v>
      </c>
      <c r="B1311" t="s">
        <v>3332</v>
      </c>
      <c r="C1311" t="s">
        <v>537</v>
      </c>
      <c r="D1311" t="s">
        <v>188</v>
      </c>
      <c r="E1311">
        <v>18521</v>
      </c>
      <c r="F1311" t="s">
        <v>126</v>
      </c>
      <c r="G1311" s="39">
        <v>100</v>
      </c>
      <c r="H1311" s="39">
        <v>6325059</v>
      </c>
      <c r="I1311" s="39">
        <v>6325059</v>
      </c>
      <c r="K1311" s="62" t="str">
        <f t="shared" si="20"/>
        <v>Бард</v>
      </c>
    </row>
    <row r="1312" spans="1:11">
      <c r="A1312">
        <v>5689648</v>
      </c>
      <c r="B1312" t="s">
        <v>3332</v>
      </c>
      <c r="C1312" t="s">
        <v>127</v>
      </c>
      <c r="D1312" t="s">
        <v>128</v>
      </c>
      <c r="E1312">
        <v>18521</v>
      </c>
      <c r="F1312" t="s">
        <v>126</v>
      </c>
      <c r="G1312" s="39">
        <v>500</v>
      </c>
      <c r="H1312" s="39">
        <v>6325000</v>
      </c>
      <c r="I1312" s="39">
        <v>31625000</v>
      </c>
      <c r="K1312" s="62" t="str">
        <f t="shared" si="20"/>
        <v>Бард</v>
      </c>
    </row>
    <row r="1313" spans="1:11">
      <c r="A1313">
        <v>5690974</v>
      </c>
      <c r="B1313" t="s">
        <v>3332</v>
      </c>
      <c r="C1313" t="s">
        <v>2272</v>
      </c>
      <c r="D1313" t="s">
        <v>2273</v>
      </c>
      <c r="E1313">
        <v>45433</v>
      </c>
      <c r="F1313" t="s">
        <v>278</v>
      </c>
      <c r="G1313" s="39">
        <v>10</v>
      </c>
      <c r="H1313" s="39">
        <v>2222788</v>
      </c>
      <c r="I1313" s="39">
        <v>2222788</v>
      </c>
      <c r="K1313" s="62" t="str">
        <f t="shared" si="20"/>
        <v>Спир</v>
      </c>
    </row>
    <row r="1314" spans="1:11">
      <c r="A1314">
        <v>5690975</v>
      </c>
      <c r="B1314" t="s">
        <v>3332</v>
      </c>
      <c r="C1314" t="s">
        <v>3333</v>
      </c>
      <c r="D1314" t="s">
        <v>3334</v>
      </c>
      <c r="E1314">
        <v>9945433</v>
      </c>
      <c r="F1314" t="s">
        <v>2320</v>
      </c>
      <c r="G1314" s="39">
        <v>40</v>
      </c>
      <c r="H1314" s="39">
        <v>2425000</v>
      </c>
      <c r="I1314" s="39">
        <v>9700000</v>
      </c>
      <c r="K1314" s="62" t="str">
        <f t="shared" si="20"/>
        <v>Спир</v>
      </c>
    </row>
    <row r="1315" spans="1:11">
      <c r="A1315">
        <v>5690976</v>
      </c>
      <c r="B1315" t="s">
        <v>3332</v>
      </c>
      <c r="C1315" t="s">
        <v>2193</v>
      </c>
      <c r="D1315" t="s">
        <v>2194</v>
      </c>
      <c r="E1315">
        <v>9945433</v>
      </c>
      <c r="F1315" t="s">
        <v>2320</v>
      </c>
      <c r="G1315" s="39">
        <v>230</v>
      </c>
      <c r="H1315" s="39">
        <v>2357999</v>
      </c>
      <c r="I1315" s="39">
        <v>54233977</v>
      </c>
      <c r="K1315" s="62" t="str">
        <f t="shared" si="20"/>
        <v>Спир</v>
      </c>
    </row>
    <row r="1316" spans="1:11">
      <c r="A1316">
        <v>5691028</v>
      </c>
      <c r="B1316" t="s">
        <v>3332</v>
      </c>
      <c r="C1316" t="s">
        <v>298</v>
      </c>
      <c r="D1316" t="s">
        <v>299</v>
      </c>
      <c r="E1316">
        <v>45284</v>
      </c>
      <c r="F1316" t="s">
        <v>274</v>
      </c>
      <c r="G1316" s="39">
        <v>480</v>
      </c>
      <c r="H1316" s="39">
        <v>2332000</v>
      </c>
      <c r="I1316" s="39">
        <v>111936000</v>
      </c>
      <c r="K1316" s="62" t="str">
        <f t="shared" si="20"/>
        <v>Спир</v>
      </c>
    </row>
    <row r="1317" spans="1:11">
      <c r="A1317">
        <v>5691029</v>
      </c>
      <c r="B1317" t="s">
        <v>3332</v>
      </c>
      <c r="C1317" t="s">
        <v>3335</v>
      </c>
      <c r="D1317" t="s">
        <v>3336</v>
      </c>
      <c r="E1317">
        <v>45284</v>
      </c>
      <c r="F1317" t="s">
        <v>274</v>
      </c>
      <c r="G1317" s="39">
        <v>300</v>
      </c>
      <c r="H1317" s="39">
        <v>2332000</v>
      </c>
      <c r="I1317" s="39">
        <v>69960000</v>
      </c>
      <c r="K1317" s="62" t="str">
        <f t="shared" si="20"/>
        <v>Спир</v>
      </c>
    </row>
    <row r="1318" spans="1:11">
      <c r="A1318">
        <v>5691030</v>
      </c>
      <c r="B1318" t="s">
        <v>3332</v>
      </c>
      <c r="C1318" t="s">
        <v>279</v>
      </c>
      <c r="D1318" t="s">
        <v>280</v>
      </c>
      <c r="E1318">
        <v>45284</v>
      </c>
      <c r="F1318" t="s">
        <v>274</v>
      </c>
      <c r="G1318" s="39">
        <v>1200</v>
      </c>
      <c r="H1318" s="39">
        <v>2331344</v>
      </c>
      <c r="I1318" s="39">
        <v>279761280</v>
      </c>
      <c r="K1318" s="62" t="str">
        <f t="shared" si="20"/>
        <v>Спир</v>
      </c>
    </row>
    <row r="1319" spans="1:11">
      <c r="A1319">
        <v>5693349</v>
      </c>
      <c r="B1319" t="s">
        <v>3337</v>
      </c>
      <c r="C1319" t="s">
        <v>333</v>
      </c>
      <c r="D1319" t="s">
        <v>334</v>
      </c>
      <c r="E1319">
        <v>45433</v>
      </c>
      <c r="F1319" t="s">
        <v>278</v>
      </c>
      <c r="G1319" s="39">
        <v>160</v>
      </c>
      <c r="H1319" s="39">
        <v>2448000</v>
      </c>
      <c r="I1319" s="39">
        <v>39168000</v>
      </c>
      <c r="K1319" s="62" t="str">
        <f t="shared" si="20"/>
        <v>Спир</v>
      </c>
    </row>
    <row r="1320" spans="1:11">
      <c r="A1320">
        <v>5693350</v>
      </c>
      <c r="B1320" t="s">
        <v>3337</v>
      </c>
      <c r="C1320" t="s">
        <v>3338</v>
      </c>
      <c r="D1320" t="s">
        <v>3339</v>
      </c>
      <c r="E1320">
        <v>45433</v>
      </c>
      <c r="F1320" t="s">
        <v>278</v>
      </c>
      <c r="G1320" s="39">
        <v>100</v>
      </c>
      <c r="H1320" s="39">
        <v>2208222</v>
      </c>
      <c r="I1320" s="39">
        <v>22082220</v>
      </c>
      <c r="K1320" s="62" t="str">
        <f t="shared" si="20"/>
        <v>Спир</v>
      </c>
    </row>
    <row r="1321" spans="1:11">
      <c r="A1321">
        <v>5693416</v>
      </c>
      <c r="B1321" t="s">
        <v>3337</v>
      </c>
      <c r="C1321" t="s">
        <v>294</v>
      </c>
      <c r="D1321" t="s">
        <v>295</v>
      </c>
      <c r="E1321">
        <v>45284</v>
      </c>
      <c r="F1321" t="s">
        <v>274</v>
      </c>
      <c r="G1321" s="39">
        <v>150</v>
      </c>
      <c r="H1321" s="39">
        <v>2332005</v>
      </c>
      <c r="I1321" s="39">
        <v>34980075</v>
      </c>
      <c r="K1321" s="62" t="str">
        <f t="shared" si="20"/>
        <v>Спир</v>
      </c>
    </row>
    <row r="1322" spans="1:11">
      <c r="A1322">
        <v>5693937</v>
      </c>
      <c r="B1322" t="s">
        <v>3337</v>
      </c>
      <c r="C1322" t="s">
        <v>127</v>
      </c>
      <c r="D1322" t="s">
        <v>128</v>
      </c>
      <c r="E1322">
        <v>18521</v>
      </c>
      <c r="F1322" t="s">
        <v>126</v>
      </c>
      <c r="G1322" s="39">
        <v>400</v>
      </c>
      <c r="H1322" s="39">
        <v>6325000</v>
      </c>
      <c r="I1322" s="39">
        <v>25300000</v>
      </c>
      <c r="K1322" s="62" t="str">
        <f t="shared" si="20"/>
        <v>Бард</v>
      </c>
    </row>
    <row r="1323" spans="1:11">
      <c r="A1323">
        <v>5694359</v>
      </c>
      <c r="B1323" t="s">
        <v>3337</v>
      </c>
      <c r="C1323" t="s">
        <v>399</v>
      </c>
      <c r="D1323" t="s">
        <v>400</v>
      </c>
      <c r="E1323">
        <v>54511</v>
      </c>
      <c r="F1323" t="s">
        <v>951</v>
      </c>
      <c r="G1323" s="39">
        <v>25000</v>
      </c>
      <c r="H1323" s="39">
        <v>232608000</v>
      </c>
      <c r="I1323" s="39">
        <v>581520000</v>
      </c>
      <c r="K1323" s="62" t="str">
        <f t="shared" si="20"/>
        <v>Спир</v>
      </c>
    </row>
    <row r="1324" spans="1:11">
      <c r="A1324">
        <v>5695249</v>
      </c>
      <c r="B1324" t="s">
        <v>3337</v>
      </c>
      <c r="C1324" t="s">
        <v>304</v>
      </c>
      <c r="D1324" t="s">
        <v>305</v>
      </c>
      <c r="E1324">
        <v>45284</v>
      </c>
      <c r="F1324" t="s">
        <v>274</v>
      </c>
      <c r="G1324" s="39">
        <v>400</v>
      </c>
      <c r="H1324" s="39">
        <v>2331400</v>
      </c>
      <c r="I1324" s="39">
        <v>93256000</v>
      </c>
      <c r="K1324" s="62" t="str">
        <f t="shared" si="20"/>
        <v>Спир</v>
      </c>
    </row>
    <row r="1325" spans="1:11">
      <c r="A1325">
        <v>5697580</v>
      </c>
      <c r="B1325" t="s">
        <v>3340</v>
      </c>
      <c r="C1325" t="s">
        <v>2204</v>
      </c>
      <c r="D1325" t="s">
        <v>2205</v>
      </c>
      <c r="E1325">
        <v>45433</v>
      </c>
      <c r="F1325" t="s">
        <v>278</v>
      </c>
      <c r="G1325" s="39">
        <v>200</v>
      </c>
      <c r="H1325" s="39">
        <v>2500999</v>
      </c>
      <c r="I1325" s="39">
        <v>50019980</v>
      </c>
      <c r="K1325" s="62" t="str">
        <f t="shared" si="20"/>
        <v>Спир</v>
      </c>
    </row>
    <row r="1326" spans="1:11">
      <c r="A1326">
        <v>5697581</v>
      </c>
      <c r="B1326" t="s">
        <v>3340</v>
      </c>
      <c r="C1326" t="s">
        <v>516</v>
      </c>
      <c r="D1326" t="s">
        <v>517</v>
      </c>
      <c r="E1326">
        <v>45433</v>
      </c>
      <c r="F1326" t="s">
        <v>278</v>
      </c>
      <c r="G1326" s="39">
        <v>50</v>
      </c>
      <c r="H1326" s="39">
        <v>2288999</v>
      </c>
      <c r="I1326" s="39">
        <v>11444995</v>
      </c>
      <c r="K1326" s="62" t="str">
        <f t="shared" si="20"/>
        <v>Спир</v>
      </c>
    </row>
    <row r="1327" spans="1:11">
      <c r="A1327">
        <v>5697635</v>
      </c>
      <c r="B1327" t="s">
        <v>3340</v>
      </c>
      <c r="C1327" t="s">
        <v>2242</v>
      </c>
      <c r="D1327" t="s">
        <v>2243</v>
      </c>
      <c r="E1327">
        <v>45284</v>
      </c>
      <c r="F1327" t="s">
        <v>274</v>
      </c>
      <c r="G1327" s="39">
        <v>200</v>
      </c>
      <c r="H1327" s="39">
        <v>2333088</v>
      </c>
      <c r="I1327" s="39">
        <v>46661760</v>
      </c>
      <c r="K1327" s="62" t="str">
        <f t="shared" si="20"/>
        <v>Спир</v>
      </c>
    </row>
    <row r="1328" spans="1:11">
      <c r="A1328">
        <v>5697636</v>
      </c>
      <c r="B1328" t="s">
        <v>3340</v>
      </c>
      <c r="C1328" t="s">
        <v>419</v>
      </c>
      <c r="D1328" t="s">
        <v>420</v>
      </c>
      <c r="E1328">
        <v>45284</v>
      </c>
      <c r="F1328" t="s">
        <v>274</v>
      </c>
      <c r="G1328" s="39">
        <v>500</v>
      </c>
      <c r="H1328" s="39">
        <v>2332000</v>
      </c>
      <c r="I1328" s="39">
        <v>116600000</v>
      </c>
      <c r="K1328" s="62" t="str">
        <f t="shared" si="20"/>
        <v>Спир</v>
      </c>
    </row>
    <row r="1329" spans="1:11">
      <c r="A1329">
        <v>5697637</v>
      </c>
      <c r="B1329" t="s">
        <v>3340</v>
      </c>
      <c r="C1329" t="s">
        <v>433</v>
      </c>
      <c r="D1329" t="s">
        <v>434</v>
      </c>
      <c r="E1329">
        <v>45284</v>
      </c>
      <c r="F1329" t="s">
        <v>274</v>
      </c>
      <c r="G1329" s="39">
        <v>40</v>
      </c>
      <c r="H1329" s="39">
        <v>2331888</v>
      </c>
      <c r="I1329" s="39">
        <v>9327552</v>
      </c>
      <c r="K1329" s="62" t="str">
        <f t="shared" si="20"/>
        <v>Спир</v>
      </c>
    </row>
    <row r="1330" spans="1:11">
      <c r="A1330">
        <v>5697638</v>
      </c>
      <c r="B1330" t="s">
        <v>3340</v>
      </c>
      <c r="C1330" t="s">
        <v>472</v>
      </c>
      <c r="D1330" t="s">
        <v>473</v>
      </c>
      <c r="E1330">
        <v>45284</v>
      </c>
      <c r="F1330" t="s">
        <v>274</v>
      </c>
      <c r="G1330" s="39">
        <v>10</v>
      </c>
      <c r="H1330" s="39">
        <v>2331788</v>
      </c>
      <c r="I1330" s="39">
        <v>2331788</v>
      </c>
      <c r="K1330" s="62" t="str">
        <f t="shared" si="20"/>
        <v>Спир</v>
      </c>
    </row>
    <row r="1331" spans="1:11">
      <c r="A1331">
        <v>5697639</v>
      </c>
      <c r="B1331" t="s">
        <v>3340</v>
      </c>
      <c r="C1331" t="s">
        <v>506</v>
      </c>
      <c r="D1331" t="s">
        <v>507</v>
      </c>
      <c r="E1331">
        <v>45284</v>
      </c>
      <c r="F1331" t="s">
        <v>274</v>
      </c>
      <c r="G1331" s="39">
        <v>180</v>
      </c>
      <c r="H1331" s="39">
        <v>2331588</v>
      </c>
      <c r="I1331" s="39">
        <v>41968584</v>
      </c>
      <c r="K1331" s="62" t="str">
        <f t="shared" si="20"/>
        <v>Спир</v>
      </c>
    </row>
    <row r="1332" spans="1:11">
      <c r="A1332">
        <v>5697640</v>
      </c>
      <c r="B1332" t="s">
        <v>3340</v>
      </c>
      <c r="C1332" t="s">
        <v>312</v>
      </c>
      <c r="D1332" t="s">
        <v>313</v>
      </c>
      <c r="E1332">
        <v>45284</v>
      </c>
      <c r="F1332" t="s">
        <v>274</v>
      </c>
      <c r="G1332" s="39">
        <v>960</v>
      </c>
      <c r="H1332" s="39">
        <v>2331388</v>
      </c>
      <c r="I1332" s="39">
        <v>223813248</v>
      </c>
      <c r="K1332" s="62" t="str">
        <f t="shared" si="20"/>
        <v>Спир</v>
      </c>
    </row>
    <row r="1333" spans="1:11">
      <c r="A1333">
        <v>5698133</v>
      </c>
      <c r="B1333" t="s">
        <v>3340</v>
      </c>
      <c r="C1333" t="s">
        <v>127</v>
      </c>
      <c r="D1333" t="s">
        <v>128</v>
      </c>
      <c r="E1333">
        <v>18521</v>
      </c>
      <c r="F1333" t="s">
        <v>126</v>
      </c>
      <c r="G1333" s="39">
        <v>500</v>
      </c>
      <c r="H1333" s="39">
        <v>6325000</v>
      </c>
      <c r="I1333" s="39">
        <v>31625000</v>
      </c>
      <c r="K1333" s="62" t="str">
        <f t="shared" si="20"/>
        <v>Бард</v>
      </c>
    </row>
    <row r="1334" spans="1:11">
      <c r="A1334">
        <v>5698546</v>
      </c>
      <c r="B1334" t="s">
        <v>3340</v>
      </c>
      <c r="C1334" t="s">
        <v>506</v>
      </c>
      <c r="D1334" t="s">
        <v>507</v>
      </c>
      <c r="E1334">
        <v>59270</v>
      </c>
      <c r="F1334" t="s">
        <v>4799</v>
      </c>
      <c r="G1334" s="39">
        <v>1000</v>
      </c>
      <c r="H1334" s="39">
        <v>233134001</v>
      </c>
      <c r="I1334" s="39">
        <v>23313400.100000001</v>
      </c>
      <c r="K1334" s="62" t="str">
        <f t="shared" si="20"/>
        <v>Спир</v>
      </c>
    </row>
    <row r="1335" spans="1:11">
      <c r="A1335">
        <v>5699254</v>
      </c>
      <c r="B1335" t="s">
        <v>3340</v>
      </c>
      <c r="C1335" t="s">
        <v>3341</v>
      </c>
      <c r="D1335" t="s">
        <v>3342</v>
      </c>
      <c r="E1335">
        <v>9945433</v>
      </c>
      <c r="F1335" t="s">
        <v>2320</v>
      </c>
      <c r="G1335" s="39">
        <v>190</v>
      </c>
      <c r="H1335" s="39">
        <v>2328999</v>
      </c>
      <c r="I1335" s="39">
        <v>44250981</v>
      </c>
      <c r="K1335" s="62" t="str">
        <f t="shared" si="20"/>
        <v>Спир</v>
      </c>
    </row>
    <row r="1336" spans="1:11">
      <c r="A1336">
        <v>5699302</v>
      </c>
      <c r="B1336" t="s">
        <v>3340</v>
      </c>
      <c r="C1336" t="s">
        <v>967</v>
      </c>
      <c r="D1336" t="s">
        <v>968</v>
      </c>
      <c r="E1336">
        <v>45284</v>
      </c>
      <c r="F1336" t="s">
        <v>274</v>
      </c>
      <c r="G1336" s="39">
        <v>200</v>
      </c>
      <c r="H1336" s="39">
        <v>2331345</v>
      </c>
      <c r="I1336" s="39">
        <v>46626900</v>
      </c>
      <c r="K1336" s="62" t="str">
        <f t="shared" si="20"/>
        <v>Спир</v>
      </c>
    </row>
    <row r="1337" spans="1:11">
      <c r="A1337">
        <v>5699303</v>
      </c>
      <c r="B1337" t="s">
        <v>3340</v>
      </c>
      <c r="C1337" t="s">
        <v>472</v>
      </c>
      <c r="D1337" t="s">
        <v>473</v>
      </c>
      <c r="E1337">
        <v>45284</v>
      </c>
      <c r="F1337" t="s">
        <v>274</v>
      </c>
      <c r="G1337" s="39">
        <v>90</v>
      </c>
      <c r="H1337" s="39">
        <v>2331344</v>
      </c>
      <c r="I1337" s="39">
        <v>20982096</v>
      </c>
      <c r="K1337" s="62" t="str">
        <f t="shared" si="20"/>
        <v>Спир</v>
      </c>
    </row>
    <row r="1338" spans="1:11">
      <c r="A1338">
        <v>5699304</v>
      </c>
      <c r="B1338" t="s">
        <v>3340</v>
      </c>
      <c r="C1338" t="s">
        <v>492</v>
      </c>
      <c r="D1338" t="s">
        <v>493</v>
      </c>
      <c r="E1338">
        <v>45284</v>
      </c>
      <c r="F1338" t="s">
        <v>274</v>
      </c>
      <c r="G1338" s="39">
        <v>500</v>
      </c>
      <c r="H1338" s="39">
        <v>2331343</v>
      </c>
      <c r="I1338" s="39">
        <v>116567150</v>
      </c>
      <c r="K1338" s="62" t="str">
        <f t="shared" si="20"/>
        <v>Спир</v>
      </c>
    </row>
    <row r="1339" spans="1:11">
      <c r="A1339">
        <v>5701455</v>
      </c>
      <c r="B1339" t="s">
        <v>3343</v>
      </c>
      <c r="C1339" t="s">
        <v>3325</v>
      </c>
      <c r="D1339" t="s">
        <v>3326</v>
      </c>
      <c r="E1339">
        <v>45433</v>
      </c>
      <c r="F1339" t="s">
        <v>278</v>
      </c>
      <c r="G1339" s="39">
        <v>120</v>
      </c>
      <c r="H1339" s="39">
        <v>2428999</v>
      </c>
      <c r="I1339" s="39">
        <v>29147988</v>
      </c>
      <c r="K1339" s="62" t="str">
        <f t="shared" si="20"/>
        <v>Спир</v>
      </c>
    </row>
    <row r="1340" spans="1:11">
      <c r="A1340">
        <v>5701456</v>
      </c>
      <c r="B1340" t="s">
        <v>3343</v>
      </c>
      <c r="C1340" t="s">
        <v>450</v>
      </c>
      <c r="D1340" t="s">
        <v>451</v>
      </c>
      <c r="E1340">
        <v>45433</v>
      </c>
      <c r="F1340" t="s">
        <v>278</v>
      </c>
      <c r="G1340" s="39">
        <v>100</v>
      </c>
      <c r="H1340" s="39">
        <v>2418999</v>
      </c>
      <c r="I1340" s="39">
        <v>24189990</v>
      </c>
      <c r="K1340" s="62" t="str">
        <f t="shared" si="20"/>
        <v>Спир</v>
      </c>
    </row>
    <row r="1341" spans="1:11">
      <c r="A1341">
        <v>5701509</v>
      </c>
      <c r="B1341" t="s">
        <v>3343</v>
      </c>
      <c r="C1341" t="s">
        <v>409</v>
      </c>
      <c r="D1341" t="s">
        <v>410</v>
      </c>
      <c r="E1341">
        <v>45284</v>
      </c>
      <c r="F1341" t="s">
        <v>274</v>
      </c>
      <c r="G1341" s="39">
        <v>100</v>
      </c>
      <c r="H1341" s="39">
        <v>2331388</v>
      </c>
      <c r="I1341" s="39">
        <v>23313880</v>
      </c>
      <c r="K1341" s="62" t="str">
        <f t="shared" si="20"/>
        <v>Спир</v>
      </c>
    </row>
    <row r="1342" spans="1:11">
      <c r="A1342">
        <v>5701510</v>
      </c>
      <c r="B1342" t="s">
        <v>3343</v>
      </c>
      <c r="C1342" t="s">
        <v>294</v>
      </c>
      <c r="D1342" t="s">
        <v>295</v>
      </c>
      <c r="E1342">
        <v>45284</v>
      </c>
      <c r="F1342" t="s">
        <v>274</v>
      </c>
      <c r="G1342" s="39">
        <v>400</v>
      </c>
      <c r="H1342" s="39">
        <v>2331350</v>
      </c>
      <c r="I1342" s="39">
        <v>93254000</v>
      </c>
      <c r="K1342" s="62" t="str">
        <f t="shared" si="20"/>
        <v>Спир</v>
      </c>
    </row>
    <row r="1343" spans="1:11">
      <c r="A1343">
        <v>5701511</v>
      </c>
      <c r="B1343" t="s">
        <v>3343</v>
      </c>
      <c r="C1343" t="s">
        <v>275</v>
      </c>
      <c r="D1343" t="s">
        <v>276</v>
      </c>
      <c r="E1343">
        <v>45284</v>
      </c>
      <c r="F1343" t="s">
        <v>274</v>
      </c>
      <c r="G1343" s="39">
        <v>400</v>
      </c>
      <c r="H1343" s="39">
        <v>2331344</v>
      </c>
      <c r="I1343" s="39">
        <v>93253760</v>
      </c>
      <c r="K1343" s="62" t="str">
        <f t="shared" si="20"/>
        <v>Спир</v>
      </c>
    </row>
    <row r="1344" spans="1:11">
      <c r="A1344">
        <v>5702006</v>
      </c>
      <c r="B1344" t="s">
        <v>3343</v>
      </c>
      <c r="C1344" t="s">
        <v>127</v>
      </c>
      <c r="D1344" t="s">
        <v>128</v>
      </c>
      <c r="E1344">
        <v>18521</v>
      </c>
      <c r="F1344" t="s">
        <v>126</v>
      </c>
      <c r="G1344" s="39">
        <v>500</v>
      </c>
      <c r="H1344" s="39">
        <v>6325000</v>
      </c>
      <c r="I1344" s="39">
        <v>31625000</v>
      </c>
      <c r="K1344" s="62" t="str">
        <f t="shared" si="20"/>
        <v>Бард</v>
      </c>
    </row>
    <row r="1345" spans="1:11">
      <c r="A1345">
        <v>5703184</v>
      </c>
      <c r="B1345" t="s">
        <v>3343</v>
      </c>
      <c r="C1345" t="s">
        <v>314</v>
      </c>
      <c r="D1345" t="s">
        <v>315</v>
      </c>
      <c r="E1345">
        <v>45284</v>
      </c>
      <c r="F1345" t="s">
        <v>274</v>
      </c>
      <c r="G1345" s="39">
        <v>1080</v>
      </c>
      <c r="H1345" s="39">
        <v>2331411</v>
      </c>
      <c r="I1345" s="39">
        <v>251792388</v>
      </c>
      <c r="K1345" s="62" t="str">
        <f t="shared" si="20"/>
        <v>Спир</v>
      </c>
    </row>
    <row r="1346" spans="1:11">
      <c r="A1346">
        <v>5705282</v>
      </c>
      <c r="B1346" t="s">
        <v>3344</v>
      </c>
      <c r="C1346" t="s">
        <v>398</v>
      </c>
      <c r="D1346" t="s">
        <v>322</v>
      </c>
      <c r="E1346">
        <v>45433</v>
      </c>
      <c r="F1346" t="s">
        <v>278</v>
      </c>
      <c r="G1346" s="39">
        <v>100</v>
      </c>
      <c r="H1346" s="39">
        <v>2509000</v>
      </c>
      <c r="I1346" s="39">
        <v>25090000</v>
      </c>
      <c r="K1346" s="62" t="str">
        <f t="shared" si="20"/>
        <v>Спир</v>
      </c>
    </row>
    <row r="1347" spans="1:11">
      <c r="A1347">
        <v>5705283</v>
      </c>
      <c r="B1347" t="s">
        <v>3344</v>
      </c>
      <c r="C1347" t="s">
        <v>3325</v>
      </c>
      <c r="D1347" t="s">
        <v>3326</v>
      </c>
      <c r="E1347">
        <v>45433</v>
      </c>
      <c r="F1347" t="s">
        <v>278</v>
      </c>
      <c r="G1347" s="39">
        <v>180</v>
      </c>
      <c r="H1347" s="39">
        <v>2489788</v>
      </c>
      <c r="I1347" s="39">
        <v>44816184</v>
      </c>
      <c r="K1347" s="62" t="str">
        <f t="shared" si="20"/>
        <v>Спир</v>
      </c>
    </row>
    <row r="1348" spans="1:11">
      <c r="A1348">
        <v>5705320</v>
      </c>
      <c r="B1348" t="s">
        <v>3344</v>
      </c>
      <c r="C1348" t="s">
        <v>439</v>
      </c>
      <c r="D1348" t="s">
        <v>440</v>
      </c>
      <c r="E1348">
        <v>45284</v>
      </c>
      <c r="F1348" t="s">
        <v>274</v>
      </c>
      <c r="G1348" s="39">
        <v>1120</v>
      </c>
      <c r="H1348" s="39">
        <v>2350999</v>
      </c>
      <c r="I1348" s="39">
        <v>263311888</v>
      </c>
      <c r="K1348" s="62" t="str">
        <f t="shared" si="20"/>
        <v>Спир</v>
      </c>
    </row>
    <row r="1349" spans="1:11">
      <c r="A1349">
        <v>5705321</v>
      </c>
      <c r="B1349" t="s">
        <v>3344</v>
      </c>
      <c r="C1349" t="s">
        <v>435</v>
      </c>
      <c r="D1349" t="s">
        <v>436</v>
      </c>
      <c r="E1349">
        <v>45284</v>
      </c>
      <c r="F1349" t="s">
        <v>274</v>
      </c>
      <c r="G1349" s="39">
        <v>3200</v>
      </c>
      <c r="H1349" s="39">
        <v>2331788</v>
      </c>
      <c r="I1349" s="39">
        <v>746172160</v>
      </c>
      <c r="K1349" s="62" t="str">
        <f t="shared" ref="K1349:K1412" si="21">LEFT(F1349,4)</f>
        <v>Спир</v>
      </c>
    </row>
    <row r="1350" spans="1:11">
      <c r="A1350">
        <v>5705850</v>
      </c>
      <c r="B1350" t="s">
        <v>3344</v>
      </c>
      <c r="C1350" t="s">
        <v>127</v>
      </c>
      <c r="D1350" t="s">
        <v>128</v>
      </c>
      <c r="E1350">
        <v>18521</v>
      </c>
      <c r="F1350" t="s">
        <v>126</v>
      </c>
      <c r="G1350" s="39">
        <v>600</v>
      </c>
      <c r="H1350" s="39">
        <v>6325000</v>
      </c>
      <c r="I1350" s="39">
        <v>37950000</v>
      </c>
      <c r="K1350" s="62" t="str">
        <f t="shared" si="21"/>
        <v>Бард</v>
      </c>
    </row>
    <row r="1351" spans="1:11">
      <c r="A1351">
        <v>5706958</v>
      </c>
      <c r="B1351" t="s">
        <v>3344</v>
      </c>
      <c r="C1351" t="s">
        <v>394</v>
      </c>
      <c r="D1351" t="s">
        <v>395</v>
      </c>
      <c r="E1351">
        <v>45433</v>
      </c>
      <c r="F1351" t="s">
        <v>278</v>
      </c>
      <c r="G1351" s="39">
        <v>200</v>
      </c>
      <c r="H1351" s="39">
        <v>2568788</v>
      </c>
      <c r="I1351" s="39">
        <v>51375760</v>
      </c>
      <c r="K1351" s="62" t="str">
        <f t="shared" si="21"/>
        <v>Спир</v>
      </c>
    </row>
    <row r="1352" spans="1:11">
      <c r="A1352">
        <v>5706981</v>
      </c>
      <c r="B1352" t="s">
        <v>3344</v>
      </c>
      <c r="C1352" t="s">
        <v>3313</v>
      </c>
      <c r="D1352" t="s">
        <v>3314</v>
      </c>
      <c r="E1352">
        <v>45284</v>
      </c>
      <c r="F1352" t="s">
        <v>274</v>
      </c>
      <c r="G1352" s="39">
        <v>270</v>
      </c>
      <c r="H1352" s="39">
        <v>2332588</v>
      </c>
      <c r="I1352" s="39">
        <v>62979876</v>
      </c>
      <c r="K1352" s="62" t="str">
        <f t="shared" si="21"/>
        <v>Спир</v>
      </c>
    </row>
    <row r="1353" spans="1:11">
      <c r="A1353">
        <v>5707144</v>
      </c>
      <c r="B1353" t="s">
        <v>3344</v>
      </c>
      <c r="C1353" t="s">
        <v>127</v>
      </c>
      <c r="D1353" t="s">
        <v>128</v>
      </c>
      <c r="E1353">
        <v>18521</v>
      </c>
      <c r="F1353" t="s">
        <v>126</v>
      </c>
      <c r="G1353" s="39">
        <v>500</v>
      </c>
      <c r="H1353" s="39">
        <v>6325000</v>
      </c>
      <c r="I1353" s="39">
        <v>31625000</v>
      </c>
      <c r="K1353" s="62" t="str">
        <f t="shared" si="21"/>
        <v>Бард</v>
      </c>
    </row>
    <row r="1354" spans="1:11">
      <c r="A1354">
        <v>5709166</v>
      </c>
      <c r="B1354" t="s">
        <v>3345</v>
      </c>
      <c r="C1354" t="s">
        <v>2257</v>
      </c>
      <c r="D1354" t="s">
        <v>2258</v>
      </c>
      <c r="E1354">
        <v>45433</v>
      </c>
      <c r="F1354" t="s">
        <v>278</v>
      </c>
      <c r="G1354" s="39">
        <v>40</v>
      </c>
      <c r="H1354" s="39">
        <v>2628999</v>
      </c>
      <c r="I1354" s="39">
        <v>10515996</v>
      </c>
      <c r="K1354" s="62" t="str">
        <f t="shared" si="21"/>
        <v>Спир</v>
      </c>
    </row>
    <row r="1355" spans="1:11">
      <c r="A1355">
        <v>5709167</v>
      </c>
      <c r="B1355" t="s">
        <v>3345</v>
      </c>
      <c r="C1355" t="s">
        <v>2193</v>
      </c>
      <c r="D1355" t="s">
        <v>2194</v>
      </c>
      <c r="E1355">
        <v>45433</v>
      </c>
      <c r="F1355" t="s">
        <v>278</v>
      </c>
      <c r="G1355" s="39">
        <v>180</v>
      </c>
      <c r="H1355" s="39">
        <v>2575789</v>
      </c>
      <c r="I1355" s="39">
        <v>46364202</v>
      </c>
      <c r="K1355" s="62" t="str">
        <f t="shared" si="21"/>
        <v>Спир</v>
      </c>
    </row>
    <row r="1356" spans="1:11">
      <c r="A1356">
        <v>5709207</v>
      </c>
      <c r="B1356" t="s">
        <v>3345</v>
      </c>
      <c r="C1356" t="s">
        <v>421</v>
      </c>
      <c r="D1356" t="s">
        <v>422</v>
      </c>
      <c r="E1356">
        <v>45284</v>
      </c>
      <c r="F1356" t="s">
        <v>274</v>
      </c>
      <c r="G1356" s="39">
        <v>100</v>
      </c>
      <c r="H1356" s="39">
        <v>2333000</v>
      </c>
      <c r="I1356" s="39">
        <v>23330000</v>
      </c>
      <c r="K1356" s="62" t="str">
        <f t="shared" si="21"/>
        <v>Спир</v>
      </c>
    </row>
    <row r="1357" spans="1:11">
      <c r="A1357">
        <v>5709736</v>
      </c>
      <c r="B1357" t="s">
        <v>3345</v>
      </c>
      <c r="C1357" t="s">
        <v>186</v>
      </c>
      <c r="D1357" t="s">
        <v>187</v>
      </c>
      <c r="E1357">
        <v>18521</v>
      </c>
      <c r="F1357" t="s">
        <v>126</v>
      </c>
      <c r="G1357" s="39">
        <v>100</v>
      </c>
      <c r="H1357" s="39">
        <v>6330000</v>
      </c>
      <c r="I1357" s="39">
        <v>6330000</v>
      </c>
      <c r="K1357" s="62" t="str">
        <f t="shared" si="21"/>
        <v>Бард</v>
      </c>
    </row>
    <row r="1358" spans="1:11">
      <c r="A1358">
        <v>5709737</v>
      </c>
      <c r="B1358" t="s">
        <v>3345</v>
      </c>
      <c r="C1358" t="s">
        <v>124</v>
      </c>
      <c r="D1358" t="s">
        <v>125</v>
      </c>
      <c r="E1358">
        <v>18521</v>
      </c>
      <c r="F1358" t="s">
        <v>126</v>
      </c>
      <c r="G1358" s="39">
        <v>300</v>
      </c>
      <c r="H1358" s="39">
        <v>6325350</v>
      </c>
      <c r="I1358" s="39">
        <v>18976050</v>
      </c>
      <c r="K1358" s="62" t="str">
        <f t="shared" si="21"/>
        <v>Бард</v>
      </c>
    </row>
    <row r="1359" spans="1:11">
      <c r="A1359">
        <v>5709738</v>
      </c>
      <c r="B1359" t="s">
        <v>3345</v>
      </c>
      <c r="C1359" t="s">
        <v>124</v>
      </c>
      <c r="D1359" t="s">
        <v>125</v>
      </c>
      <c r="E1359">
        <v>18521</v>
      </c>
      <c r="F1359" t="s">
        <v>126</v>
      </c>
      <c r="G1359" s="39">
        <v>100</v>
      </c>
      <c r="H1359" s="39">
        <v>6325205</v>
      </c>
      <c r="I1359" s="39">
        <v>6325205</v>
      </c>
      <c r="K1359" s="62" t="str">
        <f t="shared" si="21"/>
        <v>Бард</v>
      </c>
    </row>
    <row r="1360" spans="1:11">
      <c r="A1360">
        <v>5710957</v>
      </c>
      <c r="B1360" t="s">
        <v>3345</v>
      </c>
      <c r="C1360" t="s">
        <v>331</v>
      </c>
      <c r="D1360" t="s">
        <v>332</v>
      </c>
      <c r="E1360">
        <v>45284</v>
      </c>
      <c r="F1360" t="s">
        <v>274</v>
      </c>
      <c r="G1360" s="39">
        <v>500</v>
      </c>
      <c r="H1360" s="39">
        <v>2331888</v>
      </c>
      <c r="I1360" s="39">
        <v>116594400</v>
      </c>
      <c r="K1360" s="62" t="str">
        <f t="shared" si="21"/>
        <v>Спир</v>
      </c>
    </row>
    <row r="1361" spans="1:11">
      <c r="A1361">
        <v>5710958</v>
      </c>
      <c r="B1361" t="s">
        <v>3345</v>
      </c>
      <c r="C1361" t="s">
        <v>312</v>
      </c>
      <c r="D1361" t="s">
        <v>313</v>
      </c>
      <c r="E1361">
        <v>45284</v>
      </c>
      <c r="F1361" t="s">
        <v>274</v>
      </c>
      <c r="G1361" s="39">
        <v>960</v>
      </c>
      <c r="H1361" s="39">
        <v>2331788</v>
      </c>
      <c r="I1361" s="39">
        <v>223851648</v>
      </c>
      <c r="K1361" s="62" t="str">
        <f t="shared" si="21"/>
        <v>Спир</v>
      </c>
    </row>
    <row r="1362" spans="1:11">
      <c r="A1362">
        <v>5710959</v>
      </c>
      <c r="B1362" t="s">
        <v>3345</v>
      </c>
      <c r="C1362" t="s">
        <v>314</v>
      </c>
      <c r="D1362" t="s">
        <v>315</v>
      </c>
      <c r="E1362">
        <v>45284</v>
      </c>
      <c r="F1362" t="s">
        <v>274</v>
      </c>
      <c r="G1362" s="39">
        <v>1250</v>
      </c>
      <c r="H1362" s="39">
        <v>2331688</v>
      </c>
      <c r="I1362" s="39">
        <v>291461000</v>
      </c>
      <c r="K1362" s="62" t="str">
        <f t="shared" si="21"/>
        <v>Спир</v>
      </c>
    </row>
    <row r="1363" spans="1:11">
      <c r="A1363">
        <v>5712984</v>
      </c>
      <c r="B1363" t="s">
        <v>3346</v>
      </c>
      <c r="C1363" t="s">
        <v>3347</v>
      </c>
      <c r="D1363" t="s">
        <v>3348</v>
      </c>
      <c r="E1363">
        <v>45433</v>
      </c>
      <c r="F1363" t="s">
        <v>278</v>
      </c>
      <c r="G1363" s="39">
        <v>20</v>
      </c>
      <c r="H1363" s="39">
        <v>2208800</v>
      </c>
      <c r="I1363" s="39">
        <v>4417600</v>
      </c>
      <c r="K1363" s="62" t="str">
        <f t="shared" si="21"/>
        <v>Спир</v>
      </c>
    </row>
    <row r="1364" spans="1:11">
      <c r="A1364">
        <v>5713035</v>
      </c>
      <c r="B1364" t="s">
        <v>3346</v>
      </c>
      <c r="C1364" t="s">
        <v>3349</v>
      </c>
      <c r="D1364" t="s">
        <v>3350</v>
      </c>
      <c r="E1364">
        <v>45284</v>
      </c>
      <c r="F1364" t="s">
        <v>274</v>
      </c>
      <c r="G1364" s="39">
        <v>5000</v>
      </c>
      <c r="H1364" s="39">
        <v>2333000</v>
      </c>
      <c r="I1364" s="39">
        <v>1166500000</v>
      </c>
      <c r="K1364" s="62" t="str">
        <f t="shared" si="21"/>
        <v>Спир</v>
      </c>
    </row>
    <row r="1365" spans="1:11">
      <c r="A1365">
        <v>5713546</v>
      </c>
      <c r="B1365" t="s">
        <v>3346</v>
      </c>
      <c r="C1365" t="s">
        <v>127</v>
      </c>
      <c r="D1365" t="s">
        <v>128</v>
      </c>
      <c r="E1365">
        <v>18521</v>
      </c>
      <c r="F1365" t="s">
        <v>126</v>
      </c>
      <c r="G1365" s="39">
        <v>500</v>
      </c>
      <c r="H1365" s="39">
        <v>6325000</v>
      </c>
      <c r="I1365" s="39">
        <v>31625000</v>
      </c>
      <c r="K1365" s="62" t="str">
        <f t="shared" si="21"/>
        <v>Бард</v>
      </c>
    </row>
    <row r="1366" spans="1:11">
      <c r="A1366">
        <v>5714785</v>
      </c>
      <c r="B1366" t="s">
        <v>3346</v>
      </c>
      <c r="C1366" t="s">
        <v>450</v>
      </c>
      <c r="D1366" t="s">
        <v>451</v>
      </c>
      <c r="E1366">
        <v>45433</v>
      </c>
      <c r="F1366" t="s">
        <v>278</v>
      </c>
      <c r="G1366" s="39">
        <v>100</v>
      </c>
      <c r="H1366" s="39">
        <v>2208288</v>
      </c>
      <c r="I1366" s="39">
        <v>22082880</v>
      </c>
      <c r="K1366" s="62" t="str">
        <f t="shared" si="21"/>
        <v>Спир</v>
      </c>
    </row>
    <row r="1367" spans="1:11">
      <c r="A1367">
        <v>5714808</v>
      </c>
      <c r="B1367" t="s">
        <v>3346</v>
      </c>
      <c r="C1367" t="s">
        <v>2242</v>
      </c>
      <c r="D1367" t="s">
        <v>2243</v>
      </c>
      <c r="E1367">
        <v>45284</v>
      </c>
      <c r="F1367" t="s">
        <v>274</v>
      </c>
      <c r="G1367" s="39">
        <v>200</v>
      </c>
      <c r="H1367" s="39">
        <v>2341888</v>
      </c>
      <c r="I1367" s="39">
        <v>46837760</v>
      </c>
      <c r="K1367" s="62" t="str">
        <f t="shared" si="21"/>
        <v>Спир</v>
      </c>
    </row>
    <row r="1368" spans="1:11">
      <c r="A1368">
        <v>5716814</v>
      </c>
      <c r="B1368" t="s">
        <v>3351</v>
      </c>
      <c r="C1368" t="s">
        <v>448</v>
      </c>
      <c r="D1368" t="s">
        <v>449</v>
      </c>
      <c r="E1368">
        <v>45433</v>
      </c>
      <c r="F1368" t="s">
        <v>278</v>
      </c>
      <c r="G1368" s="39">
        <v>100</v>
      </c>
      <c r="H1368" s="39">
        <v>2233788</v>
      </c>
      <c r="I1368" s="39">
        <v>22337880</v>
      </c>
      <c r="K1368" s="62" t="str">
        <f t="shared" si="21"/>
        <v>Спир</v>
      </c>
    </row>
    <row r="1369" spans="1:11">
      <c r="A1369">
        <v>5716855</v>
      </c>
      <c r="B1369" t="s">
        <v>3351</v>
      </c>
      <c r="C1369" t="s">
        <v>399</v>
      </c>
      <c r="D1369" t="s">
        <v>400</v>
      </c>
      <c r="E1369">
        <v>45285</v>
      </c>
      <c r="F1369" t="s">
        <v>277</v>
      </c>
      <c r="G1369" s="39">
        <v>520</v>
      </c>
      <c r="H1369" s="39">
        <v>2326080</v>
      </c>
      <c r="I1369" s="39">
        <v>120956160</v>
      </c>
      <c r="K1369" s="62" t="str">
        <f t="shared" si="21"/>
        <v>Спир</v>
      </c>
    </row>
    <row r="1370" spans="1:11">
      <c r="A1370">
        <v>5716858</v>
      </c>
      <c r="B1370" t="s">
        <v>3351</v>
      </c>
      <c r="C1370" t="s">
        <v>932</v>
      </c>
      <c r="D1370" t="s">
        <v>933</v>
      </c>
      <c r="E1370">
        <v>45284</v>
      </c>
      <c r="F1370" t="s">
        <v>274</v>
      </c>
      <c r="G1370" s="39">
        <v>200</v>
      </c>
      <c r="H1370" s="39">
        <v>2331400</v>
      </c>
      <c r="I1370" s="39">
        <v>46628000</v>
      </c>
      <c r="K1370" s="62" t="str">
        <f t="shared" si="21"/>
        <v>Спир</v>
      </c>
    </row>
    <row r="1371" spans="1:11">
      <c r="A1371">
        <v>5716859</v>
      </c>
      <c r="B1371" t="s">
        <v>3351</v>
      </c>
      <c r="C1371" t="s">
        <v>965</v>
      </c>
      <c r="D1371" t="s">
        <v>966</v>
      </c>
      <c r="E1371">
        <v>45284</v>
      </c>
      <c r="F1371" t="s">
        <v>274</v>
      </c>
      <c r="G1371" s="39">
        <v>300</v>
      </c>
      <c r="H1371" s="39">
        <v>2331400</v>
      </c>
      <c r="I1371" s="39">
        <v>69942000</v>
      </c>
      <c r="K1371" s="62" t="str">
        <f t="shared" si="21"/>
        <v>Спир</v>
      </c>
    </row>
    <row r="1372" spans="1:11">
      <c r="A1372">
        <v>5716860</v>
      </c>
      <c r="B1372" t="s">
        <v>3351</v>
      </c>
      <c r="C1372" t="s">
        <v>472</v>
      </c>
      <c r="D1372" t="s">
        <v>473</v>
      </c>
      <c r="E1372">
        <v>45284</v>
      </c>
      <c r="F1372" t="s">
        <v>274</v>
      </c>
      <c r="G1372" s="39">
        <v>1530</v>
      </c>
      <c r="H1372" s="39">
        <v>2331344</v>
      </c>
      <c r="I1372" s="39">
        <v>356695632</v>
      </c>
      <c r="K1372" s="62" t="str">
        <f t="shared" si="21"/>
        <v>Спир</v>
      </c>
    </row>
    <row r="1373" spans="1:11">
      <c r="A1373">
        <v>5717365</v>
      </c>
      <c r="B1373" t="s">
        <v>3351</v>
      </c>
      <c r="C1373" t="s">
        <v>937</v>
      </c>
      <c r="D1373" t="s">
        <v>938</v>
      </c>
      <c r="E1373">
        <v>18521</v>
      </c>
      <c r="F1373" t="s">
        <v>126</v>
      </c>
      <c r="G1373" s="39">
        <v>100</v>
      </c>
      <c r="H1373" s="39">
        <v>6355999</v>
      </c>
      <c r="I1373" s="39">
        <v>6355999</v>
      </c>
      <c r="K1373" s="62" t="str">
        <f t="shared" si="21"/>
        <v>Бард</v>
      </c>
    </row>
    <row r="1374" spans="1:11">
      <c r="A1374">
        <v>5717366</v>
      </c>
      <c r="B1374" t="s">
        <v>3351</v>
      </c>
      <c r="C1374" t="s">
        <v>537</v>
      </c>
      <c r="D1374" t="s">
        <v>188</v>
      </c>
      <c r="E1374">
        <v>18521</v>
      </c>
      <c r="F1374" t="s">
        <v>126</v>
      </c>
      <c r="G1374" s="39">
        <v>100</v>
      </c>
      <c r="H1374" s="39">
        <v>6325059</v>
      </c>
      <c r="I1374" s="39">
        <v>6325059</v>
      </c>
      <c r="K1374" s="62" t="str">
        <f t="shared" si="21"/>
        <v>Бард</v>
      </c>
    </row>
    <row r="1375" spans="1:11">
      <c r="A1375">
        <v>5717367</v>
      </c>
      <c r="B1375" t="s">
        <v>3351</v>
      </c>
      <c r="C1375" t="s">
        <v>127</v>
      </c>
      <c r="D1375" t="s">
        <v>128</v>
      </c>
      <c r="E1375">
        <v>18521</v>
      </c>
      <c r="F1375" t="s">
        <v>126</v>
      </c>
      <c r="G1375" s="39">
        <v>300</v>
      </c>
      <c r="H1375" s="39">
        <v>6325000</v>
      </c>
      <c r="I1375" s="39">
        <v>18975000</v>
      </c>
      <c r="K1375" s="62" t="str">
        <f t="shared" si="21"/>
        <v>Бард</v>
      </c>
    </row>
    <row r="1376" spans="1:11">
      <c r="A1376">
        <v>5718508</v>
      </c>
      <c r="B1376" t="s">
        <v>3351</v>
      </c>
      <c r="C1376" t="s">
        <v>540</v>
      </c>
      <c r="D1376" t="s">
        <v>541</v>
      </c>
      <c r="E1376">
        <v>45433</v>
      </c>
      <c r="F1376" t="s">
        <v>278</v>
      </c>
      <c r="G1376" s="39">
        <v>100</v>
      </c>
      <c r="H1376" s="39">
        <v>2212788</v>
      </c>
      <c r="I1376" s="39">
        <v>22127880</v>
      </c>
      <c r="K1376" s="62" t="str">
        <f t="shared" si="21"/>
        <v>Спир</v>
      </c>
    </row>
    <row r="1377" spans="1:11">
      <c r="A1377">
        <v>5718509</v>
      </c>
      <c r="B1377" t="s">
        <v>3351</v>
      </c>
      <c r="C1377" t="s">
        <v>2282</v>
      </c>
      <c r="D1377" t="s">
        <v>2283</v>
      </c>
      <c r="E1377">
        <v>45433</v>
      </c>
      <c r="F1377" t="s">
        <v>278</v>
      </c>
      <c r="G1377" s="39">
        <v>20</v>
      </c>
      <c r="H1377" s="39">
        <v>2208555</v>
      </c>
      <c r="I1377" s="39">
        <v>4417110</v>
      </c>
      <c r="K1377" s="62" t="str">
        <f t="shared" si="21"/>
        <v>Спир</v>
      </c>
    </row>
    <row r="1378" spans="1:11">
      <c r="A1378">
        <v>5718542</v>
      </c>
      <c r="B1378" t="s">
        <v>3351</v>
      </c>
      <c r="C1378" t="s">
        <v>435</v>
      </c>
      <c r="D1378" t="s">
        <v>436</v>
      </c>
      <c r="E1378">
        <v>45284</v>
      </c>
      <c r="F1378" t="s">
        <v>274</v>
      </c>
      <c r="G1378" s="39">
        <v>3200</v>
      </c>
      <c r="H1378" s="39">
        <v>2331555</v>
      </c>
      <c r="I1378" s="39">
        <v>746097600</v>
      </c>
      <c r="K1378" s="62" t="str">
        <f t="shared" si="21"/>
        <v>Спир</v>
      </c>
    </row>
    <row r="1379" spans="1:11">
      <c r="A1379">
        <v>5720343</v>
      </c>
      <c r="B1379" t="s">
        <v>3352</v>
      </c>
      <c r="C1379" t="s">
        <v>3325</v>
      </c>
      <c r="D1379" t="s">
        <v>3326</v>
      </c>
      <c r="E1379">
        <v>45433</v>
      </c>
      <c r="F1379" t="s">
        <v>278</v>
      </c>
      <c r="G1379" s="39">
        <v>220</v>
      </c>
      <c r="H1379" s="39">
        <v>2238788</v>
      </c>
      <c r="I1379" s="39">
        <v>49253336</v>
      </c>
      <c r="K1379" s="62" t="str">
        <f t="shared" si="21"/>
        <v>Спир</v>
      </c>
    </row>
    <row r="1380" spans="1:11">
      <c r="A1380">
        <v>5720396</v>
      </c>
      <c r="B1380" t="s">
        <v>3352</v>
      </c>
      <c r="C1380" t="s">
        <v>323</v>
      </c>
      <c r="D1380" t="s">
        <v>324</v>
      </c>
      <c r="E1380">
        <v>45284</v>
      </c>
      <c r="F1380" t="s">
        <v>274</v>
      </c>
      <c r="G1380" s="39">
        <v>100</v>
      </c>
      <c r="H1380" s="39">
        <v>2335000</v>
      </c>
      <c r="I1380" s="39">
        <v>23350000</v>
      </c>
      <c r="K1380" s="62" t="str">
        <f t="shared" si="21"/>
        <v>Спир</v>
      </c>
    </row>
    <row r="1381" spans="1:11">
      <c r="A1381">
        <v>5720397</v>
      </c>
      <c r="B1381" t="s">
        <v>3352</v>
      </c>
      <c r="C1381" t="s">
        <v>501</v>
      </c>
      <c r="D1381" t="s">
        <v>502</v>
      </c>
      <c r="E1381">
        <v>45284</v>
      </c>
      <c r="F1381" t="s">
        <v>274</v>
      </c>
      <c r="G1381" s="39">
        <v>1400</v>
      </c>
      <c r="H1381" s="39">
        <v>2332000</v>
      </c>
      <c r="I1381" s="39">
        <v>326480000</v>
      </c>
      <c r="K1381" s="62" t="str">
        <f t="shared" si="21"/>
        <v>Спир</v>
      </c>
    </row>
    <row r="1382" spans="1:11">
      <c r="A1382">
        <v>5720398</v>
      </c>
      <c r="B1382" t="s">
        <v>3352</v>
      </c>
      <c r="C1382" t="s">
        <v>476</v>
      </c>
      <c r="D1382" t="s">
        <v>477</v>
      </c>
      <c r="E1382">
        <v>45284</v>
      </c>
      <c r="F1382" t="s">
        <v>274</v>
      </c>
      <c r="G1382" s="39">
        <v>140</v>
      </c>
      <c r="H1382" s="39">
        <v>2331349</v>
      </c>
      <c r="I1382" s="39">
        <v>32638886</v>
      </c>
      <c r="K1382" s="62" t="str">
        <f t="shared" si="21"/>
        <v>Спир</v>
      </c>
    </row>
    <row r="1383" spans="1:11">
      <c r="A1383">
        <v>5720399</v>
      </c>
      <c r="B1383" t="s">
        <v>3352</v>
      </c>
      <c r="C1383" t="s">
        <v>435</v>
      </c>
      <c r="D1383" t="s">
        <v>436</v>
      </c>
      <c r="E1383">
        <v>45284</v>
      </c>
      <c r="F1383" t="s">
        <v>274</v>
      </c>
      <c r="G1383" s="39">
        <v>3200</v>
      </c>
      <c r="H1383" s="39">
        <v>2331344</v>
      </c>
      <c r="I1383" s="39">
        <v>746030080</v>
      </c>
      <c r="K1383" s="62" t="str">
        <f t="shared" si="21"/>
        <v>Спир</v>
      </c>
    </row>
    <row r="1384" spans="1:11">
      <c r="A1384">
        <v>5721889</v>
      </c>
      <c r="B1384" t="s">
        <v>3352</v>
      </c>
      <c r="C1384" t="s">
        <v>2209</v>
      </c>
      <c r="D1384" t="s">
        <v>2210</v>
      </c>
      <c r="E1384">
        <v>45433</v>
      </c>
      <c r="F1384" t="s">
        <v>278</v>
      </c>
      <c r="G1384" s="39">
        <v>1000</v>
      </c>
      <c r="H1384" s="39">
        <v>2301999</v>
      </c>
      <c r="I1384" s="39">
        <v>230199900</v>
      </c>
      <c r="K1384" s="62" t="str">
        <f t="shared" si="21"/>
        <v>Спир</v>
      </c>
    </row>
    <row r="1385" spans="1:11">
      <c r="A1385">
        <v>5721894</v>
      </c>
      <c r="B1385" t="s">
        <v>3352</v>
      </c>
      <c r="C1385" t="s">
        <v>3353</v>
      </c>
      <c r="D1385" t="s">
        <v>3354</v>
      </c>
      <c r="E1385">
        <v>45284</v>
      </c>
      <c r="F1385" t="s">
        <v>274</v>
      </c>
      <c r="G1385" s="39">
        <v>200</v>
      </c>
      <c r="H1385" s="39">
        <v>2331788</v>
      </c>
      <c r="I1385" s="39">
        <v>46635760</v>
      </c>
      <c r="K1385" s="62" t="str">
        <f t="shared" si="21"/>
        <v>Спир</v>
      </c>
    </row>
    <row r="1386" spans="1:11">
      <c r="A1386">
        <v>5722055</v>
      </c>
      <c r="B1386" t="s">
        <v>3352</v>
      </c>
      <c r="C1386" t="s">
        <v>127</v>
      </c>
      <c r="D1386" t="s">
        <v>128</v>
      </c>
      <c r="E1386">
        <v>18521</v>
      </c>
      <c r="F1386" t="s">
        <v>126</v>
      </c>
      <c r="G1386" s="39">
        <v>500</v>
      </c>
      <c r="H1386" s="39">
        <v>6325000</v>
      </c>
      <c r="I1386" s="39">
        <v>31625000</v>
      </c>
      <c r="K1386" s="62" t="str">
        <f t="shared" si="21"/>
        <v>Бард</v>
      </c>
    </row>
    <row r="1387" spans="1:11">
      <c r="A1387">
        <v>5723697</v>
      </c>
      <c r="B1387" t="s">
        <v>3355</v>
      </c>
      <c r="C1387" t="s">
        <v>2282</v>
      </c>
      <c r="D1387" t="s">
        <v>2283</v>
      </c>
      <c r="E1387">
        <v>45433</v>
      </c>
      <c r="F1387" t="s">
        <v>278</v>
      </c>
      <c r="G1387" s="39">
        <v>60</v>
      </c>
      <c r="H1387" s="39">
        <v>2408200</v>
      </c>
      <c r="I1387" s="39">
        <v>14449200</v>
      </c>
      <c r="K1387" s="62" t="str">
        <f t="shared" si="21"/>
        <v>Спир</v>
      </c>
    </row>
    <row r="1388" spans="1:11">
      <c r="A1388">
        <v>5723698</v>
      </c>
      <c r="B1388" t="s">
        <v>3355</v>
      </c>
      <c r="C1388" t="s">
        <v>316</v>
      </c>
      <c r="D1388" t="s">
        <v>317</v>
      </c>
      <c r="E1388">
        <v>45433</v>
      </c>
      <c r="F1388" t="s">
        <v>278</v>
      </c>
      <c r="G1388" s="39">
        <v>160</v>
      </c>
      <c r="H1388" s="39">
        <v>2223788</v>
      </c>
      <c r="I1388" s="39">
        <v>35580608</v>
      </c>
      <c r="K1388" s="62" t="str">
        <f t="shared" si="21"/>
        <v>Спир</v>
      </c>
    </row>
    <row r="1389" spans="1:11">
      <c r="A1389">
        <v>5723758</v>
      </c>
      <c r="B1389" t="s">
        <v>3355</v>
      </c>
      <c r="C1389" t="s">
        <v>2242</v>
      </c>
      <c r="D1389" t="s">
        <v>2243</v>
      </c>
      <c r="E1389">
        <v>45284</v>
      </c>
      <c r="F1389" t="s">
        <v>274</v>
      </c>
      <c r="G1389" s="39">
        <v>200</v>
      </c>
      <c r="H1389" s="39">
        <v>2341000</v>
      </c>
      <c r="I1389" s="39">
        <v>46820000</v>
      </c>
      <c r="K1389" s="62" t="str">
        <f t="shared" si="21"/>
        <v>Спир</v>
      </c>
    </row>
    <row r="1390" spans="1:11">
      <c r="A1390">
        <v>5723759</v>
      </c>
      <c r="B1390" t="s">
        <v>3355</v>
      </c>
      <c r="C1390" t="s">
        <v>312</v>
      </c>
      <c r="D1390" t="s">
        <v>313</v>
      </c>
      <c r="E1390">
        <v>45284</v>
      </c>
      <c r="F1390" t="s">
        <v>274</v>
      </c>
      <c r="G1390" s="39">
        <v>960</v>
      </c>
      <c r="H1390" s="39">
        <v>2331351</v>
      </c>
      <c r="I1390" s="39">
        <v>223809696</v>
      </c>
      <c r="K1390" s="62" t="str">
        <f t="shared" si="21"/>
        <v>Спир</v>
      </c>
    </row>
    <row r="1391" spans="1:11">
      <c r="A1391">
        <v>5723760</v>
      </c>
      <c r="B1391" t="s">
        <v>3355</v>
      </c>
      <c r="C1391" t="s">
        <v>435</v>
      </c>
      <c r="D1391" t="s">
        <v>436</v>
      </c>
      <c r="E1391">
        <v>45284</v>
      </c>
      <c r="F1391" t="s">
        <v>274</v>
      </c>
      <c r="G1391" s="39">
        <v>3200</v>
      </c>
      <c r="H1391" s="39">
        <v>2331350</v>
      </c>
      <c r="I1391" s="39">
        <v>746032000</v>
      </c>
      <c r="K1391" s="62" t="str">
        <f t="shared" si="21"/>
        <v>Спир</v>
      </c>
    </row>
    <row r="1392" spans="1:11">
      <c r="A1392">
        <v>5724240</v>
      </c>
      <c r="B1392" t="s">
        <v>3355</v>
      </c>
      <c r="C1392" t="s">
        <v>124</v>
      </c>
      <c r="D1392" t="s">
        <v>125</v>
      </c>
      <c r="E1392">
        <v>18521</v>
      </c>
      <c r="F1392" t="s">
        <v>126</v>
      </c>
      <c r="G1392" s="39">
        <v>200</v>
      </c>
      <c r="H1392" s="39">
        <v>6325205</v>
      </c>
      <c r="I1392" s="39">
        <v>12650410</v>
      </c>
      <c r="K1392" s="62" t="str">
        <f t="shared" si="21"/>
        <v>Бард</v>
      </c>
    </row>
    <row r="1393" spans="1:11">
      <c r="A1393">
        <v>5724241</v>
      </c>
      <c r="B1393" t="s">
        <v>3355</v>
      </c>
      <c r="C1393" t="s">
        <v>127</v>
      </c>
      <c r="D1393" t="s">
        <v>128</v>
      </c>
      <c r="E1393">
        <v>18521</v>
      </c>
      <c r="F1393" t="s">
        <v>126</v>
      </c>
      <c r="G1393" s="39">
        <v>300</v>
      </c>
      <c r="H1393" s="39">
        <v>6325000</v>
      </c>
      <c r="I1393" s="39">
        <v>18975000</v>
      </c>
      <c r="K1393" s="62" t="str">
        <f t="shared" si="21"/>
        <v>Бард</v>
      </c>
    </row>
    <row r="1394" spans="1:11">
      <c r="A1394">
        <v>5725428</v>
      </c>
      <c r="B1394" t="s">
        <v>3355</v>
      </c>
      <c r="C1394" t="s">
        <v>329</v>
      </c>
      <c r="D1394" t="s">
        <v>330</v>
      </c>
      <c r="E1394">
        <v>45284</v>
      </c>
      <c r="F1394" t="s">
        <v>274</v>
      </c>
      <c r="G1394" s="39">
        <v>1540</v>
      </c>
      <c r="H1394" s="39">
        <v>2332788</v>
      </c>
      <c r="I1394" s="39">
        <v>359249352</v>
      </c>
      <c r="K1394" s="62" t="str">
        <f t="shared" si="21"/>
        <v>Спир</v>
      </c>
    </row>
    <row r="1395" spans="1:11">
      <c r="A1395">
        <v>5727427</v>
      </c>
      <c r="B1395" t="s">
        <v>3356</v>
      </c>
      <c r="C1395" t="s">
        <v>2211</v>
      </c>
      <c r="D1395" t="s">
        <v>2212</v>
      </c>
      <c r="E1395">
        <v>45433</v>
      </c>
      <c r="F1395" t="s">
        <v>278</v>
      </c>
      <c r="G1395" s="39">
        <v>10</v>
      </c>
      <c r="H1395" s="39">
        <v>2505500</v>
      </c>
      <c r="I1395" s="39">
        <v>2505500</v>
      </c>
      <c r="K1395" s="62" t="str">
        <f t="shared" si="21"/>
        <v>Спир</v>
      </c>
    </row>
    <row r="1396" spans="1:11">
      <c r="A1396">
        <v>5727428</v>
      </c>
      <c r="B1396" t="s">
        <v>3356</v>
      </c>
      <c r="C1396" t="s">
        <v>2216</v>
      </c>
      <c r="D1396" t="s">
        <v>2217</v>
      </c>
      <c r="E1396">
        <v>45433</v>
      </c>
      <c r="F1396" t="s">
        <v>278</v>
      </c>
      <c r="G1396" s="39">
        <v>210</v>
      </c>
      <c r="H1396" s="39">
        <v>2500000</v>
      </c>
      <c r="I1396" s="39">
        <v>52500000</v>
      </c>
      <c r="K1396" s="62" t="str">
        <f t="shared" si="21"/>
        <v>Спир</v>
      </c>
    </row>
    <row r="1397" spans="1:11">
      <c r="A1397">
        <v>5727487</v>
      </c>
      <c r="B1397" t="s">
        <v>3356</v>
      </c>
      <c r="C1397" t="s">
        <v>413</v>
      </c>
      <c r="D1397" t="s">
        <v>414</v>
      </c>
      <c r="E1397">
        <v>45284</v>
      </c>
      <c r="F1397" t="s">
        <v>274</v>
      </c>
      <c r="G1397" s="39">
        <v>30</v>
      </c>
      <c r="H1397" s="39">
        <v>2340999</v>
      </c>
      <c r="I1397" s="39">
        <v>7022997</v>
      </c>
      <c r="K1397" s="62" t="str">
        <f t="shared" si="21"/>
        <v>Спир</v>
      </c>
    </row>
    <row r="1398" spans="1:11">
      <c r="A1398">
        <v>5727488</v>
      </c>
      <c r="B1398" t="s">
        <v>3356</v>
      </c>
      <c r="C1398" t="s">
        <v>279</v>
      </c>
      <c r="D1398" t="s">
        <v>280</v>
      </c>
      <c r="E1398">
        <v>45284</v>
      </c>
      <c r="F1398" t="s">
        <v>274</v>
      </c>
      <c r="G1398" s="39">
        <v>1200</v>
      </c>
      <c r="H1398" s="39">
        <v>2331789</v>
      </c>
      <c r="I1398" s="39">
        <v>279814680</v>
      </c>
      <c r="K1398" s="62" t="str">
        <f t="shared" si="21"/>
        <v>Спир</v>
      </c>
    </row>
    <row r="1399" spans="1:11">
      <c r="A1399">
        <v>5729299</v>
      </c>
      <c r="B1399" t="s">
        <v>3356</v>
      </c>
      <c r="C1399" t="s">
        <v>327</v>
      </c>
      <c r="D1399" t="s">
        <v>328</v>
      </c>
      <c r="E1399">
        <v>45284</v>
      </c>
      <c r="F1399" t="s">
        <v>274</v>
      </c>
      <c r="G1399" s="39">
        <v>3550</v>
      </c>
      <c r="H1399" s="39">
        <v>2332002</v>
      </c>
      <c r="I1399" s="39">
        <v>827860710</v>
      </c>
      <c r="K1399" s="62" t="str">
        <f t="shared" si="21"/>
        <v>Спир</v>
      </c>
    </row>
    <row r="1400" spans="1:11">
      <c r="A1400">
        <v>5729300</v>
      </c>
      <c r="B1400" t="s">
        <v>3356</v>
      </c>
      <c r="C1400" t="s">
        <v>494</v>
      </c>
      <c r="D1400" t="s">
        <v>495</v>
      </c>
      <c r="E1400">
        <v>45284</v>
      </c>
      <c r="F1400" t="s">
        <v>274</v>
      </c>
      <c r="G1400" s="39">
        <v>50</v>
      </c>
      <c r="H1400" s="39">
        <v>2331488</v>
      </c>
      <c r="I1400" s="39">
        <v>11657440</v>
      </c>
      <c r="K1400" s="62" t="str">
        <f t="shared" si="21"/>
        <v>Спир</v>
      </c>
    </row>
    <row r="1401" spans="1:11">
      <c r="A1401">
        <v>5729445</v>
      </c>
      <c r="B1401" t="s">
        <v>3356</v>
      </c>
      <c r="C1401" t="s">
        <v>127</v>
      </c>
      <c r="D1401" t="s">
        <v>128</v>
      </c>
      <c r="E1401">
        <v>18521</v>
      </c>
      <c r="F1401" t="s">
        <v>126</v>
      </c>
      <c r="G1401" s="39">
        <v>1000</v>
      </c>
      <c r="H1401" s="39">
        <v>6325000</v>
      </c>
      <c r="I1401" s="39">
        <v>63250000</v>
      </c>
      <c r="K1401" s="62" t="str">
        <f t="shared" si="21"/>
        <v>Бард</v>
      </c>
    </row>
    <row r="1402" spans="1:11">
      <c r="A1402">
        <v>5731306</v>
      </c>
      <c r="B1402" t="s">
        <v>3357</v>
      </c>
      <c r="C1402" t="s">
        <v>398</v>
      </c>
      <c r="D1402" t="s">
        <v>322</v>
      </c>
      <c r="E1402">
        <v>45433</v>
      </c>
      <c r="F1402" t="s">
        <v>278</v>
      </c>
      <c r="G1402" s="39">
        <v>100</v>
      </c>
      <c r="H1402" s="39">
        <v>2709000</v>
      </c>
      <c r="I1402" s="39">
        <v>27090000</v>
      </c>
      <c r="K1402" s="62" t="str">
        <f t="shared" si="21"/>
        <v>Спир</v>
      </c>
    </row>
    <row r="1403" spans="1:11">
      <c r="A1403">
        <v>5731307</v>
      </c>
      <c r="B1403" t="s">
        <v>3357</v>
      </c>
      <c r="C1403" t="s">
        <v>553</v>
      </c>
      <c r="D1403" t="s">
        <v>554</v>
      </c>
      <c r="E1403">
        <v>45433</v>
      </c>
      <c r="F1403" t="s">
        <v>278</v>
      </c>
      <c r="G1403" s="39">
        <v>100</v>
      </c>
      <c r="H1403" s="39">
        <v>2505000</v>
      </c>
      <c r="I1403" s="39">
        <v>25050000</v>
      </c>
      <c r="K1403" s="62" t="str">
        <f t="shared" si="21"/>
        <v>Спир</v>
      </c>
    </row>
    <row r="1404" spans="1:11">
      <c r="A1404">
        <v>5731308</v>
      </c>
      <c r="B1404" t="s">
        <v>3357</v>
      </c>
      <c r="C1404" t="s">
        <v>2229</v>
      </c>
      <c r="D1404" t="s">
        <v>2230</v>
      </c>
      <c r="E1404">
        <v>45433</v>
      </c>
      <c r="F1404" t="s">
        <v>278</v>
      </c>
      <c r="G1404" s="39">
        <v>20</v>
      </c>
      <c r="H1404" s="39">
        <v>2400009</v>
      </c>
      <c r="I1404" s="39">
        <v>4800018</v>
      </c>
      <c r="K1404" s="62" t="str">
        <f t="shared" si="21"/>
        <v>Спир</v>
      </c>
    </row>
    <row r="1405" spans="1:11">
      <c r="A1405">
        <v>5731369</v>
      </c>
      <c r="B1405" t="s">
        <v>3357</v>
      </c>
      <c r="C1405" t="s">
        <v>494</v>
      </c>
      <c r="D1405" t="s">
        <v>495</v>
      </c>
      <c r="E1405">
        <v>45284</v>
      </c>
      <c r="F1405" t="s">
        <v>274</v>
      </c>
      <c r="G1405" s="39">
        <v>760</v>
      </c>
      <c r="H1405" s="39">
        <v>2331889</v>
      </c>
      <c r="I1405" s="39">
        <v>177223564</v>
      </c>
      <c r="K1405" s="62" t="str">
        <f t="shared" si="21"/>
        <v>Спир</v>
      </c>
    </row>
    <row r="1406" spans="1:11">
      <c r="A1406">
        <v>5731370</v>
      </c>
      <c r="B1406" t="s">
        <v>3357</v>
      </c>
      <c r="C1406" t="s">
        <v>3313</v>
      </c>
      <c r="D1406" t="s">
        <v>3314</v>
      </c>
      <c r="E1406">
        <v>45284</v>
      </c>
      <c r="F1406" t="s">
        <v>274</v>
      </c>
      <c r="G1406" s="39">
        <v>850</v>
      </c>
      <c r="H1406" s="39">
        <v>2331788</v>
      </c>
      <c r="I1406" s="39">
        <v>198201980</v>
      </c>
      <c r="K1406" s="62" t="str">
        <f t="shared" si="21"/>
        <v>Спир</v>
      </c>
    </row>
    <row r="1407" spans="1:11">
      <c r="A1407">
        <v>5731371</v>
      </c>
      <c r="B1407" t="s">
        <v>3357</v>
      </c>
      <c r="C1407" t="s">
        <v>286</v>
      </c>
      <c r="D1407" t="s">
        <v>287</v>
      </c>
      <c r="E1407">
        <v>45284</v>
      </c>
      <c r="F1407" t="s">
        <v>274</v>
      </c>
      <c r="G1407" s="39">
        <v>500</v>
      </c>
      <c r="H1407" s="39">
        <v>2331666</v>
      </c>
      <c r="I1407" s="39">
        <v>116583300</v>
      </c>
      <c r="K1407" s="62" t="str">
        <f t="shared" si="21"/>
        <v>Спир</v>
      </c>
    </row>
    <row r="1408" spans="1:11">
      <c r="A1408">
        <v>5731372</v>
      </c>
      <c r="B1408" t="s">
        <v>3357</v>
      </c>
      <c r="C1408" t="s">
        <v>312</v>
      </c>
      <c r="D1408" t="s">
        <v>313</v>
      </c>
      <c r="E1408">
        <v>45284</v>
      </c>
      <c r="F1408" t="s">
        <v>274</v>
      </c>
      <c r="G1408" s="39">
        <v>960</v>
      </c>
      <c r="H1408" s="39">
        <v>2331444</v>
      </c>
      <c r="I1408" s="39">
        <v>223818624</v>
      </c>
      <c r="K1408" s="62" t="str">
        <f t="shared" si="21"/>
        <v>Спир</v>
      </c>
    </row>
    <row r="1409" spans="1:11">
      <c r="A1409">
        <v>5731875</v>
      </c>
      <c r="B1409" t="s">
        <v>3357</v>
      </c>
      <c r="C1409" t="s">
        <v>160</v>
      </c>
      <c r="D1409" t="s">
        <v>161</v>
      </c>
      <c r="E1409">
        <v>18521</v>
      </c>
      <c r="F1409" t="s">
        <v>126</v>
      </c>
      <c r="G1409" s="39">
        <v>500</v>
      </c>
      <c r="H1409" s="39">
        <v>6325099</v>
      </c>
      <c r="I1409" s="39">
        <v>31625495</v>
      </c>
      <c r="K1409" s="62" t="str">
        <f t="shared" si="21"/>
        <v>Бард</v>
      </c>
    </row>
    <row r="1410" spans="1:11">
      <c r="A1410">
        <v>5735000</v>
      </c>
      <c r="B1410" t="s">
        <v>3358</v>
      </c>
      <c r="C1410" t="s">
        <v>316</v>
      </c>
      <c r="D1410" t="s">
        <v>317</v>
      </c>
      <c r="E1410">
        <v>45433</v>
      </c>
      <c r="F1410" t="s">
        <v>278</v>
      </c>
      <c r="G1410" s="39">
        <v>220</v>
      </c>
      <c r="H1410" s="39">
        <v>2233788</v>
      </c>
      <c r="I1410" s="39">
        <v>49143336</v>
      </c>
      <c r="K1410" s="62" t="str">
        <f t="shared" si="21"/>
        <v>Спир</v>
      </c>
    </row>
    <row r="1411" spans="1:11">
      <c r="A1411">
        <v>5735051</v>
      </c>
      <c r="B1411" t="s">
        <v>3358</v>
      </c>
      <c r="C1411" t="s">
        <v>2242</v>
      </c>
      <c r="D1411" t="s">
        <v>2243</v>
      </c>
      <c r="E1411">
        <v>45284</v>
      </c>
      <c r="F1411" t="s">
        <v>274</v>
      </c>
      <c r="G1411" s="39">
        <v>200</v>
      </c>
      <c r="H1411" s="39">
        <v>2335888</v>
      </c>
      <c r="I1411" s="39">
        <v>46717760</v>
      </c>
      <c r="K1411" s="62" t="str">
        <f t="shared" si="21"/>
        <v>Спир</v>
      </c>
    </row>
    <row r="1412" spans="1:11">
      <c r="A1412">
        <v>5735052</v>
      </c>
      <c r="B1412" t="s">
        <v>3358</v>
      </c>
      <c r="C1412" t="s">
        <v>314</v>
      </c>
      <c r="D1412" t="s">
        <v>315</v>
      </c>
      <c r="E1412">
        <v>45284</v>
      </c>
      <c r="F1412" t="s">
        <v>274</v>
      </c>
      <c r="G1412" s="39">
        <v>1480</v>
      </c>
      <c r="H1412" s="39">
        <v>2331888</v>
      </c>
      <c r="I1412" s="39">
        <v>345119424</v>
      </c>
      <c r="K1412" s="62" t="str">
        <f t="shared" si="21"/>
        <v>Спир</v>
      </c>
    </row>
    <row r="1413" spans="1:11">
      <c r="A1413">
        <v>5735053</v>
      </c>
      <c r="B1413" t="s">
        <v>3358</v>
      </c>
      <c r="C1413" t="s">
        <v>547</v>
      </c>
      <c r="D1413" t="s">
        <v>548</v>
      </c>
      <c r="E1413">
        <v>45284</v>
      </c>
      <c r="F1413" t="s">
        <v>274</v>
      </c>
      <c r="G1413" s="39">
        <v>100</v>
      </c>
      <c r="H1413" s="39">
        <v>2331788</v>
      </c>
      <c r="I1413" s="39">
        <v>23317880</v>
      </c>
      <c r="K1413" s="62" t="str">
        <f t="shared" ref="K1413:K1476" si="22">LEFT(F1413,4)</f>
        <v>Спир</v>
      </c>
    </row>
    <row r="1414" spans="1:11">
      <c r="A1414">
        <v>5735054</v>
      </c>
      <c r="B1414" t="s">
        <v>3358</v>
      </c>
      <c r="C1414" t="s">
        <v>472</v>
      </c>
      <c r="D1414" t="s">
        <v>473</v>
      </c>
      <c r="E1414">
        <v>45284</v>
      </c>
      <c r="F1414" t="s">
        <v>274</v>
      </c>
      <c r="G1414" s="39">
        <v>400</v>
      </c>
      <c r="H1414" s="39">
        <v>2331555</v>
      </c>
      <c r="I1414" s="39">
        <v>93262200</v>
      </c>
      <c r="K1414" s="62" t="str">
        <f t="shared" si="22"/>
        <v>Спир</v>
      </c>
    </row>
    <row r="1415" spans="1:11">
      <c r="A1415">
        <v>5735508</v>
      </c>
      <c r="B1415" t="s">
        <v>3358</v>
      </c>
      <c r="C1415" t="s">
        <v>3359</v>
      </c>
      <c r="D1415" t="s">
        <v>3360</v>
      </c>
      <c r="E1415">
        <v>18521</v>
      </c>
      <c r="F1415" t="s">
        <v>126</v>
      </c>
      <c r="G1415" s="39">
        <v>100</v>
      </c>
      <c r="H1415" s="39">
        <v>6330000</v>
      </c>
      <c r="I1415" s="39">
        <v>6330000</v>
      </c>
      <c r="K1415" s="62" t="str">
        <f t="shared" si="22"/>
        <v>Бард</v>
      </c>
    </row>
    <row r="1416" spans="1:11">
      <c r="A1416">
        <v>5735509</v>
      </c>
      <c r="B1416" t="s">
        <v>3358</v>
      </c>
      <c r="C1416" t="s">
        <v>127</v>
      </c>
      <c r="D1416" t="s">
        <v>128</v>
      </c>
      <c r="E1416">
        <v>18521</v>
      </c>
      <c r="F1416" t="s">
        <v>126</v>
      </c>
      <c r="G1416" s="39">
        <v>400</v>
      </c>
      <c r="H1416" s="39">
        <v>6325000</v>
      </c>
      <c r="I1416" s="39">
        <v>25300000</v>
      </c>
      <c r="K1416" s="62" t="str">
        <f t="shared" si="22"/>
        <v>Бард</v>
      </c>
    </row>
    <row r="1417" spans="1:11">
      <c r="A1417">
        <v>5736697</v>
      </c>
      <c r="B1417" t="s">
        <v>3358</v>
      </c>
      <c r="C1417" t="s">
        <v>561</v>
      </c>
      <c r="D1417" t="s">
        <v>562</v>
      </c>
      <c r="E1417">
        <v>45284</v>
      </c>
      <c r="F1417" t="s">
        <v>274</v>
      </c>
      <c r="G1417" s="39">
        <v>100</v>
      </c>
      <c r="H1417" s="39">
        <v>2331388</v>
      </c>
      <c r="I1417" s="39">
        <v>23313880</v>
      </c>
      <c r="K1417" s="62" t="str">
        <f t="shared" si="22"/>
        <v>Спир</v>
      </c>
    </row>
    <row r="1418" spans="1:11">
      <c r="A1418">
        <v>5738411</v>
      </c>
      <c r="B1418" t="s">
        <v>3361</v>
      </c>
      <c r="C1418" t="s">
        <v>2229</v>
      </c>
      <c r="D1418" t="s">
        <v>2230</v>
      </c>
      <c r="E1418">
        <v>45433</v>
      </c>
      <c r="F1418" t="s">
        <v>278</v>
      </c>
      <c r="G1418" s="39">
        <v>50</v>
      </c>
      <c r="H1418" s="39">
        <v>2250000</v>
      </c>
      <c r="I1418" s="39">
        <v>11250000</v>
      </c>
      <c r="K1418" s="62" t="str">
        <f t="shared" si="22"/>
        <v>Спир</v>
      </c>
    </row>
    <row r="1419" spans="1:11">
      <c r="A1419">
        <v>5738412</v>
      </c>
      <c r="B1419" t="s">
        <v>3361</v>
      </c>
      <c r="C1419" t="s">
        <v>316</v>
      </c>
      <c r="D1419" t="s">
        <v>317</v>
      </c>
      <c r="E1419">
        <v>45433</v>
      </c>
      <c r="F1419" t="s">
        <v>278</v>
      </c>
      <c r="G1419" s="39">
        <v>120</v>
      </c>
      <c r="H1419" s="39">
        <v>2209788</v>
      </c>
      <c r="I1419" s="39">
        <v>26517456</v>
      </c>
      <c r="K1419" s="62" t="str">
        <f t="shared" si="22"/>
        <v>Спир</v>
      </c>
    </row>
    <row r="1420" spans="1:11">
      <c r="A1420">
        <v>5738413</v>
      </c>
      <c r="B1420" t="s">
        <v>3361</v>
      </c>
      <c r="C1420" t="s">
        <v>3320</v>
      </c>
      <c r="D1420" t="s">
        <v>3321</v>
      </c>
      <c r="E1420">
        <v>45433</v>
      </c>
      <c r="F1420" t="s">
        <v>278</v>
      </c>
      <c r="G1420" s="39">
        <v>10</v>
      </c>
      <c r="H1420" s="39">
        <v>2209788</v>
      </c>
      <c r="I1420" s="39">
        <v>2209788</v>
      </c>
      <c r="K1420" s="62" t="str">
        <f t="shared" si="22"/>
        <v>Спир</v>
      </c>
    </row>
    <row r="1421" spans="1:11">
      <c r="A1421">
        <v>5738414</v>
      </c>
      <c r="B1421" t="s">
        <v>3361</v>
      </c>
      <c r="C1421" t="s">
        <v>386</v>
      </c>
      <c r="D1421" t="s">
        <v>387</v>
      </c>
      <c r="E1421">
        <v>45433</v>
      </c>
      <c r="F1421" t="s">
        <v>278</v>
      </c>
      <c r="G1421" s="39">
        <v>30</v>
      </c>
      <c r="H1421" s="39">
        <v>2209788</v>
      </c>
      <c r="I1421" s="39">
        <v>6629364</v>
      </c>
      <c r="K1421" s="62" t="str">
        <f t="shared" si="22"/>
        <v>Спир</v>
      </c>
    </row>
    <row r="1422" spans="1:11">
      <c r="A1422">
        <v>5738452</v>
      </c>
      <c r="B1422" t="s">
        <v>3361</v>
      </c>
      <c r="C1422" t="s">
        <v>312</v>
      </c>
      <c r="D1422" t="s">
        <v>313</v>
      </c>
      <c r="E1422">
        <v>45284</v>
      </c>
      <c r="F1422" t="s">
        <v>274</v>
      </c>
      <c r="G1422" s="39">
        <v>960</v>
      </c>
      <c r="H1422" s="39">
        <v>2331444</v>
      </c>
      <c r="I1422" s="39">
        <v>223818624</v>
      </c>
      <c r="K1422" s="62" t="str">
        <f t="shared" si="22"/>
        <v>Спир</v>
      </c>
    </row>
    <row r="1423" spans="1:11">
      <c r="A1423">
        <v>5738453</v>
      </c>
      <c r="B1423" t="s">
        <v>3361</v>
      </c>
      <c r="C1423" t="s">
        <v>3362</v>
      </c>
      <c r="D1423" t="s">
        <v>3363</v>
      </c>
      <c r="E1423">
        <v>45284</v>
      </c>
      <c r="F1423" t="s">
        <v>274</v>
      </c>
      <c r="G1423" s="39">
        <v>200</v>
      </c>
      <c r="H1423" s="39">
        <v>2331340</v>
      </c>
      <c r="I1423" s="39">
        <v>46626800</v>
      </c>
      <c r="K1423" s="62" t="str">
        <f t="shared" si="22"/>
        <v>Спир</v>
      </c>
    </row>
    <row r="1424" spans="1:11">
      <c r="A1424">
        <v>5738925</v>
      </c>
      <c r="B1424" t="s">
        <v>3361</v>
      </c>
      <c r="C1424" t="s">
        <v>124</v>
      </c>
      <c r="D1424" t="s">
        <v>125</v>
      </c>
      <c r="E1424">
        <v>18521</v>
      </c>
      <c r="F1424" t="s">
        <v>126</v>
      </c>
      <c r="G1424" s="39">
        <v>100</v>
      </c>
      <c r="H1424" s="39">
        <v>6325205</v>
      </c>
      <c r="I1424" s="39">
        <v>6325205</v>
      </c>
      <c r="K1424" s="62" t="str">
        <f t="shared" si="22"/>
        <v>Бард</v>
      </c>
    </row>
    <row r="1425" spans="1:11">
      <c r="A1425">
        <v>5738926</v>
      </c>
      <c r="B1425" t="s">
        <v>3361</v>
      </c>
      <c r="C1425" t="s">
        <v>127</v>
      </c>
      <c r="D1425" t="s">
        <v>128</v>
      </c>
      <c r="E1425">
        <v>18521</v>
      </c>
      <c r="F1425" t="s">
        <v>126</v>
      </c>
      <c r="G1425" s="39">
        <v>400</v>
      </c>
      <c r="H1425" s="39">
        <v>6325000</v>
      </c>
      <c r="I1425" s="39">
        <v>25300000</v>
      </c>
      <c r="K1425" s="62" t="str">
        <f t="shared" si="22"/>
        <v>Бард</v>
      </c>
    </row>
    <row r="1426" spans="1:11">
      <c r="A1426">
        <v>5740174</v>
      </c>
      <c r="B1426" t="s">
        <v>3361</v>
      </c>
      <c r="C1426" t="s">
        <v>2305</v>
      </c>
      <c r="D1426" t="s">
        <v>2306</v>
      </c>
      <c r="E1426">
        <v>45285</v>
      </c>
      <c r="F1426" t="s">
        <v>277</v>
      </c>
      <c r="G1426" s="39">
        <v>200</v>
      </c>
      <c r="H1426" s="39">
        <v>2327000</v>
      </c>
      <c r="I1426" s="39">
        <v>46540000</v>
      </c>
      <c r="K1426" s="62" t="str">
        <f t="shared" si="22"/>
        <v>Спир</v>
      </c>
    </row>
    <row r="1427" spans="1:11">
      <c r="A1427">
        <v>5740175</v>
      </c>
      <c r="B1427" t="s">
        <v>3361</v>
      </c>
      <c r="C1427" t="s">
        <v>298</v>
      </c>
      <c r="D1427" t="s">
        <v>299</v>
      </c>
      <c r="E1427">
        <v>45285</v>
      </c>
      <c r="F1427" t="s">
        <v>277</v>
      </c>
      <c r="G1427" s="39">
        <v>500</v>
      </c>
      <c r="H1427" s="39">
        <v>2327000</v>
      </c>
      <c r="I1427" s="39">
        <v>116350000</v>
      </c>
      <c r="K1427" s="62" t="str">
        <f t="shared" si="22"/>
        <v>Спир</v>
      </c>
    </row>
    <row r="1428" spans="1:11">
      <c r="A1428">
        <v>5740176</v>
      </c>
      <c r="B1428" t="s">
        <v>3361</v>
      </c>
      <c r="C1428" t="s">
        <v>399</v>
      </c>
      <c r="D1428" t="s">
        <v>400</v>
      </c>
      <c r="E1428">
        <v>45285</v>
      </c>
      <c r="F1428" t="s">
        <v>277</v>
      </c>
      <c r="G1428" s="39">
        <v>7900</v>
      </c>
      <c r="H1428" s="39">
        <v>2326100</v>
      </c>
      <c r="I1428" s="39">
        <v>1837619000</v>
      </c>
      <c r="K1428" s="62" t="str">
        <f t="shared" si="22"/>
        <v>Спир</v>
      </c>
    </row>
    <row r="1429" spans="1:11">
      <c r="A1429">
        <v>5742031</v>
      </c>
      <c r="B1429" t="s">
        <v>3364</v>
      </c>
      <c r="C1429" t="s">
        <v>294</v>
      </c>
      <c r="D1429" t="s">
        <v>295</v>
      </c>
      <c r="E1429">
        <v>45285</v>
      </c>
      <c r="F1429" t="s">
        <v>277</v>
      </c>
      <c r="G1429" s="39">
        <v>400</v>
      </c>
      <c r="H1429" s="39">
        <v>2328000</v>
      </c>
      <c r="I1429" s="39">
        <v>93120000</v>
      </c>
      <c r="K1429" s="62" t="str">
        <f t="shared" si="22"/>
        <v>Спир</v>
      </c>
    </row>
    <row r="1430" spans="1:11">
      <c r="A1430">
        <v>5742032</v>
      </c>
      <c r="B1430" t="s">
        <v>3364</v>
      </c>
      <c r="C1430" t="s">
        <v>399</v>
      </c>
      <c r="D1430" t="s">
        <v>400</v>
      </c>
      <c r="E1430">
        <v>45285</v>
      </c>
      <c r="F1430" t="s">
        <v>277</v>
      </c>
      <c r="G1430" s="39">
        <v>500</v>
      </c>
      <c r="H1430" s="39">
        <v>2326100</v>
      </c>
      <c r="I1430" s="39">
        <v>116305000</v>
      </c>
      <c r="K1430" s="62" t="str">
        <f t="shared" si="22"/>
        <v>Спир</v>
      </c>
    </row>
    <row r="1431" spans="1:11">
      <c r="A1431">
        <v>5742033</v>
      </c>
      <c r="B1431" t="s">
        <v>3364</v>
      </c>
      <c r="C1431" t="s">
        <v>3313</v>
      </c>
      <c r="D1431" t="s">
        <v>3314</v>
      </c>
      <c r="E1431">
        <v>45284</v>
      </c>
      <c r="F1431" t="s">
        <v>274</v>
      </c>
      <c r="G1431" s="39">
        <v>750</v>
      </c>
      <c r="H1431" s="39">
        <v>2331355</v>
      </c>
      <c r="I1431" s="39">
        <v>174851625</v>
      </c>
      <c r="K1431" s="62" t="str">
        <f t="shared" si="22"/>
        <v>Спир</v>
      </c>
    </row>
    <row r="1432" spans="1:11">
      <c r="A1432">
        <v>5742034</v>
      </c>
      <c r="B1432" t="s">
        <v>3364</v>
      </c>
      <c r="C1432" t="s">
        <v>409</v>
      </c>
      <c r="D1432" t="s">
        <v>410</v>
      </c>
      <c r="E1432">
        <v>45284</v>
      </c>
      <c r="F1432" t="s">
        <v>274</v>
      </c>
      <c r="G1432" s="39">
        <v>100</v>
      </c>
      <c r="H1432" s="39">
        <v>2331344</v>
      </c>
      <c r="I1432" s="39">
        <v>23313440</v>
      </c>
      <c r="K1432" s="62" t="str">
        <f t="shared" si="22"/>
        <v>Спир</v>
      </c>
    </row>
    <row r="1433" spans="1:11">
      <c r="A1433">
        <v>5742510</v>
      </c>
      <c r="B1433" t="s">
        <v>3364</v>
      </c>
      <c r="C1433" t="s">
        <v>3359</v>
      </c>
      <c r="D1433" t="s">
        <v>3360</v>
      </c>
      <c r="E1433">
        <v>18521</v>
      </c>
      <c r="F1433" t="s">
        <v>126</v>
      </c>
      <c r="G1433" s="39">
        <v>100</v>
      </c>
      <c r="H1433" s="39">
        <v>6327000</v>
      </c>
      <c r="I1433" s="39">
        <v>6327000</v>
      </c>
      <c r="K1433" s="62" t="str">
        <f t="shared" si="22"/>
        <v>Бард</v>
      </c>
    </row>
    <row r="1434" spans="1:11">
      <c r="A1434">
        <v>5742511</v>
      </c>
      <c r="B1434" t="s">
        <v>3364</v>
      </c>
      <c r="C1434" t="s">
        <v>127</v>
      </c>
      <c r="D1434" t="s">
        <v>128</v>
      </c>
      <c r="E1434">
        <v>18521</v>
      </c>
      <c r="F1434" t="s">
        <v>126</v>
      </c>
      <c r="G1434" s="39">
        <v>700</v>
      </c>
      <c r="H1434" s="39">
        <v>6325000</v>
      </c>
      <c r="I1434" s="39">
        <v>44275000</v>
      </c>
      <c r="K1434" s="62" t="str">
        <f t="shared" si="22"/>
        <v>Бард</v>
      </c>
    </row>
    <row r="1435" spans="1:11">
      <c r="A1435">
        <v>5743855</v>
      </c>
      <c r="B1435" t="s">
        <v>3364</v>
      </c>
      <c r="C1435" t="s">
        <v>399</v>
      </c>
      <c r="D1435" t="s">
        <v>400</v>
      </c>
      <c r="E1435">
        <v>45285</v>
      </c>
      <c r="F1435" t="s">
        <v>277</v>
      </c>
      <c r="G1435" s="39">
        <v>150</v>
      </c>
      <c r="H1435" s="39">
        <v>2326100</v>
      </c>
      <c r="I1435" s="39">
        <v>34891500</v>
      </c>
      <c r="K1435" s="62" t="str">
        <f t="shared" si="22"/>
        <v>Спир</v>
      </c>
    </row>
    <row r="1436" spans="1:11">
      <c r="A1436">
        <v>5743856</v>
      </c>
      <c r="B1436" t="s">
        <v>3364</v>
      </c>
      <c r="C1436" t="s">
        <v>2274</v>
      </c>
      <c r="D1436" t="s">
        <v>2275</v>
      </c>
      <c r="E1436">
        <v>45284</v>
      </c>
      <c r="F1436" t="s">
        <v>274</v>
      </c>
      <c r="G1436" s="39">
        <v>1170</v>
      </c>
      <c r="H1436" s="39">
        <v>2332888</v>
      </c>
      <c r="I1436" s="39">
        <v>272947896</v>
      </c>
      <c r="K1436" s="62" t="str">
        <f t="shared" si="22"/>
        <v>Спир</v>
      </c>
    </row>
    <row r="1437" spans="1:11">
      <c r="A1437">
        <v>5743857</v>
      </c>
      <c r="B1437" t="s">
        <v>3364</v>
      </c>
      <c r="C1437" t="s">
        <v>3365</v>
      </c>
      <c r="D1437" t="s">
        <v>3366</v>
      </c>
      <c r="E1437">
        <v>45284</v>
      </c>
      <c r="F1437" t="s">
        <v>274</v>
      </c>
      <c r="G1437" s="39">
        <v>200</v>
      </c>
      <c r="H1437" s="39">
        <v>2331345</v>
      </c>
      <c r="I1437" s="39">
        <v>46626900</v>
      </c>
      <c r="K1437" s="62" t="str">
        <f t="shared" si="22"/>
        <v>Спир</v>
      </c>
    </row>
    <row r="1438" spans="1:11">
      <c r="A1438">
        <v>5743858</v>
      </c>
      <c r="B1438" t="s">
        <v>3364</v>
      </c>
      <c r="C1438" t="s">
        <v>423</v>
      </c>
      <c r="D1438" t="s">
        <v>424</v>
      </c>
      <c r="E1438">
        <v>45284</v>
      </c>
      <c r="F1438" t="s">
        <v>274</v>
      </c>
      <c r="G1438" s="39">
        <v>30</v>
      </c>
      <c r="H1438" s="39">
        <v>2331344</v>
      </c>
      <c r="I1438" s="39">
        <v>6994032</v>
      </c>
      <c r="K1438" s="62" t="str">
        <f t="shared" si="22"/>
        <v>Спир</v>
      </c>
    </row>
    <row r="1439" spans="1:11">
      <c r="A1439">
        <v>5744013</v>
      </c>
      <c r="B1439" t="s">
        <v>3364</v>
      </c>
      <c r="C1439" t="s">
        <v>127</v>
      </c>
      <c r="D1439" t="s">
        <v>128</v>
      </c>
      <c r="E1439">
        <v>18521</v>
      </c>
      <c r="F1439" t="s">
        <v>126</v>
      </c>
      <c r="G1439" s="39">
        <v>400</v>
      </c>
      <c r="H1439" s="39">
        <v>6325000</v>
      </c>
      <c r="I1439" s="39">
        <v>25300000</v>
      </c>
      <c r="K1439" s="62" t="str">
        <f t="shared" si="22"/>
        <v>Бард</v>
      </c>
    </row>
    <row r="1440" spans="1:11">
      <c r="A1440">
        <v>5746323</v>
      </c>
      <c r="B1440" t="s">
        <v>3367</v>
      </c>
      <c r="C1440" t="s">
        <v>3310</v>
      </c>
      <c r="D1440" t="s">
        <v>3311</v>
      </c>
      <c r="E1440">
        <v>45433</v>
      </c>
      <c r="F1440" t="s">
        <v>278</v>
      </c>
      <c r="G1440" s="39">
        <v>20</v>
      </c>
      <c r="H1440" s="39">
        <v>2250999</v>
      </c>
      <c r="I1440" s="39">
        <v>4501998</v>
      </c>
      <c r="K1440" s="62" t="str">
        <f t="shared" si="22"/>
        <v>Спир</v>
      </c>
    </row>
    <row r="1441" spans="1:11">
      <c r="A1441">
        <v>5746394</v>
      </c>
      <c r="B1441" t="s">
        <v>3367</v>
      </c>
      <c r="C1441" t="s">
        <v>439</v>
      </c>
      <c r="D1441" t="s">
        <v>440</v>
      </c>
      <c r="E1441">
        <v>45284</v>
      </c>
      <c r="F1441" t="s">
        <v>274</v>
      </c>
      <c r="G1441" s="39">
        <v>100</v>
      </c>
      <c r="H1441" s="39">
        <v>2350999</v>
      </c>
      <c r="I1441" s="39">
        <v>23509990</v>
      </c>
      <c r="K1441" s="62" t="str">
        <f t="shared" si="22"/>
        <v>Спир</v>
      </c>
    </row>
    <row r="1442" spans="1:11">
      <c r="A1442">
        <v>5746395</v>
      </c>
      <c r="B1442" t="s">
        <v>3367</v>
      </c>
      <c r="C1442" t="s">
        <v>538</v>
      </c>
      <c r="D1442" t="s">
        <v>539</v>
      </c>
      <c r="E1442">
        <v>45284</v>
      </c>
      <c r="F1442" t="s">
        <v>274</v>
      </c>
      <c r="G1442" s="39">
        <v>150</v>
      </c>
      <c r="H1442" s="39">
        <v>2335999</v>
      </c>
      <c r="I1442" s="39">
        <v>35039985</v>
      </c>
      <c r="K1442" s="62" t="str">
        <f t="shared" si="22"/>
        <v>Спир</v>
      </c>
    </row>
    <row r="1443" spans="1:11">
      <c r="A1443">
        <v>5746396</v>
      </c>
      <c r="B1443" t="s">
        <v>3367</v>
      </c>
      <c r="C1443" t="s">
        <v>2328</v>
      </c>
      <c r="D1443" t="s">
        <v>2329</v>
      </c>
      <c r="E1443">
        <v>45284</v>
      </c>
      <c r="F1443" t="s">
        <v>274</v>
      </c>
      <c r="G1443" s="39">
        <v>1000</v>
      </c>
      <c r="H1443" s="39">
        <v>2332777</v>
      </c>
      <c r="I1443" s="39">
        <v>233277700</v>
      </c>
      <c r="K1443" s="62" t="str">
        <f t="shared" si="22"/>
        <v>Спир</v>
      </c>
    </row>
    <row r="1444" spans="1:11">
      <c r="A1444">
        <v>5746397</v>
      </c>
      <c r="B1444" t="s">
        <v>3367</v>
      </c>
      <c r="C1444" t="s">
        <v>932</v>
      </c>
      <c r="D1444" t="s">
        <v>933</v>
      </c>
      <c r="E1444">
        <v>45284</v>
      </c>
      <c r="F1444" t="s">
        <v>274</v>
      </c>
      <c r="G1444" s="39">
        <v>200</v>
      </c>
      <c r="H1444" s="39">
        <v>2331900</v>
      </c>
      <c r="I1444" s="39">
        <v>46638000</v>
      </c>
      <c r="K1444" s="62" t="str">
        <f t="shared" si="22"/>
        <v>Спир</v>
      </c>
    </row>
    <row r="1445" spans="1:11">
      <c r="A1445">
        <v>5746398</v>
      </c>
      <c r="B1445" t="s">
        <v>3367</v>
      </c>
      <c r="C1445" t="s">
        <v>331</v>
      </c>
      <c r="D1445" t="s">
        <v>332</v>
      </c>
      <c r="E1445">
        <v>45284</v>
      </c>
      <c r="F1445" t="s">
        <v>274</v>
      </c>
      <c r="G1445" s="39">
        <v>500</v>
      </c>
      <c r="H1445" s="39">
        <v>2331888</v>
      </c>
      <c r="I1445" s="39">
        <v>116594400</v>
      </c>
      <c r="K1445" s="62" t="str">
        <f t="shared" si="22"/>
        <v>Спир</v>
      </c>
    </row>
    <row r="1446" spans="1:11">
      <c r="A1446">
        <v>5746399</v>
      </c>
      <c r="B1446" t="s">
        <v>3367</v>
      </c>
      <c r="C1446" t="s">
        <v>3313</v>
      </c>
      <c r="D1446" t="s">
        <v>3314</v>
      </c>
      <c r="E1446">
        <v>45284</v>
      </c>
      <c r="F1446" t="s">
        <v>274</v>
      </c>
      <c r="G1446" s="39">
        <v>1000</v>
      </c>
      <c r="H1446" s="39">
        <v>2331788</v>
      </c>
      <c r="I1446" s="39">
        <v>233178800</v>
      </c>
      <c r="K1446" s="62" t="str">
        <f t="shared" si="22"/>
        <v>Спир</v>
      </c>
    </row>
    <row r="1447" spans="1:11">
      <c r="A1447">
        <v>5746400</v>
      </c>
      <c r="B1447" t="s">
        <v>3367</v>
      </c>
      <c r="C1447" t="s">
        <v>288</v>
      </c>
      <c r="D1447" t="s">
        <v>289</v>
      </c>
      <c r="E1447">
        <v>45284</v>
      </c>
      <c r="F1447" t="s">
        <v>274</v>
      </c>
      <c r="G1447" s="39">
        <v>1850</v>
      </c>
      <c r="H1447" s="39">
        <v>2331555</v>
      </c>
      <c r="I1447" s="39">
        <v>431337675</v>
      </c>
      <c r="K1447" s="62" t="str">
        <f t="shared" si="22"/>
        <v>Спир</v>
      </c>
    </row>
    <row r="1448" spans="1:11">
      <c r="A1448">
        <v>5746902</v>
      </c>
      <c r="B1448" t="s">
        <v>3367</v>
      </c>
      <c r="C1448" t="s">
        <v>124</v>
      </c>
      <c r="D1448" t="s">
        <v>125</v>
      </c>
      <c r="E1448">
        <v>18521</v>
      </c>
      <c r="F1448" t="s">
        <v>126</v>
      </c>
      <c r="G1448" s="39">
        <v>300</v>
      </c>
      <c r="H1448" s="39">
        <v>6325205</v>
      </c>
      <c r="I1448" s="39">
        <v>18975615</v>
      </c>
      <c r="K1448" s="62" t="str">
        <f t="shared" si="22"/>
        <v>Бард</v>
      </c>
    </row>
    <row r="1449" spans="1:11">
      <c r="A1449">
        <v>5746903</v>
      </c>
      <c r="B1449" t="s">
        <v>3367</v>
      </c>
      <c r="C1449" t="s">
        <v>127</v>
      </c>
      <c r="D1449" t="s">
        <v>128</v>
      </c>
      <c r="E1449">
        <v>18521</v>
      </c>
      <c r="F1449" t="s">
        <v>126</v>
      </c>
      <c r="G1449" s="39">
        <v>300</v>
      </c>
      <c r="H1449" s="39">
        <v>6325000</v>
      </c>
      <c r="I1449" s="39">
        <v>18975000</v>
      </c>
      <c r="K1449" s="62" t="str">
        <f t="shared" si="22"/>
        <v>Бард</v>
      </c>
    </row>
    <row r="1450" spans="1:11">
      <c r="A1450">
        <v>5748512</v>
      </c>
      <c r="B1450" t="s">
        <v>3367</v>
      </c>
      <c r="C1450" t="s">
        <v>399</v>
      </c>
      <c r="D1450" t="s">
        <v>400</v>
      </c>
      <c r="E1450">
        <v>45285</v>
      </c>
      <c r="F1450" t="s">
        <v>277</v>
      </c>
      <c r="G1450" s="39">
        <v>8200</v>
      </c>
      <c r="H1450" s="39">
        <v>2326080</v>
      </c>
      <c r="I1450" s="39">
        <v>1907385600</v>
      </c>
      <c r="K1450" s="62" t="str">
        <f t="shared" si="22"/>
        <v>Спир</v>
      </c>
    </row>
    <row r="1451" spans="1:11">
      <c r="A1451">
        <v>5748513</v>
      </c>
      <c r="B1451" t="s">
        <v>3367</v>
      </c>
      <c r="C1451" t="s">
        <v>2242</v>
      </c>
      <c r="D1451" t="s">
        <v>2243</v>
      </c>
      <c r="E1451">
        <v>45284</v>
      </c>
      <c r="F1451" t="s">
        <v>274</v>
      </c>
      <c r="G1451" s="39">
        <v>200</v>
      </c>
      <c r="H1451" s="39">
        <v>2336888</v>
      </c>
      <c r="I1451" s="39">
        <v>46737760</v>
      </c>
      <c r="K1451" s="62" t="str">
        <f t="shared" si="22"/>
        <v>Спир</v>
      </c>
    </row>
    <row r="1452" spans="1:11">
      <c r="A1452">
        <v>5748514</v>
      </c>
      <c r="B1452" t="s">
        <v>3367</v>
      </c>
      <c r="C1452" t="s">
        <v>3353</v>
      </c>
      <c r="D1452" t="s">
        <v>3354</v>
      </c>
      <c r="E1452">
        <v>45284</v>
      </c>
      <c r="F1452" t="s">
        <v>274</v>
      </c>
      <c r="G1452" s="39">
        <v>300</v>
      </c>
      <c r="H1452" s="39">
        <v>2331666</v>
      </c>
      <c r="I1452" s="39">
        <v>69949980</v>
      </c>
      <c r="K1452" s="62" t="str">
        <f t="shared" si="22"/>
        <v>Спир</v>
      </c>
    </row>
    <row r="1453" spans="1:11">
      <c r="A1453">
        <v>5748515</v>
      </c>
      <c r="B1453" t="s">
        <v>3367</v>
      </c>
      <c r="C1453" t="s">
        <v>312</v>
      </c>
      <c r="D1453" t="s">
        <v>313</v>
      </c>
      <c r="E1453">
        <v>45284</v>
      </c>
      <c r="F1453" t="s">
        <v>274</v>
      </c>
      <c r="G1453" s="39">
        <v>960</v>
      </c>
      <c r="H1453" s="39">
        <v>2331444</v>
      </c>
      <c r="I1453" s="39">
        <v>223818624</v>
      </c>
      <c r="K1453" s="62" t="str">
        <f t="shared" si="22"/>
        <v>Спир</v>
      </c>
    </row>
    <row r="1454" spans="1:11">
      <c r="A1454">
        <v>5750602</v>
      </c>
      <c r="B1454" t="s">
        <v>3368</v>
      </c>
      <c r="C1454" t="s">
        <v>946</v>
      </c>
      <c r="D1454" t="s">
        <v>947</v>
      </c>
      <c r="E1454">
        <v>45433</v>
      </c>
      <c r="F1454" t="s">
        <v>278</v>
      </c>
      <c r="G1454" s="39">
        <v>100</v>
      </c>
      <c r="H1454" s="39">
        <v>2255000</v>
      </c>
      <c r="I1454" s="39">
        <v>22550000</v>
      </c>
      <c r="K1454" s="62" t="str">
        <f t="shared" si="22"/>
        <v>Спир</v>
      </c>
    </row>
    <row r="1455" spans="1:11">
      <c r="A1455">
        <v>5750603</v>
      </c>
      <c r="B1455" t="s">
        <v>3368</v>
      </c>
      <c r="C1455" t="s">
        <v>555</v>
      </c>
      <c r="D1455" t="s">
        <v>556</v>
      </c>
      <c r="E1455">
        <v>45433</v>
      </c>
      <c r="F1455" t="s">
        <v>278</v>
      </c>
      <c r="G1455" s="39">
        <v>120</v>
      </c>
      <c r="H1455" s="39">
        <v>2253999</v>
      </c>
      <c r="I1455" s="39">
        <v>27047988</v>
      </c>
      <c r="K1455" s="62" t="str">
        <f t="shared" si="22"/>
        <v>Спир</v>
      </c>
    </row>
    <row r="1456" spans="1:11">
      <c r="A1456">
        <v>5750663</v>
      </c>
      <c r="B1456" t="s">
        <v>3368</v>
      </c>
      <c r="C1456" t="s">
        <v>399</v>
      </c>
      <c r="D1456" t="s">
        <v>400</v>
      </c>
      <c r="E1456">
        <v>45285</v>
      </c>
      <c r="F1456" t="s">
        <v>277</v>
      </c>
      <c r="G1456" s="39">
        <v>360</v>
      </c>
      <c r="H1456" s="39">
        <v>2326080</v>
      </c>
      <c r="I1456" s="39">
        <v>83738880</v>
      </c>
      <c r="K1456" s="62" t="str">
        <f t="shared" si="22"/>
        <v>Спир</v>
      </c>
    </row>
    <row r="1457" spans="1:11">
      <c r="A1457">
        <v>5750664</v>
      </c>
      <c r="B1457" t="s">
        <v>3368</v>
      </c>
      <c r="C1457" t="s">
        <v>460</v>
      </c>
      <c r="D1457" t="s">
        <v>461</v>
      </c>
      <c r="E1457">
        <v>45284</v>
      </c>
      <c r="F1457" t="s">
        <v>274</v>
      </c>
      <c r="G1457" s="39">
        <v>400</v>
      </c>
      <c r="H1457" s="39">
        <v>2335000</v>
      </c>
      <c r="I1457" s="39">
        <v>93400000</v>
      </c>
      <c r="K1457" s="62" t="str">
        <f t="shared" si="22"/>
        <v>Спир</v>
      </c>
    </row>
    <row r="1458" spans="1:11">
      <c r="A1458">
        <v>5750665</v>
      </c>
      <c r="B1458" t="s">
        <v>3368</v>
      </c>
      <c r="C1458" t="s">
        <v>555</v>
      </c>
      <c r="D1458" t="s">
        <v>556</v>
      </c>
      <c r="E1458">
        <v>45284</v>
      </c>
      <c r="F1458" t="s">
        <v>274</v>
      </c>
      <c r="G1458" s="39">
        <v>200</v>
      </c>
      <c r="H1458" s="39">
        <v>2335000</v>
      </c>
      <c r="I1458" s="39">
        <v>46700000</v>
      </c>
      <c r="K1458" s="62" t="str">
        <f t="shared" si="22"/>
        <v>Спир</v>
      </c>
    </row>
    <row r="1459" spans="1:11">
      <c r="A1459">
        <v>5750666</v>
      </c>
      <c r="B1459" t="s">
        <v>3368</v>
      </c>
      <c r="C1459" t="s">
        <v>329</v>
      </c>
      <c r="D1459" t="s">
        <v>330</v>
      </c>
      <c r="E1459">
        <v>45284</v>
      </c>
      <c r="F1459" t="s">
        <v>274</v>
      </c>
      <c r="G1459" s="39">
        <v>1540</v>
      </c>
      <c r="H1459" s="39">
        <v>2332888</v>
      </c>
      <c r="I1459" s="39">
        <v>359264752</v>
      </c>
      <c r="K1459" s="62" t="str">
        <f t="shared" si="22"/>
        <v>Спир</v>
      </c>
    </row>
    <row r="1460" spans="1:11">
      <c r="A1460">
        <v>5750667</v>
      </c>
      <c r="B1460" t="s">
        <v>3368</v>
      </c>
      <c r="C1460" t="s">
        <v>390</v>
      </c>
      <c r="D1460" t="s">
        <v>391</v>
      </c>
      <c r="E1460">
        <v>45284</v>
      </c>
      <c r="F1460" t="s">
        <v>274</v>
      </c>
      <c r="G1460" s="39">
        <v>3300</v>
      </c>
      <c r="H1460" s="39">
        <v>2332788</v>
      </c>
      <c r="I1460" s="39">
        <v>769820040</v>
      </c>
      <c r="K1460" s="62" t="str">
        <f t="shared" si="22"/>
        <v>Спир</v>
      </c>
    </row>
    <row r="1461" spans="1:11">
      <c r="A1461">
        <v>5750668</v>
      </c>
      <c r="B1461" t="s">
        <v>3368</v>
      </c>
      <c r="C1461" t="s">
        <v>312</v>
      </c>
      <c r="D1461" t="s">
        <v>313</v>
      </c>
      <c r="E1461">
        <v>45284</v>
      </c>
      <c r="F1461" t="s">
        <v>274</v>
      </c>
      <c r="G1461" s="39">
        <v>560</v>
      </c>
      <c r="H1461" s="39">
        <v>2332000</v>
      </c>
      <c r="I1461" s="39">
        <v>130592000</v>
      </c>
      <c r="K1461" s="62" t="str">
        <f t="shared" si="22"/>
        <v>Спир</v>
      </c>
    </row>
    <row r="1462" spans="1:11">
      <c r="A1462">
        <v>5751155</v>
      </c>
      <c r="B1462" t="s">
        <v>3368</v>
      </c>
      <c r="C1462" t="s">
        <v>537</v>
      </c>
      <c r="D1462" t="s">
        <v>188</v>
      </c>
      <c r="E1462">
        <v>18521</v>
      </c>
      <c r="F1462" t="s">
        <v>126</v>
      </c>
      <c r="G1462" s="39">
        <v>100</v>
      </c>
      <c r="H1462" s="39">
        <v>6327000</v>
      </c>
      <c r="I1462" s="39">
        <v>6327000</v>
      </c>
      <c r="K1462" s="62" t="str">
        <f t="shared" si="22"/>
        <v>Бард</v>
      </c>
    </row>
    <row r="1463" spans="1:11">
      <c r="A1463">
        <v>5751156</v>
      </c>
      <c r="B1463" t="s">
        <v>3368</v>
      </c>
      <c r="C1463" t="s">
        <v>127</v>
      </c>
      <c r="D1463" t="s">
        <v>128</v>
      </c>
      <c r="E1463">
        <v>18521</v>
      </c>
      <c r="F1463" t="s">
        <v>126</v>
      </c>
      <c r="G1463" s="39">
        <v>900</v>
      </c>
      <c r="H1463" s="39">
        <v>6325000</v>
      </c>
      <c r="I1463" s="39">
        <v>56925000</v>
      </c>
      <c r="K1463" s="62" t="str">
        <f t="shared" si="22"/>
        <v>Бард</v>
      </c>
    </row>
    <row r="1464" spans="1:11">
      <c r="A1464">
        <v>5752646</v>
      </c>
      <c r="B1464" t="s">
        <v>3368</v>
      </c>
      <c r="C1464" t="s">
        <v>3313</v>
      </c>
      <c r="D1464" t="s">
        <v>3314</v>
      </c>
      <c r="E1464">
        <v>45284</v>
      </c>
      <c r="F1464" t="s">
        <v>274</v>
      </c>
      <c r="G1464" s="39">
        <v>600</v>
      </c>
      <c r="H1464" s="39">
        <v>2336788</v>
      </c>
      <c r="I1464" s="39">
        <v>140207280</v>
      </c>
      <c r="K1464" s="62" t="str">
        <f t="shared" si="22"/>
        <v>Спир</v>
      </c>
    </row>
    <row r="1465" spans="1:11">
      <c r="A1465">
        <v>5752825</v>
      </c>
      <c r="B1465" t="s">
        <v>3368</v>
      </c>
      <c r="C1465" t="s">
        <v>127</v>
      </c>
      <c r="D1465" t="s">
        <v>128</v>
      </c>
      <c r="E1465">
        <v>18521</v>
      </c>
      <c r="F1465" t="s">
        <v>126</v>
      </c>
      <c r="G1465" s="39">
        <v>600</v>
      </c>
      <c r="H1465" s="39">
        <v>6325000</v>
      </c>
      <c r="I1465" s="39">
        <v>37950000</v>
      </c>
      <c r="K1465" s="62" t="str">
        <f t="shared" si="22"/>
        <v>Бард</v>
      </c>
    </row>
    <row r="1466" spans="1:11">
      <c r="A1466">
        <v>5754590</v>
      </c>
      <c r="B1466" t="s">
        <v>3369</v>
      </c>
      <c r="C1466" t="s">
        <v>341</v>
      </c>
      <c r="D1466" t="s">
        <v>342</v>
      </c>
      <c r="E1466">
        <v>45433</v>
      </c>
      <c r="F1466" t="s">
        <v>278</v>
      </c>
      <c r="G1466" s="39">
        <v>100</v>
      </c>
      <c r="H1466" s="39">
        <v>2278999</v>
      </c>
      <c r="I1466" s="39">
        <v>22789990</v>
      </c>
      <c r="K1466" s="62" t="str">
        <f t="shared" si="22"/>
        <v>Спир</v>
      </c>
    </row>
    <row r="1467" spans="1:11">
      <c r="A1467">
        <v>5754591</v>
      </c>
      <c r="B1467" t="s">
        <v>3369</v>
      </c>
      <c r="C1467" t="s">
        <v>555</v>
      </c>
      <c r="D1467" t="s">
        <v>556</v>
      </c>
      <c r="E1467">
        <v>45433</v>
      </c>
      <c r="F1467" t="s">
        <v>278</v>
      </c>
      <c r="G1467" s="39">
        <v>100</v>
      </c>
      <c r="H1467" s="39">
        <v>2253000</v>
      </c>
      <c r="I1467" s="39">
        <v>22530000</v>
      </c>
      <c r="K1467" s="62" t="str">
        <f t="shared" si="22"/>
        <v>Спир</v>
      </c>
    </row>
    <row r="1468" spans="1:11">
      <c r="A1468">
        <v>5754649</v>
      </c>
      <c r="B1468" t="s">
        <v>3369</v>
      </c>
      <c r="C1468" t="s">
        <v>419</v>
      </c>
      <c r="D1468" t="s">
        <v>420</v>
      </c>
      <c r="E1468">
        <v>45284</v>
      </c>
      <c r="F1468" t="s">
        <v>274</v>
      </c>
      <c r="G1468" s="39">
        <v>500</v>
      </c>
      <c r="H1468" s="39">
        <v>2332788</v>
      </c>
      <c r="I1468" s="39">
        <v>116639400</v>
      </c>
      <c r="K1468" s="62" t="str">
        <f t="shared" si="22"/>
        <v>Спир</v>
      </c>
    </row>
    <row r="1469" spans="1:11">
      <c r="A1469">
        <v>5754650</v>
      </c>
      <c r="B1469" t="s">
        <v>3369</v>
      </c>
      <c r="C1469" t="s">
        <v>288</v>
      </c>
      <c r="D1469" t="s">
        <v>289</v>
      </c>
      <c r="E1469">
        <v>45284</v>
      </c>
      <c r="F1469" t="s">
        <v>274</v>
      </c>
      <c r="G1469" s="39">
        <v>1250</v>
      </c>
      <c r="H1469" s="39">
        <v>2332787</v>
      </c>
      <c r="I1469" s="39">
        <v>291598375</v>
      </c>
      <c r="K1469" s="62" t="str">
        <f t="shared" si="22"/>
        <v>Спир</v>
      </c>
    </row>
    <row r="1470" spans="1:11">
      <c r="A1470">
        <v>5755153</v>
      </c>
      <c r="B1470" t="s">
        <v>3369</v>
      </c>
      <c r="C1470" t="s">
        <v>124</v>
      </c>
      <c r="D1470" t="s">
        <v>125</v>
      </c>
      <c r="E1470">
        <v>18521</v>
      </c>
      <c r="F1470" t="s">
        <v>126</v>
      </c>
      <c r="G1470" s="39">
        <v>100</v>
      </c>
      <c r="H1470" s="39">
        <v>6325205</v>
      </c>
      <c r="I1470" s="39">
        <v>6325205</v>
      </c>
      <c r="K1470" s="62" t="str">
        <f t="shared" si="22"/>
        <v>Бард</v>
      </c>
    </row>
    <row r="1471" spans="1:11">
      <c r="A1471">
        <v>5755154</v>
      </c>
      <c r="B1471" t="s">
        <v>3369</v>
      </c>
      <c r="C1471" t="s">
        <v>127</v>
      </c>
      <c r="D1471" t="s">
        <v>128</v>
      </c>
      <c r="E1471">
        <v>18521</v>
      </c>
      <c r="F1471" t="s">
        <v>126</v>
      </c>
      <c r="G1471" s="39">
        <v>400</v>
      </c>
      <c r="H1471" s="39">
        <v>6325000</v>
      </c>
      <c r="I1471" s="39">
        <v>25300000</v>
      </c>
      <c r="K1471" s="62" t="str">
        <f t="shared" si="22"/>
        <v>Бард</v>
      </c>
    </row>
    <row r="1472" spans="1:11">
      <c r="A1472">
        <v>5756507</v>
      </c>
      <c r="B1472" t="s">
        <v>3369</v>
      </c>
      <c r="C1472" t="s">
        <v>388</v>
      </c>
      <c r="D1472" t="s">
        <v>389</v>
      </c>
      <c r="E1472">
        <v>9945433</v>
      </c>
      <c r="F1472" t="s">
        <v>2320</v>
      </c>
      <c r="G1472" s="39">
        <v>50</v>
      </c>
      <c r="H1472" s="39">
        <v>2212788</v>
      </c>
      <c r="I1472" s="39">
        <v>11063940</v>
      </c>
      <c r="K1472" s="62" t="str">
        <f t="shared" si="22"/>
        <v>Спир</v>
      </c>
    </row>
    <row r="1473" spans="1:11">
      <c r="A1473">
        <v>5756551</v>
      </c>
      <c r="B1473" t="s">
        <v>3369</v>
      </c>
      <c r="C1473" t="s">
        <v>312</v>
      </c>
      <c r="D1473" t="s">
        <v>313</v>
      </c>
      <c r="E1473">
        <v>9945284</v>
      </c>
      <c r="F1473" t="s">
        <v>505</v>
      </c>
      <c r="G1473" s="39">
        <v>400</v>
      </c>
      <c r="H1473" s="39">
        <v>2331388</v>
      </c>
      <c r="I1473" s="39">
        <v>93255520</v>
      </c>
      <c r="K1473" s="62" t="str">
        <f t="shared" si="22"/>
        <v>Спир</v>
      </c>
    </row>
    <row r="1474" spans="1:11">
      <c r="A1474">
        <v>5756725</v>
      </c>
      <c r="B1474" t="s">
        <v>3369</v>
      </c>
      <c r="C1474" t="s">
        <v>127</v>
      </c>
      <c r="D1474" t="s">
        <v>128</v>
      </c>
      <c r="E1474">
        <v>18521</v>
      </c>
      <c r="F1474" t="s">
        <v>126</v>
      </c>
      <c r="G1474" s="39">
        <v>600</v>
      </c>
      <c r="H1474" s="39">
        <v>6325000</v>
      </c>
      <c r="I1474" s="39">
        <v>37950000</v>
      </c>
      <c r="K1474" s="62" t="str">
        <f t="shared" si="22"/>
        <v>Бард</v>
      </c>
    </row>
    <row r="1475" spans="1:11">
      <c r="A1475">
        <v>5759085</v>
      </c>
      <c r="B1475" t="s">
        <v>3370</v>
      </c>
      <c r="C1475" t="s">
        <v>2242</v>
      </c>
      <c r="D1475" t="s">
        <v>2243</v>
      </c>
      <c r="E1475">
        <v>45284</v>
      </c>
      <c r="F1475" t="s">
        <v>274</v>
      </c>
      <c r="G1475" s="39">
        <v>200</v>
      </c>
      <c r="H1475" s="39">
        <v>2336000</v>
      </c>
      <c r="I1475" s="39">
        <v>46720000</v>
      </c>
      <c r="K1475" s="62" t="str">
        <f t="shared" si="22"/>
        <v>Спир</v>
      </c>
    </row>
    <row r="1476" spans="1:11">
      <c r="A1476">
        <v>5759086</v>
      </c>
      <c r="B1476" t="s">
        <v>3370</v>
      </c>
      <c r="C1476" t="s">
        <v>327</v>
      </c>
      <c r="D1476" t="s">
        <v>328</v>
      </c>
      <c r="E1476">
        <v>45284</v>
      </c>
      <c r="F1476" t="s">
        <v>274</v>
      </c>
      <c r="G1476" s="39">
        <v>3500</v>
      </c>
      <c r="H1476" s="39">
        <v>2333000</v>
      </c>
      <c r="I1476" s="39">
        <v>816550000</v>
      </c>
      <c r="K1476" s="62" t="str">
        <f t="shared" si="22"/>
        <v>Спир</v>
      </c>
    </row>
    <row r="1477" spans="1:11">
      <c r="A1477">
        <v>5759087</v>
      </c>
      <c r="B1477" t="s">
        <v>3370</v>
      </c>
      <c r="C1477" t="s">
        <v>2305</v>
      </c>
      <c r="D1477" t="s">
        <v>2306</v>
      </c>
      <c r="E1477">
        <v>45284</v>
      </c>
      <c r="F1477" t="s">
        <v>274</v>
      </c>
      <c r="G1477" s="39">
        <v>200</v>
      </c>
      <c r="H1477" s="39">
        <v>2331900</v>
      </c>
      <c r="I1477" s="39">
        <v>46638000</v>
      </c>
      <c r="K1477" s="62" t="str">
        <f t="shared" ref="K1477:K1540" si="23">LEFT(F1477,4)</f>
        <v>Спир</v>
      </c>
    </row>
    <row r="1478" spans="1:11">
      <c r="A1478">
        <v>5759568</v>
      </c>
      <c r="B1478" t="s">
        <v>3370</v>
      </c>
      <c r="C1478" t="s">
        <v>937</v>
      </c>
      <c r="D1478" t="s">
        <v>938</v>
      </c>
      <c r="E1478">
        <v>18521</v>
      </c>
      <c r="F1478" t="s">
        <v>126</v>
      </c>
      <c r="G1478" s="39">
        <v>100</v>
      </c>
      <c r="H1478" s="39">
        <v>6327999</v>
      </c>
      <c r="I1478" s="39">
        <v>6327999</v>
      </c>
      <c r="K1478" s="62" t="str">
        <f t="shared" si="23"/>
        <v>Бард</v>
      </c>
    </row>
    <row r="1479" spans="1:11">
      <c r="A1479">
        <v>5759569</v>
      </c>
      <c r="B1479" t="s">
        <v>3370</v>
      </c>
      <c r="C1479" t="s">
        <v>2265</v>
      </c>
      <c r="D1479" t="s">
        <v>2266</v>
      </c>
      <c r="E1479">
        <v>18521</v>
      </c>
      <c r="F1479" t="s">
        <v>126</v>
      </c>
      <c r="G1479" s="39">
        <v>100</v>
      </c>
      <c r="H1479" s="39">
        <v>6326000</v>
      </c>
      <c r="I1479" s="39">
        <v>6326000</v>
      </c>
      <c r="K1479" s="62" t="str">
        <f t="shared" si="23"/>
        <v>Бард</v>
      </c>
    </row>
    <row r="1480" spans="1:11">
      <c r="A1480">
        <v>5759570</v>
      </c>
      <c r="B1480" t="s">
        <v>3370</v>
      </c>
      <c r="C1480" t="s">
        <v>2265</v>
      </c>
      <c r="D1480" t="s">
        <v>2266</v>
      </c>
      <c r="E1480">
        <v>18521</v>
      </c>
      <c r="F1480" t="s">
        <v>126</v>
      </c>
      <c r="G1480" s="39">
        <v>100</v>
      </c>
      <c r="H1480" s="39">
        <v>6326000</v>
      </c>
      <c r="I1480" s="39">
        <v>6326000</v>
      </c>
      <c r="K1480" s="62" t="str">
        <f t="shared" si="23"/>
        <v>Бард</v>
      </c>
    </row>
    <row r="1481" spans="1:11">
      <c r="A1481">
        <v>5759571</v>
      </c>
      <c r="B1481" t="s">
        <v>3370</v>
      </c>
      <c r="C1481" t="s">
        <v>2265</v>
      </c>
      <c r="D1481" t="s">
        <v>2266</v>
      </c>
      <c r="E1481">
        <v>18521</v>
      </c>
      <c r="F1481" t="s">
        <v>126</v>
      </c>
      <c r="G1481" s="39">
        <v>100</v>
      </c>
      <c r="H1481" s="39">
        <v>6326000</v>
      </c>
      <c r="I1481" s="39">
        <v>6326000</v>
      </c>
      <c r="K1481" s="62" t="str">
        <f t="shared" si="23"/>
        <v>Бард</v>
      </c>
    </row>
    <row r="1482" spans="1:11">
      <c r="A1482">
        <v>5759572</v>
      </c>
      <c r="B1482" t="s">
        <v>3370</v>
      </c>
      <c r="C1482" t="s">
        <v>127</v>
      </c>
      <c r="D1482" t="s">
        <v>128</v>
      </c>
      <c r="E1482">
        <v>18521</v>
      </c>
      <c r="F1482" t="s">
        <v>126</v>
      </c>
      <c r="G1482" s="39">
        <v>200</v>
      </c>
      <c r="H1482" s="39">
        <v>6325000</v>
      </c>
      <c r="I1482" s="39">
        <v>12650000</v>
      </c>
      <c r="K1482" s="62" t="str">
        <f t="shared" si="23"/>
        <v>Бард</v>
      </c>
    </row>
    <row r="1483" spans="1:11">
      <c r="A1483">
        <v>5761074</v>
      </c>
      <c r="B1483" t="s">
        <v>3370</v>
      </c>
      <c r="C1483" t="s">
        <v>2193</v>
      </c>
      <c r="D1483" t="s">
        <v>2194</v>
      </c>
      <c r="E1483">
        <v>45433</v>
      </c>
      <c r="F1483" t="s">
        <v>278</v>
      </c>
      <c r="G1483" s="39">
        <v>200</v>
      </c>
      <c r="H1483" s="39">
        <v>2209575</v>
      </c>
      <c r="I1483" s="39">
        <v>44191500</v>
      </c>
      <c r="K1483" s="62" t="str">
        <f t="shared" si="23"/>
        <v>Спир</v>
      </c>
    </row>
    <row r="1484" spans="1:11">
      <c r="A1484">
        <v>5761098</v>
      </c>
      <c r="B1484" t="s">
        <v>3370</v>
      </c>
      <c r="C1484" t="s">
        <v>3313</v>
      </c>
      <c r="D1484" t="s">
        <v>3314</v>
      </c>
      <c r="E1484">
        <v>45284</v>
      </c>
      <c r="F1484" t="s">
        <v>274</v>
      </c>
      <c r="G1484" s="39">
        <v>800</v>
      </c>
      <c r="H1484" s="39">
        <v>2333788</v>
      </c>
      <c r="I1484" s="39">
        <v>186703040</v>
      </c>
      <c r="K1484" s="62" t="str">
        <f t="shared" si="23"/>
        <v>Спир</v>
      </c>
    </row>
    <row r="1485" spans="1:11">
      <c r="A1485">
        <v>5762967</v>
      </c>
      <c r="B1485" t="s">
        <v>3371</v>
      </c>
      <c r="C1485" t="s">
        <v>2286</v>
      </c>
      <c r="D1485" t="s">
        <v>2287</v>
      </c>
      <c r="E1485">
        <v>45433</v>
      </c>
      <c r="F1485" t="s">
        <v>278</v>
      </c>
      <c r="G1485" s="39">
        <v>30</v>
      </c>
      <c r="H1485" s="39">
        <v>2215999</v>
      </c>
      <c r="I1485" s="39">
        <v>6647997</v>
      </c>
      <c r="K1485" s="62" t="str">
        <f t="shared" si="23"/>
        <v>Спир</v>
      </c>
    </row>
    <row r="1486" spans="1:11">
      <c r="A1486">
        <v>5763016</v>
      </c>
      <c r="B1486" t="s">
        <v>3371</v>
      </c>
      <c r="C1486" t="s">
        <v>3313</v>
      </c>
      <c r="D1486" t="s">
        <v>3314</v>
      </c>
      <c r="E1486">
        <v>45284</v>
      </c>
      <c r="F1486" t="s">
        <v>274</v>
      </c>
      <c r="G1486" s="39">
        <v>3050</v>
      </c>
      <c r="H1486" s="39">
        <v>2333188</v>
      </c>
      <c r="I1486" s="39">
        <v>711622340</v>
      </c>
      <c r="K1486" s="62" t="str">
        <f t="shared" si="23"/>
        <v>Спир</v>
      </c>
    </row>
    <row r="1487" spans="1:11">
      <c r="A1487">
        <v>5763017</v>
      </c>
      <c r="B1487" t="s">
        <v>3371</v>
      </c>
      <c r="C1487" t="s">
        <v>462</v>
      </c>
      <c r="D1487" t="s">
        <v>463</v>
      </c>
      <c r="E1487">
        <v>45284</v>
      </c>
      <c r="F1487" t="s">
        <v>274</v>
      </c>
      <c r="G1487" s="39">
        <v>300</v>
      </c>
      <c r="H1487" s="39">
        <v>2332788</v>
      </c>
      <c r="I1487" s="39">
        <v>69983640</v>
      </c>
      <c r="K1487" s="62" t="str">
        <f t="shared" si="23"/>
        <v>Спир</v>
      </c>
    </row>
    <row r="1488" spans="1:11">
      <c r="A1488">
        <v>5763018</v>
      </c>
      <c r="B1488" t="s">
        <v>3371</v>
      </c>
      <c r="C1488" t="s">
        <v>312</v>
      </c>
      <c r="D1488" t="s">
        <v>313</v>
      </c>
      <c r="E1488">
        <v>45284</v>
      </c>
      <c r="F1488" t="s">
        <v>274</v>
      </c>
      <c r="G1488" s="39">
        <v>960</v>
      </c>
      <c r="H1488" s="39">
        <v>2332787</v>
      </c>
      <c r="I1488" s="39">
        <v>223947552</v>
      </c>
      <c r="K1488" s="62" t="str">
        <f t="shared" si="23"/>
        <v>Спир</v>
      </c>
    </row>
    <row r="1489" spans="1:11">
      <c r="A1489">
        <v>5763019</v>
      </c>
      <c r="B1489" t="s">
        <v>3371</v>
      </c>
      <c r="C1489" t="s">
        <v>941</v>
      </c>
      <c r="D1489" t="s">
        <v>942</v>
      </c>
      <c r="E1489">
        <v>45284</v>
      </c>
      <c r="F1489" t="s">
        <v>274</v>
      </c>
      <c r="G1489" s="39">
        <v>150</v>
      </c>
      <c r="H1489" s="39">
        <v>2332200</v>
      </c>
      <c r="I1489" s="39">
        <v>34983000</v>
      </c>
      <c r="K1489" s="62" t="str">
        <f t="shared" si="23"/>
        <v>Спир</v>
      </c>
    </row>
    <row r="1490" spans="1:11">
      <c r="A1490">
        <v>5763020</v>
      </c>
      <c r="B1490" t="s">
        <v>3371</v>
      </c>
      <c r="C1490" t="s">
        <v>435</v>
      </c>
      <c r="D1490" t="s">
        <v>436</v>
      </c>
      <c r="E1490">
        <v>45284</v>
      </c>
      <c r="F1490" t="s">
        <v>274</v>
      </c>
      <c r="G1490" s="39">
        <v>1540</v>
      </c>
      <c r="H1490" s="39">
        <v>2331555</v>
      </c>
      <c r="I1490" s="39">
        <v>359059470</v>
      </c>
      <c r="K1490" s="62" t="str">
        <f t="shared" si="23"/>
        <v>Спир</v>
      </c>
    </row>
    <row r="1491" spans="1:11">
      <c r="A1491">
        <v>5763500</v>
      </c>
      <c r="B1491" t="s">
        <v>3371</v>
      </c>
      <c r="C1491" t="s">
        <v>3372</v>
      </c>
      <c r="D1491" t="s">
        <v>3373</v>
      </c>
      <c r="E1491">
        <v>18521</v>
      </c>
      <c r="F1491" t="s">
        <v>126</v>
      </c>
      <c r="G1491" s="39">
        <v>100</v>
      </c>
      <c r="H1491" s="39">
        <v>6326550</v>
      </c>
      <c r="I1491" s="39">
        <v>6326550</v>
      </c>
      <c r="K1491" s="62" t="str">
        <f t="shared" si="23"/>
        <v>Бард</v>
      </c>
    </row>
    <row r="1492" spans="1:11">
      <c r="A1492">
        <v>5763501</v>
      </c>
      <c r="B1492" t="s">
        <v>3371</v>
      </c>
      <c r="C1492" t="s">
        <v>537</v>
      </c>
      <c r="D1492" t="s">
        <v>188</v>
      </c>
      <c r="E1492">
        <v>18521</v>
      </c>
      <c r="F1492" t="s">
        <v>126</v>
      </c>
      <c r="G1492" s="39">
        <v>100</v>
      </c>
      <c r="H1492" s="39">
        <v>6326000</v>
      </c>
      <c r="I1492" s="39">
        <v>6326000</v>
      </c>
      <c r="K1492" s="62" t="str">
        <f t="shared" si="23"/>
        <v>Бард</v>
      </c>
    </row>
    <row r="1493" spans="1:11">
      <c r="A1493">
        <v>5763502</v>
      </c>
      <c r="B1493" t="s">
        <v>3371</v>
      </c>
      <c r="C1493" t="s">
        <v>127</v>
      </c>
      <c r="D1493" t="s">
        <v>128</v>
      </c>
      <c r="E1493">
        <v>18521</v>
      </c>
      <c r="F1493" t="s">
        <v>126</v>
      </c>
      <c r="G1493" s="39">
        <v>400</v>
      </c>
      <c r="H1493" s="39">
        <v>6325000</v>
      </c>
      <c r="I1493" s="39">
        <v>25300000</v>
      </c>
      <c r="K1493" s="62" t="str">
        <f t="shared" si="23"/>
        <v>Бард</v>
      </c>
    </row>
    <row r="1494" spans="1:11">
      <c r="A1494">
        <v>5764972</v>
      </c>
      <c r="B1494" t="s">
        <v>3371</v>
      </c>
      <c r="C1494" t="s">
        <v>421</v>
      </c>
      <c r="D1494" t="s">
        <v>422</v>
      </c>
      <c r="E1494">
        <v>45433</v>
      </c>
      <c r="F1494" t="s">
        <v>278</v>
      </c>
      <c r="G1494" s="39">
        <v>160</v>
      </c>
      <c r="H1494" s="39">
        <v>2215000</v>
      </c>
      <c r="I1494" s="39">
        <v>35440000</v>
      </c>
      <c r="K1494" s="62" t="str">
        <f t="shared" si="23"/>
        <v>Спир</v>
      </c>
    </row>
    <row r="1495" spans="1:11">
      <c r="A1495">
        <v>5764973</v>
      </c>
      <c r="B1495" t="s">
        <v>3371</v>
      </c>
      <c r="C1495" t="s">
        <v>2193</v>
      </c>
      <c r="D1495" t="s">
        <v>2194</v>
      </c>
      <c r="E1495">
        <v>45433</v>
      </c>
      <c r="F1495" t="s">
        <v>278</v>
      </c>
      <c r="G1495" s="39">
        <v>10</v>
      </c>
      <c r="H1495" s="39">
        <v>2208989</v>
      </c>
      <c r="I1495" s="39">
        <v>2208989</v>
      </c>
      <c r="K1495" s="62" t="str">
        <f t="shared" si="23"/>
        <v>Спир</v>
      </c>
    </row>
    <row r="1496" spans="1:11">
      <c r="A1496">
        <v>5766833</v>
      </c>
      <c r="B1496" t="s">
        <v>3374</v>
      </c>
      <c r="C1496" t="s">
        <v>2193</v>
      </c>
      <c r="D1496" t="s">
        <v>2194</v>
      </c>
      <c r="E1496">
        <v>45433</v>
      </c>
      <c r="F1496" t="s">
        <v>278</v>
      </c>
      <c r="G1496" s="39">
        <v>200</v>
      </c>
      <c r="H1496" s="39">
        <v>2209345</v>
      </c>
      <c r="I1496" s="39">
        <v>44186900</v>
      </c>
      <c r="K1496" s="62" t="str">
        <f t="shared" si="23"/>
        <v>Спир</v>
      </c>
    </row>
    <row r="1497" spans="1:11">
      <c r="A1497">
        <v>5766876</v>
      </c>
      <c r="B1497" t="s">
        <v>3374</v>
      </c>
      <c r="C1497" t="s">
        <v>405</v>
      </c>
      <c r="D1497" t="s">
        <v>406</v>
      </c>
      <c r="E1497">
        <v>45284</v>
      </c>
      <c r="F1497" t="s">
        <v>274</v>
      </c>
      <c r="G1497" s="39">
        <v>250</v>
      </c>
      <c r="H1497" s="39">
        <v>2336510</v>
      </c>
      <c r="I1497" s="39">
        <v>58412750</v>
      </c>
      <c r="K1497" s="62" t="str">
        <f t="shared" si="23"/>
        <v>Спир</v>
      </c>
    </row>
    <row r="1498" spans="1:11">
      <c r="A1498">
        <v>5766877</v>
      </c>
      <c r="B1498" t="s">
        <v>3374</v>
      </c>
      <c r="C1498" t="s">
        <v>2274</v>
      </c>
      <c r="D1498" t="s">
        <v>2275</v>
      </c>
      <c r="E1498">
        <v>45284</v>
      </c>
      <c r="F1498" t="s">
        <v>274</v>
      </c>
      <c r="G1498" s="39">
        <v>3100</v>
      </c>
      <c r="H1498" s="39">
        <v>2333999</v>
      </c>
      <c r="I1498" s="39">
        <v>723539690</v>
      </c>
      <c r="K1498" s="62" t="str">
        <f t="shared" si="23"/>
        <v>Спир</v>
      </c>
    </row>
    <row r="1499" spans="1:11">
      <c r="A1499">
        <v>5766878</v>
      </c>
      <c r="B1499" t="s">
        <v>3374</v>
      </c>
      <c r="C1499" t="s">
        <v>2242</v>
      </c>
      <c r="D1499" t="s">
        <v>2243</v>
      </c>
      <c r="E1499">
        <v>45284</v>
      </c>
      <c r="F1499" t="s">
        <v>274</v>
      </c>
      <c r="G1499" s="39">
        <v>200</v>
      </c>
      <c r="H1499" s="39">
        <v>2333888</v>
      </c>
      <c r="I1499" s="39">
        <v>46677760</v>
      </c>
      <c r="K1499" s="62" t="str">
        <f t="shared" si="23"/>
        <v>Спир</v>
      </c>
    </row>
    <row r="1500" spans="1:11">
      <c r="A1500">
        <v>5766879</v>
      </c>
      <c r="B1500" t="s">
        <v>3374</v>
      </c>
      <c r="C1500" t="s">
        <v>275</v>
      </c>
      <c r="D1500" t="s">
        <v>276</v>
      </c>
      <c r="E1500">
        <v>45284</v>
      </c>
      <c r="F1500" t="s">
        <v>274</v>
      </c>
      <c r="G1500" s="39">
        <v>500</v>
      </c>
      <c r="H1500" s="39">
        <v>2332788</v>
      </c>
      <c r="I1500" s="39">
        <v>116639400</v>
      </c>
      <c r="K1500" s="62" t="str">
        <f t="shared" si="23"/>
        <v>Спир</v>
      </c>
    </row>
    <row r="1501" spans="1:11">
      <c r="A1501">
        <v>5766880</v>
      </c>
      <c r="B1501" t="s">
        <v>3374</v>
      </c>
      <c r="C1501" t="s">
        <v>435</v>
      </c>
      <c r="D1501" t="s">
        <v>436</v>
      </c>
      <c r="E1501">
        <v>45284</v>
      </c>
      <c r="F1501" t="s">
        <v>274</v>
      </c>
      <c r="G1501" s="39">
        <v>1660</v>
      </c>
      <c r="H1501" s="39">
        <v>2332787</v>
      </c>
      <c r="I1501" s="39">
        <v>387242642</v>
      </c>
      <c r="K1501" s="62" t="str">
        <f t="shared" si="23"/>
        <v>Спир</v>
      </c>
    </row>
    <row r="1502" spans="1:11">
      <c r="A1502">
        <v>5766881</v>
      </c>
      <c r="B1502" t="s">
        <v>3374</v>
      </c>
      <c r="C1502" t="s">
        <v>567</v>
      </c>
      <c r="D1502" t="s">
        <v>568</v>
      </c>
      <c r="E1502">
        <v>45284</v>
      </c>
      <c r="F1502" t="s">
        <v>274</v>
      </c>
      <c r="G1502" s="39">
        <v>290</v>
      </c>
      <c r="H1502" s="39">
        <v>2332688</v>
      </c>
      <c r="I1502" s="39">
        <v>67647952</v>
      </c>
      <c r="K1502" s="62" t="str">
        <f t="shared" si="23"/>
        <v>Спир</v>
      </c>
    </row>
    <row r="1503" spans="1:11">
      <c r="A1503">
        <v>5767345</v>
      </c>
      <c r="B1503" t="s">
        <v>3374</v>
      </c>
      <c r="C1503" t="s">
        <v>124</v>
      </c>
      <c r="D1503" t="s">
        <v>125</v>
      </c>
      <c r="E1503">
        <v>18521</v>
      </c>
      <c r="F1503" t="s">
        <v>126</v>
      </c>
      <c r="G1503" s="39">
        <v>200</v>
      </c>
      <c r="H1503" s="39">
        <v>6325205</v>
      </c>
      <c r="I1503" s="39">
        <v>12650410</v>
      </c>
      <c r="K1503" s="62" t="str">
        <f t="shared" si="23"/>
        <v>Бард</v>
      </c>
    </row>
    <row r="1504" spans="1:11">
      <c r="A1504">
        <v>5767346</v>
      </c>
      <c r="B1504" t="s">
        <v>3374</v>
      </c>
      <c r="C1504" t="s">
        <v>124</v>
      </c>
      <c r="D1504" t="s">
        <v>125</v>
      </c>
      <c r="E1504">
        <v>18521</v>
      </c>
      <c r="F1504" t="s">
        <v>126</v>
      </c>
      <c r="G1504" s="39">
        <v>100</v>
      </c>
      <c r="H1504" s="39">
        <v>6325205</v>
      </c>
      <c r="I1504" s="39">
        <v>6325205</v>
      </c>
      <c r="K1504" s="62" t="str">
        <f t="shared" si="23"/>
        <v>Бард</v>
      </c>
    </row>
    <row r="1505" spans="1:11">
      <c r="A1505">
        <v>5767347</v>
      </c>
      <c r="B1505" t="s">
        <v>3374</v>
      </c>
      <c r="C1505" t="s">
        <v>160</v>
      </c>
      <c r="D1505" t="s">
        <v>161</v>
      </c>
      <c r="E1505">
        <v>18521</v>
      </c>
      <c r="F1505" t="s">
        <v>126</v>
      </c>
      <c r="G1505" s="39">
        <v>300</v>
      </c>
      <c r="H1505" s="39">
        <v>6325099</v>
      </c>
      <c r="I1505" s="39">
        <v>18975297</v>
      </c>
      <c r="K1505" s="62" t="str">
        <f t="shared" si="23"/>
        <v>Бард</v>
      </c>
    </row>
    <row r="1506" spans="1:11">
      <c r="A1506">
        <v>5768768</v>
      </c>
      <c r="B1506" t="s">
        <v>3374</v>
      </c>
      <c r="C1506" t="s">
        <v>488</v>
      </c>
      <c r="D1506" t="s">
        <v>489</v>
      </c>
      <c r="E1506">
        <v>45433</v>
      </c>
      <c r="F1506" t="s">
        <v>278</v>
      </c>
      <c r="G1506" s="39">
        <v>100</v>
      </c>
      <c r="H1506" s="39">
        <v>2218788</v>
      </c>
      <c r="I1506" s="39">
        <v>22187880</v>
      </c>
      <c r="K1506" s="62" t="str">
        <f t="shared" si="23"/>
        <v>Спир</v>
      </c>
    </row>
    <row r="1507" spans="1:11">
      <c r="A1507">
        <v>5770633</v>
      </c>
      <c r="B1507" t="s">
        <v>3375</v>
      </c>
      <c r="C1507" t="s">
        <v>3325</v>
      </c>
      <c r="D1507" t="s">
        <v>3326</v>
      </c>
      <c r="E1507">
        <v>45433</v>
      </c>
      <c r="F1507" t="s">
        <v>278</v>
      </c>
      <c r="G1507" s="39">
        <v>400</v>
      </c>
      <c r="H1507" s="39">
        <v>2222788</v>
      </c>
      <c r="I1507" s="39">
        <v>88911520</v>
      </c>
      <c r="K1507" s="62" t="str">
        <f t="shared" si="23"/>
        <v>Спир</v>
      </c>
    </row>
    <row r="1508" spans="1:11">
      <c r="A1508">
        <v>5770634</v>
      </c>
      <c r="B1508" t="s">
        <v>3375</v>
      </c>
      <c r="C1508" t="s">
        <v>3376</v>
      </c>
      <c r="D1508" t="s">
        <v>3377</v>
      </c>
      <c r="E1508">
        <v>45433</v>
      </c>
      <c r="F1508" t="s">
        <v>278</v>
      </c>
      <c r="G1508" s="39">
        <v>20</v>
      </c>
      <c r="H1508" s="39">
        <v>2208201</v>
      </c>
      <c r="I1508" s="39">
        <v>4416402</v>
      </c>
      <c r="K1508" s="62" t="str">
        <f t="shared" si="23"/>
        <v>Спир</v>
      </c>
    </row>
    <row r="1509" spans="1:11">
      <c r="A1509">
        <v>5770668</v>
      </c>
      <c r="B1509" t="s">
        <v>3375</v>
      </c>
      <c r="C1509" t="s">
        <v>403</v>
      </c>
      <c r="D1509" t="s">
        <v>404</v>
      </c>
      <c r="E1509">
        <v>45284</v>
      </c>
      <c r="F1509" t="s">
        <v>274</v>
      </c>
      <c r="G1509" s="39">
        <v>100</v>
      </c>
      <c r="H1509" s="39">
        <v>2340000</v>
      </c>
      <c r="I1509" s="39">
        <v>23400000</v>
      </c>
      <c r="K1509" s="62" t="str">
        <f t="shared" si="23"/>
        <v>Спир</v>
      </c>
    </row>
    <row r="1510" spans="1:11">
      <c r="A1510">
        <v>5770669</v>
      </c>
      <c r="B1510" t="s">
        <v>3375</v>
      </c>
      <c r="C1510" t="s">
        <v>567</v>
      </c>
      <c r="D1510" t="s">
        <v>568</v>
      </c>
      <c r="E1510">
        <v>45284</v>
      </c>
      <c r="F1510" t="s">
        <v>274</v>
      </c>
      <c r="G1510" s="39">
        <v>2910</v>
      </c>
      <c r="H1510" s="39">
        <v>2336788</v>
      </c>
      <c r="I1510" s="39">
        <v>680005308</v>
      </c>
      <c r="K1510" s="62" t="str">
        <f t="shared" si="23"/>
        <v>Спир</v>
      </c>
    </row>
    <row r="1511" spans="1:11">
      <c r="A1511">
        <v>5770670</v>
      </c>
      <c r="B1511" t="s">
        <v>3375</v>
      </c>
      <c r="C1511" t="s">
        <v>472</v>
      </c>
      <c r="D1511" t="s">
        <v>473</v>
      </c>
      <c r="E1511">
        <v>45284</v>
      </c>
      <c r="F1511" t="s">
        <v>274</v>
      </c>
      <c r="G1511" s="39">
        <v>1540</v>
      </c>
      <c r="H1511" s="39">
        <v>2336688</v>
      </c>
      <c r="I1511" s="39">
        <v>359849952</v>
      </c>
      <c r="K1511" s="62" t="str">
        <f t="shared" si="23"/>
        <v>Спир</v>
      </c>
    </row>
    <row r="1512" spans="1:11">
      <c r="A1512">
        <v>5770671</v>
      </c>
      <c r="B1512" t="s">
        <v>3375</v>
      </c>
      <c r="C1512" t="s">
        <v>435</v>
      </c>
      <c r="D1512" t="s">
        <v>436</v>
      </c>
      <c r="E1512">
        <v>45284</v>
      </c>
      <c r="F1512" t="s">
        <v>274</v>
      </c>
      <c r="G1512" s="39">
        <v>1450</v>
      </c>
      <c r="H1512" s="39">
        <v>2336588</v>
      </c>
      <c r="I1512" s="39">
        <v>338805260</v>
      </c>
      <c r="K1512" s="62" t="str">
        <f t="shared" si="23"/>
        <v>Спир</v>
      </c>
    </row>
    <row r="1513" spans="1:11">
      <c r="A1513">
        <v>5771164</v>
      </c>
      <c r="B1513" t="s">
        <v>3375</v>
      </c>
      <c r="C1513" t="s">
        <v>160</v>
      </c>
      <c r="D1513" t="s">
        <v>161</v>
      </c>
      <c r="E1513">
        <v>18521</v>
      </c>
      <c r="F1513" t="s">
        <v>126</v>
      </c>
      <c r="G1513" s="39">
        <v>200</v>
      </c>
      <c r="H1513" s="39">
        <v>6325009</v>
      </c>
      <c r="I1513" s="39">
        <v>12650018</v>
      </c>
      <c r="K1513" s="62" t="str">
        <f t="shared" si="23"/>
        <v>Бард</v>
      </c>
    </row>
    <row r="1514" spans="1:11">
      <c r="A1514">
        <v>5771165</v>
      </c>
      <c r="B1514" t="s">
        <v>3375</v>
      </c>
      <c r="C1514" t="s">
        <v>127</v>
      </c>
      <c r="D1514" t="s">
        <v>128</v>
      </c>
      <c r="E1514">
        <v>18521</v>
      </c>
      <c r="F1514" t="s">
        <v>126</v>
      </c>
      <c r="G1514" s="39">
        <v>600</v>
      </c>
      <c r="H1514" s="39">
        <v>6325000</v>
      </c>
      <c r="I1514" s="39">
        <v>37950000</v>
      </c>
      <c r="K1514" s="62" t="str">
        <f t="shared" si="23"/>
        <v>Бард</v>
      </c>
    </row>
    <row r="1515" spans="1:11">
      <c r="A1515">
        <v>5772602</v>
      </c>
      <c r="B1515" t="s">
        <v>3375</v>
      </c>
      <c r="C1515" t="s">
        <v>2216</v>
      </c>
      <c r="D1515" t="s">
        <v>2217</v>
      </c>
      <c r="E1515">
        <v>45433</v>
      </c>
      <c r="F1515" t="s">
        <v>278</v>
      </c>
      <c r="G1515" s="39">
        <v>100</v>
      </c>
      <c r="H1515" s="39">
        <v>2235999</v>
      </c>
      <c r="I1515" s="39">
        <v>22359990</v>
      </c>
      <c r="K1515" s="62" t="str">
        <f t="shared" si="23"/>
        <v>Спир</v>
      </c>
    </row>
    <row r="1516" spans="1:11">
      <c r="A1516">
        <v>5772628</v>
      </c>
      <c r="B1516" t="s">
        <v>3375</v>
      </c>
      <c r="C1516" t="s">
        <v>464</v>
      </c>
      <c r="D1516" t="s">
        <v>465</v>
      </c>
      <c r="E1516">
        <v>9945284</v>
      </c>
      <c r="F1516" t="s">
        <v>505</v>
      </c>
      <c r="G1516" s="39">
        <v>50</v>
      </c>
      <c r="H1516" s="39">
        <v>2360100</v>
      </c>
      <c r="I1516" s="39">
        <v>11800500</v>
      </c>
      <c r="K1516" s="62" t="str">
        <f t="shared" si="23"/>
        <v>Спир</v>
      </c>
    </row>
    <row r="1517" spans="1:11">
      <c r="A1517">
        <v>5772629</v>
      </c>
      <c r="B1517" t="s">
        <v>3375</v>
      </c>
      <c r="C1517" t="s">
        <v>932</v>
      </c>
      <c r="D1517" t="s">
        <v>933</v>
      </c>
      <c r="E1517">
        <v>9945284</v>
      </c>
      <c r="F1517" t="s">
        <v>505</v>
      </c>
      <c r="G1517" s="39">
        <v>200</v>
      </c>
      <c r="H1517" s="39">
        <v>2338000</v>
      </c>
      <c r="I1517" s="39">
        <v>46760000</v>
      </c>
      <c r="K1517" s="62" t="str">
        <f t="shared" si="23"/>
        <v>Спир</v>
      </c>
    </row>
    <row r="1518" spans="1:11">
      <c r="A1518">
        <v>5772630</v>
      </c>
      <c r="B1518" t="s">
        <v>3375</v>
      </c>
      <c r="C1518" t="s">
        <v>310</v>
      </c>
      <c r="D1518" t="s">
        <v>311</v>
      </c>
      <c r="E1518">
        <v>9945284</v>
      </c>
      <c r="F1518" t="s">
        <v>505</v>
      </c>
      <c r="G1518" s="39">
        <v>50</v>
      </c>
      <c r="H1518" s="39">
        <v>2335899</v>
      </c>
      <c r="I1518" s="39">
        <v>11679495</v>
      </c>
      <c r="K1518" s="62" t="str">
        <f t="shared" si="23"/>
        <v>Спир</v>
      </c>
    </row>
    <row r="1519" spans="1:11">
      <c r="A1519">
        <v>5774450</v>
      </c>
      <c r="B1519" t="s">
        <v>3378</v>
      </c>
      <c r="C1519" t="s">
        <v>2257</v>
      </c>
      <c r="D1519" t="s">
        <v>2258</v>
      </c>
      <c r="E1519">
        <v>45433</v>
      </c>
      <c r="F1519" t="s">
        <v>278</v>
      </c>
      <c r="G1519" s="39">
        <v>40</v>
      </c>
      <c r="H1519" s="39">
        <v>2248788</v>
      </c>
      <c r="I1519" s="39">
        <v>8995152</v>
      </c>
      <c r="K1519" s="62" t="str">
        <f t="shared" si="23"/>
        <v>Спир</v>
      </c>
    </row>
    <row r="1520" spans="1:11">
      <c r="A1520">
        <v>5774451</v>
      </c>
      <c r="B1520" t="s">
        <v>3378</v>
      </c>
      <c r="C1520" t="s">
        <v>2216</v>
      </c>
      <c r="D1520" t="s">
        <v>2217</v>
      </c>
      <c r="E1520">
        <v>45433</v>
      </c>
      <c r="F1520" t="s">
        <v>278</v>
      </c>
      <c r="G1520" s="39">
        <v>160</v>
      </c>
      <c r="H1520" s="39">
        <v>2230000</v>
      </c>
      <c r="I1520" s="39">
        <v>35680000</v>
      </c>
      <c r="K1520" s="62" t="str">
        <f t="shared" si="23"/>
        <v>Спир</v>
      </c>
    </row>
    <row r="1521" spans="1:11">
      <c r="A1521">
        <v>5774488</v>
      </c>
      <c r="B1521" t="s">
        <v>3378</v>
      </c>
      <c r="C1521" t="s">
        <v>2267</v>
      </c>
      <c r="D1521" t="s">
        <v>2268</v>
      </c>
      <c r="E1521">
        <v>45284</v>
      </c>
      <c r="F1521" t="s">
        <v>274</v>
      </c>
      <c r="G1521" s="39">
        <v>420</v>
      </c>
      <c r="H1521" s="39">
        <v>2352551</v>
      </c>
      <c r="I1521" s="39">
        <v>98807142</v>
      </c>
      <c r="K1521" s="62" t="str">
        <f t="shared" si="23"/>
        <v>Спир</v>
      </c>
    </row>
    <row r="1522" spans="1:11">
      <c r="A1522">
        <v>5774489</v>
      </c>
      <c r="B1522" t="s">
        <v>3378</v>
      </c>
      <c r="C1522" t="s">
        <v>958</v>
      </c>
      <c r="D1522" t="s">
        <v>959</v>
      </c>
      <c r="E1522">
        <v>45284</v>
      </c>
      <c r="F1522" t="s">
        <v>274</v>
      </c>
      <c r="G1522" s="39">
        <v>400</v>
      </c>
      <c r="H1522" s="39">
        <v>2345000</v>
      </c>
      <c r="I1522" s="39">
        <v>93800000</v>
      </c>
      <c r="K1522" s="62" t="str">
        <f t="shared" si="23"/>
        <v>Спир</v>
      </c>
    </row>
    <row r="1523" spans="1:11">
      <c r="A1523">
        <v>5774490</v>
      </c>
      <c r="B1523" t="s">
        <v>3378</v>
      </c>
      <c r="C1523" t="s">
        <v>2242</v>
      </c>
      <c r="D1523" t="s">
        <v>2243</v>
      </c>
      <c r="E1523">
        <v>45284</v>
      </c>
      <c r="F1523" t="s">
        <v>274</v>
      </c>
      <c r="G1523" s="39">
        <v>100</v>
      </c>
      <c r="H1523" s="39">
        <v>2342888</v>
      </c>
      <c r="I1523" s="39">
        <v>23428880</v>
      </c>
      <c r="K1523" s="62" t="str">
        <f t="shared" si="23"/>
        <v>Спир</v>
      </c>
    </row>
    <row r="1524" spans="1:11">
      <c r="A1524">
        <v>5774491</v>
      </c>
      <c r="B1524" t="s">
        <v>3378</v>
      </c>
      <c r="C1524" t="s">
        <v>294</v>
      </c>
      <c r="D1524" t="s">
        <v>295</v>
      </c>
      <c r="E1524">
        <v>45284</v>
      </c>
      <c r="F1524" t="s">
        <v>274</v>
      </c>
      <c r="G1524" s="39">
        <v>400</v>
      </c>
      <c r="H1524" s="39">
        <v>2336000</v>
      </c>
      <c r="I1524" s="39">
        <v>93440000</v>
      </c>
      <c r="K1524" s="62" t="str">
        <f t="shared" si="23"/>
        <v>Спир</v>
      </c>
    </row>
    <row r="1525" spans="1:11">
      <c r="A1525">
        <v>5774492</v>
      </c>
      <c r="B1525" t="s">
        <v>3378</v>
      </c>
      <c r="C1525" t="s">
        <v>310</v>
      </c>
      <c r="D1525" t="s">
        <v>311</v>
      </c>
      <c r="E1525">
        <v>45284</v>
      </c>
      <c r="F1525" t="s">
        <v>274</v>
      </c>
      <c r="G1525" s="39">
        <v>50</v>
      </c>
      <c r="H1525" s="39">
        <v>2335799</v>
      </c>
      <c r="I1525" s="39">
        <v>11678995</v>
      </c>
      <c r="K1525" s="62" t="str">
        <f t="shared" si="23"/>
        <v>Спир</v>
      </c>
    </row>
    <row r="1526" spans="1:11">
      <c r="A1526">
        <v>5774493</v>
      </c>
      <c r="B1526" t="s">
        <v>3378</v>
      </c>
      <c r="C1526" t="s">
        <v>390</v>
      </c>
      <c r="D1526" t="s">
        <v>391</v>
      </c>
      <c r="E1526">
        <v>45284</v>
      </c>
      <c r="F1526" t="s">
        <v>274</v>
      </c>
      <c r="G1526" s="39">
        <v>3300</v>
      </c>
      <c r="H1526" s="39">
        <v>2335788</v>
      </c>
      <c r="I1526" s="39">
        <v>770810040</v>
      </c>
      <c r="K1526" s="62" t="str">
        <f t="shared" si="23"/>
        <v>Спир</v>
      </c>
    </row>
    <row r="1527" spans="1:11">
      <c r="A1527">
        <v>5774494</v>
      </c>
      <c r="B1527" t="s">
        <v>3378</v>
      </c>
      <c r="C1527" t="s">
        <v>3335</v>
      </c>
      <c r="D1527" t="s">
        <v>3336</v>
      </c>
      <c r="E1527">
        <v>45284</v>
      </c>
      <c r="F1527" t="s">
        <v>274</v>
      </c>
      <c r="G1527" s="39">
        <v>300</v>
      </c>
      <c r="H1527" s="39">
        <v>2335000</v>
      </c>
      <c r="I1527" s="39">
        <v>70050000</v>
      </c>
      <c r="K1527" s="62" t="str">
        <f t="shared" si="23"/>
        <v>Спир</v>
      </c>
    </row>
    <row r="1528" spans="1:11">
      <c r="A1528">
        <v>5774495</v>
      </c>
      <c r="B1528" t="s">
        <v>3378</v>
      </c>
      <c r="C1528" t="s">
        <v>279</v>
      </c>
      <c r="D1528" t="s">
        <v>280</v>
      </c>
      <c r="E1528">
        <v>45284</v>
      </c>
      <c r="F1528" t="s">
        <v>274</v>
      </c>
      <c r="G1528" s="39">
        <v>400</v>
      </c>
      <c r="H1528" s="39">
        <v>2333788</v>
      </c>
      <c r="I1528" s="39">
        <v>93351520</v>
      </c>
      <c r="K1528" s="62" t="str">
        <f t="shared" si="23"/>
        <v>Спир</v>
      </c>
    </row>
    <row r="1529" spans="1:11">
      <c r="A1529">
        <v>5774496</v>
      </c>
      <c r="B1529" t="s">
        <v>3378</v>
      </c>
      <c r="C1529" t="s">
        <v>435</v>
      </c>
      <c r="D1529" t="s">
        <v>436</v>
      </c>
      <c r="E1529">
        <v>45284</v>
      </c>
      <c r="F1529" t="s">
        <v>274</v>
      </c>
      <c r="G1529" s="39">
        <v>630</v>
      </c>
      <c r="H1529" s="39">
        <v>2333688</v>
      </c>
      <c r="I1529" s="39">
        <v>147022344</v>
      </c>
      <c r="K1529" s="62" t="str">
        <f t="shared" si="23"/>
        <v>Спир</v>
      </c>
    </row>
    <row r="1530" spans="1:11">
      <c r="A1530">
        <v>5775015</v>
      </c>
      <c r="B1530" t="s">
        <v>3378</v>
      </c>
      <c r="C1530" t="s">
        <v>127</v>
      </c>
      <c r="D1530" t="s">
        <v>128</v>
      </c>
      <c r="E1530">
        <v>18521</v>
      </c>
      <c r="F1530" t="s">
        <v>126</v>
      </c>
      <c r="G1530" s="39">
        <v>1000</v>
      </c>
      <c r="H1530" s="39">
        <v>6325000</v>
      </c>
      <c r="I1530" s="39">
        <v>63250000</v>
      </c>
      <c r="K1530" s="62" t="str">
        <f t="shared" si="23"/>
        <v>Бард</v>
      </c>
    </row>
    <row r="1531" spans="1:11">
      <c r="A1531">
        <v>5776395</v>
      </c>
      <c r="B1531" t="s">
        <v>3378</v>
      </c>
      <c r="C1531" t="s">
        <v>399</v>
      </c>
      <c r="D1531" t="s">
        <v>400</v>
      </c>
      <c r="E1531">
        <v>45285</v>
      </c>
      <c r="F1531" t="s">
        <v>277</v>
      </c>
      <c r="G1531" s="39">
        <v>8550</v>
      </c>
      <c r="H1531" s="39">
        <v>2327080</v>
      </c>
      <c r="I1531" s="39">
        <v>1989653400</v>
      </c>
      <c r="K1531" s="62" t="str">
        <f t="shared" si="23"/>
        <v>Спир</v>
      </c>
    </row>
    <row r="1532" spans="1:11">
      <c r="A1532">
        <v>5776396</v>
      </c>
      <c r="B1532" t="s">
        <v>3378</v>
      </c>
      <c r="C1532" t="s">
        <v>429</v>
      </c>
      <c r="D1532" t="s">
        <v>430</v>
      </c>
      <c r="E1532">
        <v>45285</v>
      </c>
      <c r="F1532" t="s">
        <v>277</v>
      </c>
      <c r="G1532" s="39">
        <v>170</v>
      </c>
      <c r="H1532" s="39">
        <v>2326080</v>
      </c>
      <c r="I1532" s="39">
        <v>39543360</v>
      </c>
      <c r="K1532" s="62" t="str">
        <f t="shared" si="23"/>
        <v>Спир</v>
      </c>
    </row>
    <row r="1533" spans="1:11">
      <c r="A1533">
        <v>5778588</v>
      </c>
      <c r="B1533" t="s">
        <v>3379</v>
      </c>
      <c r="C1533" t="s">
        <v>2204</v>
      </c>
      <c r="D1533" t="s">
        <v>2205</v>
      </c>
      <c r="E1533">
        <v>45433</v>
      </c>
      <c r="F1533" t="s">
        <v>278</v>
      </c>
      <c r="G1533" s="39">
        <v>200</v>
      </c>
      <c r="H1533" s="39">
        <v>2270999</v>
      </c>
      <c r="I1533" s="39">
        <v>45419980</v>
      </c>
      <c r="K1533" s="62" t="str">
        <f t="shared" si="23"/>
        <v>Спир</v>
      </c>
    </row>
    <row r="1534" spans="1:11">
      <c r="A1534">
        <v>5778634</v>
      </c>
      <c r="B1534" t="s">
        <v>3379</v>
      </c>
      <c r="C1534" t="s">
        <v>472</v>
      </c>
      <c r="D1534" t="s">
        <v>473</v>
      </c>
      <c r="E1534">
        <v>45284</v>
      </c>
      <c r="F1534" t="s">
        <v>274</v>
      </c>
      <c r="G1534" s="39">
        <v>1530</v>
      </c>
      <c r="H1534" s="39">
        <v>2342999</v>
      </c>
      <c r="I1534" s="39">
        <v>358478847</v>
      </c>
      <c r="K1534" s="62" t="str">
        <f t="shared" si="23"/>
        <v>Спир</v>
      </c>
    </row>
    <row r="1535" spans="1:11">
      <c r="A1535">
        <v>5778635</v>
      </c>
      <c r="B1535" t="s">
        <v>3379</v>
      </c>
      <c r="C1535" t="s">
        <v>435</v>
      </c>
      <c r="D1535" t="s">
        <v>436</v>
      </c>
      <c r="E1535">
        <v>45284</v>
      </c>
      <c r="F1535" t="s">
        <v>274</v>
      </c>
      <c r="G1535" s="39">
        <v>1120</v>
      </c>
      <c r="H1535" s="39">
        <v>2341899</v>
      </c>
      <c r="I1535" s="39">
        <v>262292688</v>
      </c>
      <c r="K1535" s="62" t="str">
        <f t="shared" si="23"/>
        <v>Спир</v>
      </c>
    </row>
    <row r="1536" spans="1:11">
      <c r="A1536">
        <v>5778636</v>
      </c>
      <c r="B1536" t="s">
        <v>3379</v>
      </c>
      <c r="C1536" t="s">
        <v>2242</v>
      </c>
      <c r="D1536" t="s">
        <v>2243</v>
      </c>
      <c r="E1536">
        <v>45284</v>
      </c>
      <c r="F1536" t="s">
        <v>274</v>
      </c>
      <c r="G1536" s="39">
        <v>260</v>
      </c>
      <c r="H1536" s="39">
        <v>2341888</v>
      </c>
      <c r="I1536" s="39">
        <v>60889088</v>
      </c>
      <c r="K1536" s="62" t="str">
        <f t="shared" si="23"/>
        <v>Спир</v>
      </c>
    </row>
    <row r="1537" spans="1:11">
      <c r="A1537">
        <v>5778637</v>
      </c>
      <c r="B1537" t="s">
        <v>3379</v>
      </c>
      <c r="C1537" t="s">
        <v>958</v>
      </c>
      <c r="D1537" t="s">
        <v>959</v>
      </c>
      <c r="E1537">
        <v>45284</v>
      </c>
      <c r="F1537" t="s">
        <v>274</v>
      </c>
      <c r="G1537" s="39">
        <v>600</v>
      </c>
      <c r="H1537" s="39">
        <v>2341777</v>
      </c>
      <c r="I1537" s="39">
        <v>140506620</v>
      </c>
      <c r="K1537" s="62" t="str">
        <f t="shared" si="23"/>
        <v>Спир</v>
      </c>
    </row>
    <row r="1538" spans="1:11">
      <c r="A1538">
        <v>5778638</v>
      </c>
      <c r="B1538" t="s">
        <v>3379</v>
      </c>
      <c r="C1538" t="s">
        <v>298</v>
      </c>
      <c r="D1538" t="s">
        <v>299</v>
      </c>
      <c r="E1538">
        <v>45284</v>
      </c>
      <c r="F1538" t="s">
        <v>274</v>
      </c>
      <c r="G1538" s="39">
        <v>500</v>
      </c>
      <c r="H1538" s="39">
        <v>2340000</v>
      </c>
      <c r="I1538" s="39">
        <v>117000000</v>
      </c>
      <c r="K1538" s="62" t="str">
        <f t="shared" si="23"/>
        <v>Спир</v>
      </c>
    </row>
    <row r="1539" spans="1:11">
      <c r="A1539">
        <v>5778639</v>
      </c>
      <c r="B1539" t="s">
        <v>3379</v>
      </c>
      <c r="C1539" t="s">
        <v>494</v>
      </c>
      <c r="D1539" t="s">
        <v>495</v>
      </c>
      <c r="E1539">
        <v>45284</v>
      </c>
      <c r="F1539" t="s">
        <v>274</v>
      </c>
      <c r="G1539" s="39">
        <v>880</v>
      </c>
      <c r="H1539" s="39">
        <v>2339899</v>
      </c>
      <c r="I1539" s="39">
        <v>205911112</v>
      </c>
      <c r="K1539" s="62" t="str">
        <f t="shared" si="23"/>
        <v>Спир</v>
      </c>
    </row>
    <row r="1540" spans="1:11">
      <c r="A1540">
        <v>5778640</v>
      </c>
      <c r="B1540" t="s">
        <v>3379</v>
      </c>
      <c r="C1540" t="s">
        <v>314</v>
      </c>
      <c r="D1540" t="s">
        <v>315</v>
      </c>
      <c r="E1540">
        <v>45284</v>
      </c>
      <c r="F1540" t="s">
        <v>274</v>
      </c>
      <c r="G1540" s="39">
        <v>1110</v>
      </c>
      <c r="H1540" s="39">
        <v>2339788</v>
      </c>
      <c r="I1540" s="39">
        <v>259716468</v>
      </c>
      <c r="K1540" s="62" t="str">
        <f t="shared" si="23"/>
        <v>Спир</v>
      </c>
    </row>
    <row r="1541" spans="1:11">
      <c r="A1541">
        <v>5779114</v>
      </c>
      <c r="B1541" t="s">
        <v>3379</v>
      </c>
      <c r="C1541" t="s">
        <v>124</v>
      </c>
      <c r="D1541" t="s">
        <v>125</v>
      </c>
      <c r="E1541">
        <v>18521</v>
      </c>
      <c r="F1541" t="s">
        <v>126</v>
      </c>
      <c r="G1541" s="39">
        <v>300</v>
      </c>
      <c r="H1541" s="39">
        <v>6325205</v>
      </c>
      <c r="I1541" s="39">
        <v>18975615</v>
      </c>
      <c r="K1541" s="62" t="str">
        <f t="shared" ref="K1541:K1604" si="24">LEFT(F1541,4)</f>
        <v>Бард</v>
      </c>
    </row>
    <row r="1542" spans="1:11">
      <c r="A1542">
        <v>5780791</v>
      </c>
      <c r="B1542" t="s">
        <v>3379</v>
      </c>
      <c r="C1542" t="s">
        <v>984</v>
      </c>
      <c r="D1542" t="s">
        <v>985</v>
      </c>
      <c r="E1542">
        <v>45433</v>
      </c>
      <c r="F1542" t="s">
        <v>278</v>
      </c>
      <c r="G1542" s="39">
        <v>50</v>
      </c>
      <c r="H1542" s="39">
        <v>2278999</v>
      </c>
      <c r="I1542" s="39">
        <v>11394995</v>
      </c>
      <c r="K1542" s="62" t="str">
        <f t="shared" si="24"/>
        <v>Спир</v>
      </c>
    </row>
    <row r="1543" spans="1:11">
      <c r="A1543">
        <v>5780831</v>
      </c>
      <c r="B1543" t="s">
        <v>3379</v>
      </c>
      <c r="C1543" t="s">
        <v>314</v>
      </c>
      <c r="D1543" t="s">
        <v>315</v>
      </c>
      <c r="E1543">
        <v>9945284</v>
      </c>
      <c r="F1543" t="s">
        <v>505</v>
      </c>
      <c r="G1543" s="39">
        <v>1230</v>
      </c>
      <c r="H1543" s="39">
        <v>2345788</v>
      </c>
      <c r="I1543" s="39">
        <v>288531924</v>
      </c>
      <c r="K1543" s="62" t="str">
        <f t="shared" si="24"/>
        <v>Спир</v>
      </c>
    </row>
    <row r="1544" spans="1:11">
      <c r="A1544">
        <v>5780832</v>
      </c>
      <c r="B1544" t="s">
        <v>3379</v>
      </c>
      <c r="C1544" t="s">
        <v>567</v>
      </c>
      <c r="D1544" t="s">
        <v>568</v>
      </c>
      <c r="E1544">
        <v>9945284</v>
      </c>
      <c r="F1544" t="s">
        <v>505</v>
      </c>
      <c r="G1544" s="39">
        <v>2640</v>
      </c>
      <c r="H1544" s="39">
        <v>2342999</v>
      </c>
      <c r="I1544" s="39">
        <v>618551736</v>
      </c>
      <c r="K1544" s="62" t="str">
        <f t="shared" si="24"/>
        <v>Спир</v>
      </c>
    </row>
    <row r="1545" spans="1:11">
      <c r="A1545">
        <v>5780976</v>
      </c>
      <c r="B1545" t="s">
        <v>3379</v>
      </c>
      <c r="C1545" t="s">
        <v>127</v>
      </c>
      <c r="D1545" t="s">
        <v>128</v>
      </c>
      <c r="E1545">
        <v>18521</v>
      </c>
      <c r="F1545" t="s">
        <v>126</v>
      </c>
      <c r="G1545" s="39">
        <v>500</v>
      </c>
      <c r="H1545" s="39">
        <v>6325000</v>
      </c>
      <c r="I1545" s="39">
        <v>31625000</v>
      </c>
      <c r="K1545" s="62" t="str">
        <f t="shared" si="24"/>
        <v>Бард</v>
      </c>
    </row>
    <row r="1546" spans="1:11">
      <c r="A1546">
        <v>5782875</v>
      </c>
      <c r="B1546" t="s">
        <v>3380</v>
      </c>
      <c r="C1546" t="s">
        <v>2303</v>
      </c>
      <c r="D1546" t="s">
        <v>2304</v>
      </c>
      <c r="E1546">
        <v>45433</v>
      </c>
      <c r="F1546" t="s">
        <v>278</v>
      </c>
      <c r="G1546" s="39">
        <v>200</v>
      </c>
      <c r="H1546" s="39">
        <v>2313000</v>
      </c>
      <c r="I1546" s="39">
        <v>46260000</v>
      </c>
      <c r="K1546" s="62" t="str">
        <f t="shared" si="24"/>
        <v>Спир</v>
      </c>
    </row>
    <row r="1547" spans="1:11">
      <c r="A1547">
        <v>5782930</v>
      </c>
      <c r="B1547" t="s">
        <v>3380</v>
      </c>
      <c r="C1547" t="s">
        <v>567</v>
      </c>
      <c r="D1547" t="s">
        <v>568</v>
      </c>
      <c r="E1547">
        <v>45284</v>
      </c>
      <c r="F1547" t="s">
        <v>274</v>
      </c>
      <c r="G1547" s="39">
        <v>530</v>
      </c>
      <c r="H1547" s="39">
        <v>2348999</v>
      </c>
      <c r="I1547" s="39">
        <v>124496947</v>
      </c>
      <c r="K1547" s="62" t="str">
        <f t="shared" si="24"/>
        <v>Спир</v>
      </c>
    </row>
    <row r="1548" spans="1:11">
      <c r="A1548">
        <v>5782931</v>
      </c>
      <c r="B1548" t="s">
        <v>3380</v>
      </c>
      <c r="C1548" t="s">
        <v>967</v>
      </c>
      <c r="D1548" t="s">
        <v>968</v>
      </c>
      <c r="E1548">
        <v>45284</v>
      </c>
      <c r="F1548" t="s">
        <v>274</v>
      </c>
      <c r="G1548" s="39">
        <v>200</v>
      </c>
      <c r="H1548" s="39">
        <v>2341888</v>
      </c>
      <c r="I1548" s="39">
        <v>46837760</v>
      </c>
      <c r="K1548" s="62" t="str">
        <f t="shared" si="24"/>
        <v>Спир</v>
      </c>
    </row>
    <row r="1549" spans="1:11">
      <c r="A1549">
        <v>5782932</v>
      </c>
      <c r="B1549" t="s">
        <v>3380</v>
      </c>
      <c r="C1549" t="s">
        <v>3313</v>
      </c>
      <c r="D1549" t="s">
        <v>3314</v>
      </c>
      <c r="E1549">
        <v>45284</v>
      </c>
      <c r="F1549" t="s">
        <v>274</v>
      </c>
      <c r="G1549" s="39">
        <v>3050</v>
      </c>
      <c r="H1549" s="39">
        <v>2339777</v>
      </c>
      <c r="I1549" s="39">
        <v>713631985</v>
      </c>
      <c r="K1549" s="62" t="str">
        <f t="shared" si="24"/>
        <v>Спир</v>
      </c>
    </row>
    <row r="1550" spans="1:11">
      <c r="A1550">
        <v>5782933</v>
      </c>
      <c r="B1550" t="s">
        <v>3380</v>
      </c>
      <c r="C1550" t="s">
        <v>275</v>
      </c>
      <c r="D1550" t="s">
        <v>276</v>
      </c>
      <c r="E1550">
        <v>45284</v>
      </c>
      <c r="F1550" t="s">
        <v>274</v>
      </c>
      <c r="G1550" s="39">
        <v>500</v>
      </c>
      <c r="H1550" s="39">
        <v>2339555</v>
      </c>
      <c r="I1550" s="39">
        <v>116977750</v>
      </c>
      <c r="K1550" s="62" t="str">
        <f t="shared" si="24"/>
        <v>Спир</v>
      </c>
    </row>
    <row r="1551" spans="1:11">
      <c r="A1551">
        <v>5782934</v>
      </c>
      <c r="B1551" t="s">
        <v>3380</v>
      </c>
      <c r="C1551" t="s">
        <v>312</v>
      </c>
      <c r="D1551" t="s">
        <v>313</v>
      </c>
      <c r="E1551">
        <v>45284</v>
      </c>
      <c r="F1551" t="s">
        <v>274</v>
      </c>
      <c r="G1551" s="39">
        <v>960</v>
      </c>
      <c r="H1551" s="39">
        <v>2338899</v>
      </c>
      <c r="I1551" s="39">
        <v>224534304</v>
      </c>
      <c r="K1551" s="62" t="str">
        <f t="shared" si="24"/>
        <v>Спир</v>
      </c>
    </row>
    <row r="1552" spans="1:11">
      <c r="A1552">
        <v>5782935</v>
      </c>
      <c r="B1552" t="s">
        <v>3380</v>
      </c>
      <c r="C1552" t="s">
        <v>320</v>
      </c>
      <c r="D1552" t="s">
        <v>321</v>
      </c>
      <c r="E1552">
        <v>45284</v>
      </c>
      <c r="F1552" t="s">
        <v>274</v>
      </c>
      <c r="G1552" s="39">
        <v>200</v>
      </c>
      <c r="H1552" s="39">
        <v>2338888</v>
      </c>
      <c r="I1552" s="39">
        <v>46777760</v>
      </c>
      <c r="K1552" s="62" t="str">
        <f t="shared" si="24"/>
        <v>Спир</v>
      </c>
    </row>
    <row r="1553" spans="1:11">
      <c r="A1553">
        <v>5782936</v>
      </c>
      <c r="B1553" t="s">
        <v>3380</v>
      </c>
      <c r="C1553" t="s">
        <v>2284</v>
      </c>
      <c r="D1553" t="s">
        <v>2285</v>
      </c>
      <c r="E1553">
        <v>45284</v>
      </c>
      <c r="F1553" t="s">
        <v>274</v>
      </c>
      <c r="G1553" s="39">
        <v>500</v>
      </c>
      <c r="H1553" s="39">
        <v>2335000</v>
      </c>
      <c r="I1553" s="39">
        <v>116750000</v>
      </c>
      <c r="K1553" s="62" t="str">
        <f t="shared" si="24"/>
        <v>Спир</v>
      </c>
    </row>
    <row r="1554" spans="1:11">
      <c r="A1554">
        <v>5782937</v>
      </c>
      <c r="B1554" t="s">
        <v>3380</v>
      </c>
      <c r="C1554" t="s">
        <v>2284</v>
      </c>
      <c r="D1554" t="s">
        <v>2285</v>
      </c>
      <c r="E1554">
        <v>45284</v>
      </c>
      <c r="F1554" t="s">
        <v>274</v>
      </c>
      <c r="G1554" s="39">
        <v>60</v>
      </c>
      <c r="H1554" s="39">
        <v>2334340</v>
      </c>
      <c r="I1554" s="39">
        <v>14006040</v>
      </c>
      <c r="K1554" s="62" t="str">
        <f t="shared" si="24"/>
        <v>Спир</v>
      </c>
    </row>
    <row r="1555" spans="1:11">
      <c r="A1555">
        <v>5783443</v>
      </c>
      <c r="B1555" t="s">
        <v>3380</v>
      </c>
      <c r="C1555" t="s">
        <v>2265</v>
      </c>
      <c r="D1555" t="s">
        <v>2266</v>
      </c>
      <c r="E1555">
        <v>18521</v>
      </c>
      <c r="F1555" t="s">
        <v>126</v>
      </c>
      <c r="G1555" s="39">
        <v>100</v>
      </c>
      <c r="H1555" s="39">
        <v>6330000</v>
      </c>
      <c r="I1555" s="39">
        <v>6330000</v>
      </c>
      <c r="K1555" s="62" t="str">
        <f t="shared" si="24"/>
        <v>Бард</v>
      </c>
    </row>
    <row r="1556" spans="1:11">
      <c r="A1556">
        <v>5783444</v>
      </c>
      <c r="B1556" t="s">
        <v>3380</v>
      </c>
      <c r="C1556" t="s">
        <v>127</v>
      </c>
      <c r="D1556" t="s">
        <v>128</v>
      </c>
      <c r="E1556">
        <v>18521</v>
      </c>
      <c r="F1556" t="s">
        <v>126</v>
      </c>
      <c r="G1556" s="39">
        <v>500</v>
      </c>
      <c r="H1556" s="39">
        <v>6325000</v>
      </c>
      <c r="I1556" s="39">
        <v>31625000</v>
      </c>
      <c r="K1556" s="62" t="str">
        <f t="shared" si="24"/>
        <v>Бард</v>
      </c>
    </row>
    <row r="1557" spans="1:11">
      <c r="A1557">
        <v>5786911</v>
      </c>
      <c r="B1557" t="s">
        <v>3381</v>
      </c>
      <c r="C1557" t="s">
        <v>512</v>
      </c>
      <c r="D1557" t="s">
        <v>513</v>
      </c>
      <c r="E1557">
        <v>45433</v>
      </c>
      <c r="F1557" t="s">
        <v>278</v>
      </c>
      <c r="G1557" s="39">
        <v>40</v>
      </c>
      <c r="H1557" s="39">
        <v>2401000</v>
      </c>
      <c r="I1557" s="39">
        <v>9604000</v>
      </c>
      <c r="K1557" s="62" t="str">
        <f t="shared" si="24"/>
        <v>Спир</v>
      </c>
    </row>
    <row r="1558" spans="1:11">
      <c r="A1558">
        <v>5786946</v>
      </c>
      <c r="B1558" t="s">
        <v>3381</v>
      </c>
      <c r="C1558" t="s">
        <v>2242</v>
      </c>
      <c r="D1558" t="s">
        <v>2243</v>
      </c>
      <c r="E1558">
        <v>45284</v>
      </c>
      <c r="F1558" t="s">
        <v>274</v>
      </c>
      <c r="G1558" s="39">
        <v>250</v>
      </c>
      <c r="H1558" s="39">
        <v>2341000</v>
      </c>
      <c r="I1558" s="39">
        <v>58525000</v>
      </c>
      <c r="K1558" s="62" t="str">
        <f t="shared" si="24"/>
        <v>Спир</v>
      </c>
    </row>
    <row r="1559" spans="1:11">
      <c r="A1559">
        <v>5786947</v>
      </c>
      <c r="B1559" t="s">
        <v>3381</v>
      </c>
      <c r="C1559" t="s">
        <v>458</v>
      </c>
      <c r="D1559" t="s">
        <v>459</v>
      </c>
      <c r="E1559">
        <v>45284</v>
      </c>
      <c r="F1559" t="s">
        <v>274</v>
      </c>
      <c r="G1559" s="39">
        <v>100</v>
      </c>
      <c r="H1559" s="39">
        <v>2340001</v>
      </c>
      <c r="I1559" s="39">
        <v>23400010</v>
      </c>
      <c r="K1559" s="62" t="str">
        <f t="shared" si="24"/>
        <v>Спир</v>
      </c>
    </row>
    <row r="1560" spans="1:11">
      <c r="A1560">
        <v>5786948</v>
      </c>
      <c r="B1560" t="s">
        <v>3381</v>
      </c>
      <c r="C1560" t="s">
        <v>327</v>
      </c>
      <c r="D1560" t="s">
        <v>328</v>
      </c>
      <c r="E1560">
        <v>45284</v>
      </c>
      <c r="F1560" t="s">
        <v>274</v>
      </c>
      <c r="G1560" s="39">
        <v>3300</v>
      </c>
      <c r="H1560" s="39">
        <v>2335000</v>
      </c>
      <c r="I1560" s="39">
        <v>770550000</v>
      </c>
      <c r="K1560" s="62" t="str">
        <f t="shared" si="24"/>
        <v>Спир</v>
      </c>
    </row>
    <row r="1561" spans="1:11">
      <c r="A1561">
        <v>5786949</v>
      </c>
      <c r="B1561" t="s">
        <v>3381</v>
      </c>
      <c r="C1561" t="s">
        <v>2284</v>
      </c>
      <c r="D1561" t="s">
        <v>2285</v>
      </c>
      <c r="E1561">
        <v>45284</v>
      </c>
      <c r="F1561" t="s">
        <v>274</v>
      </c>
      <c r="G1561" s="39">
        <v>200</v>
      </c>
      <c r="H1561" s="39">
        <v>2334500</v>
      </c>
      <c r="I1561" s="39">
        <v>46690000</v>
      </c>
      <c r="K1561" s="62" t="str">
        <f t="shared" si="24"/>
        <v>Спир</v>
      </c>
    </row>
    <row r="1562" spans="1:11">
      <c r="A1562">
        <v>5786950</v>
      </c>
      <c r="B1562" t="s">
        <v>3381</v>
      </c>
      <c r="C1562" t="s">
        <v>312</v>
      </c>
      <c r="D1562" t="s">
        <v>313</v>
      </c>
      <c r="E1562">
        <v>45284</v>
      </c>
      <c r="F1562" t="s">
        <v>274</v>
      </c>
      <c r="G1562" s="39">
        <v>960</v>
      </c>
      <c r="H1562" s="39">
        <v>2334000</v>
      </c>
      <c r="I1562" s="39">
        <v>224064000</v>
      </c>
      <c r="K1562" s="62" t="str">
        <f t="shared" si="24"/>
        <v>Спир</v>
      </c>
    </row>
    <row r="1563" spans="1:11">
      <c r="A1563">
        <v>5786951</v>
      </c>
      <c r="B1563" t="s">
        <v>3381</v>
      </c>
      <c r="C1563" t="s">
        <v>409</v>
      </c>
      <c r="D1563" t="s">
        <v>410</v>
      </c>
      <c r="E1563">
        <v>45284</v>
      </c>
      <c r="F1563" t="s">
        <v>274</v>
      </c>
      <c r="G1563" s="39">
        <v>100</v>
      </c>
      <c r="H1563" s="39">
        <v>2333888</v>
      </c>
      <c r="I1563" s="39">
        <v>23338880</v>
      </c>
      <c r="K1563" s="62" t="str">
        <f t="shared" si="24"/>
        <v>Спир</v>
      </c>
    </row>
    <row r="1564" spans="1:11">
      <c r="A1564">
        <v>5786952</v>
      </c>
      <c r="B1564" t="s">
        <v>3381</v>
      </c>
      <c r="C1564" t="s">
        <v>275</v>
      </c>
      <c r="D1564" t="s">
        <v>276</v>
      </c>
      <c r="E1564">
        <v>45284</v>
      </c>
      <c r="F1564" t="s">
        <v>274</v>
      </c>
      <c r="G1564" s="39">
        <v>500</v>
      </c>
      <c r="H1564" s="39">
        <v>2333788</v>
      </c>
      <c r="I1564" s="39">
        <v>116689400</v>
      </c>
      <c r="K1564" s="62" t="str">
        <f t="shared" si="24"/>
        <v>Спир</v>
      </c>
    </row>
    <row r="1565" spans="1:11">
      <c r="A1565">
        <v>5786953</v>
      </c>
      <c r="B1565" t="s">
        <v>3381</v>
      </c>
      <c r="C1565" t="s">
        <v>435</v>
      </c>
      <c r="D1565" t="s">
        <v>436</v>
      </c>
      <c r="E1565">
        <v>45284</v>
      </c>
      <c r="F1565" t="s">
        <v>274</v>
      </c>
      <c r="G1565" s="39">
        <v>590</v>
      </c>
      <c r="H1565" s="39">
        <v>2333555</v>
      </c>
      <c r="I1565" s="39">
        <v>137679745</v>
      </c>
      <c r="K1565" s="62" t="str">
        <f t="shared" si="24"/>
        <v>Спир</v>
      </c>
    </row>
    <row r="1566" spans="1:11">
      <c r="A1566">
        <v>5787442</v>
      </c>
      <c r="B1566" t="s">
        <v>3381</v>
      </c>
      <c r="C1566" t="s">
        <v>186</v>
      </c>
      <c r="D1566" t="s">
        <v>187</v>
      </c>
      <c r="E1566">
        <v>18521</v>
      </c>
      <c r="F1566" t="s">
        <v>126</v>
      </c>
      <c r="G1566" s="39">
        <v>100</v>
      </c>
      <c r="H1566" s="39">
        <v>6326000</v>
      </c>
      <c r="I1566" s="39">
        <v>6326000</v>
      </c>
      <c r="K1566" s="62" t="str">
        <f t="shared" si="24"/>
        <v>Бард</v>
      </c>
    </row>
    <row r="1567" spans="1:11">
      <c r="A1567">
        <v>5787443</v>
      </c>
      <c r="B1567" t="s">
        <v>3381</v>
      </c>
      <c r="C1567" t="s">
        <v>2265</v>
      </c>
      <c r="D1567" t="s">
        <v>2266</v>
      </c>
      <c r="E1567">
        <v>18521</v>
      </c>
      <c r="F1567" t="s">
        <v>126</v>
      </c>
      <c r="G1567" s="39">
        <v>100</v>
      </c>
      <c r="H1567" s="39">
        <v>6326000</v>
      </c>
      <c r="I1567" s="39">
        <v>6326000</v>
      </c>
      <c r="K1567" s="62" t="str">
        <f t="shared" si="24"/>
        <v>Бард</v>
      </c>
    </row>
    <row r="1568" spans="1:11">
      <c r="A1568">
        <v>5787444</v>
      </c>
      <c r="B1568" t="s">
        <v>3381</v>
      </c>
      <c r="C1568" t="s">
        <v>127</v>
      </c>
      <c r="D1568" t="s">
        <v>128</v>
      </c>
      <c r="E1568">
        <v>18521</v>
      </c>
      <c r="F1568" t="s">
        <v>126</v>
      </c>
      <c r="G1568" s="39">
        <v>300</v>
      </c>
      <c r="H1568" s="39">
        <v>6325000</v>
      </c>
      <c r="I1568" s="39">
        <v>18975000</v>
      </c>
      <c r="K1568" s="62" t="str">
        <f t="shared" si="24"/>
        <v>Бард</v>
      </c>
    </row>
    <row r="1569" spans="1:11">
      <c r="A1569">
        <v>5790713</v>
      </c>
      <c r="B1569" t="s">
        <v>3382</v>
      </c>
      <c r="C1569" t="s">
        <v>439</v>
      </c>
      <c r="D1569" t="s">
        <v>440</v>
      </c>
      <c r="E1569">
        <v>45284</v>
      </c>
      <c r="F1569" t="s">
        <v>274</v>
      </c>
      <c r="G1569" s="39">
        <v>120</v>
      </c>
      <c r="H1569" s="39">
        <v>2350999</v>
      </c>
      <c r="I1569" s="39">
        <v>28211988</v>
      </c>
      <c r="K1569" s="62" t="str">
        <f t="shared" si="24"/>
        <v>Спир</v>
      </c>
    </row>
    <row r="1570" spans="1:11">
      <c r="A1570">
        <v>5790714</v>
      </c>
      <c r="B1570" t="s">
        <v>3382</v>
      </c>
      <c r="C1570" t="s">
        <v>2242</v>
      </c>
      <c r="D1570" t="s">
        <v>2243</v>
      </c>
      <c r="E1570">
        <v>45284</v>
      </c>
      <c r="F1570" t="s">
        <v>274</v>
      </c>
      <c r="G1570" s="39">
        <v>100</v>
      </c>
      <c r="H1570" s="39">
        <v>2341000</v>
      </c>
      <c r="I1570" s="39">
        <v>23410000</v>
      </c>
      <c r="K1570" s="62" t="str">
        <f t="shared" si="24"/>
        <v>Спир</v>
      </c>
    </row>
    <row r="1571" spans="1:11">
      <c r="A1571">
        <v>5790715</v>
      </c>
      <c r="B1571" t="s">
        <v>3382</v>
      </c>
      <c r="C1571" t="s">
        <v>2284</v>
      </c>
      <c r="D1571" t="s">
        <v>2285</v>
      </c>
      <c r="E1571">
        <v>45284</v>
      </c>
      <c r="F1571" t="s">
        <v>274</v>
      </c>
      <c r="G1571" s="39">
        <v>240</v>
      </c>
      <c r="H1571" s="39">
        <v>2334999</v>
      </c>
      <c r="I1571" s="39">
        <v>56039976</v>
      </c>
      <c r="K1571" s="62" t="str">
        <f t="shared" si="24"/>
        <v>Спир</v>
      </c>
    </row>
    <row r="1572" spans="1:11">
      <c r="A1572">
        <v>5790716</v>
      </c>
      <c r="B1572" t="s">
        <v>3382</v>
      </c>
      <c r="C1572" t="s">
        <v>970</v>
      </c>
      <c r="D1572" t="s">
        <v>971</v>
      </c>
      <c r="E1572">
        <v>45284</v>
      </c>
      <c r="F1572" t="s">
        <v>274</v>
      </c>
      <c r="G1572" s="39">
        <v>300</v>
      </c>
      <c r="H1572" s="39">
        <v>2334999</v>
      </c>
      <c r="I1572" s="39">
        <v>70049970</v>
      </c>
      <c r="K1572" s="62" t="str">
        <f t="shared" si="24"/>
        <v>Спир</v>
      </c>
    </row>
    <row r="1573" spans="1:11">
      <c r="A1573">
        <v>5790717</v>
      </c>
      <c r="B1573" t="s">
        <v>3382</v>
      </c>
      <c r="C1573" t="s">
        <v>312</v>
      </c>
      <c r="D1573" t="s">
        <v>313</v>
      </c>
      <c r="E1573">
        <v>45284</v>
      </c>
      <c r="F1573" t="s">
        <v>274</v>
      </c>
      <c r="G1573" s="39">
        <v>960</v>
      </c>
      <c r="H1573" s="39">
        <v>2332888</v>
      </c>
      <c r="I1573" s="39">
        <v>223957248</v>
      </c>
      <c r="K1573" s="62" t="str">
        <f t="shared" si="24"/>
        <v>Спир</v>
      </c>
    </row>
    <row r="1574" spans="1:11">
      <c r="A1574">
        <v>5790718</v>
      </c>
      <c r="B1574" t="s">
        <v>3382</v>
      </c>
      <c r="C1574" t="s">
        <v>435</v>
      </c>
      <c r="D1574" t="s">
        <v>436</v>
      </c>
      <c r="E1574">
        <v>45284</v>
      </c>
      <c r="F1574" t="s">
        <v>274</v>
      </c>
      <c r="G1574" s="39">
        <v>2610</v>
      </c>
      <c r="H1574" s="39">
        <v>2332788</v>
      </c>
      <c r="I1574" s="39">
        <v>608857668</v>
      </c>
      <c r="K1574" s="62" t="str">
        <f t="shared" si="24"/>
        <v>Спир</v>
      </c>
    </row>
    <row r="1575" spans="1:11">
      <c r="A1575">
        <v>5791196</v>
      </c>
      <c r="B1575" t="s">
        <v>3382</v>
      </c>
      <c r="C1575" t="s">
        <v>937</v>
      </c>
      <c r="D1575" t="s">
        <v>938</v>
      </c>
      <c r="E1575">
        <v>18521</v>
      </c>
      <c r="F1575" t="s">
        <v>126</v>
      </c>
      <c r="G1575" s="39">
        <v>100</v>
      </c>
      <c r="H1575" s="39">
        <v>6327999</v>
      </c>
      <c r="I1575" s="39">
        <v>6327999</v>
      </c>
      <c r="K1575" s="62" t="str">
        <f t="shared" si="24"/>
        <v>Бард</v>
      </c>
    </row>
    <row r="1576" spans="1:11">
      <c r="A1576">
        <v>5791197</v>
      </c>
      <c r="B1576" t="s">
        <v>3382</v>
      </c>
      <c r="C1576" t="s">
        <v>127</v>
      </c>
      <c r="D1576" t="s">
        <v>128</v>
      </c>
      <c r="E1576">
        <v>18521</v>
      </c>
      <c r="F1576" t="s">
        <v>126</v>
      </c>
      <c r="G1576" s="39">
        <v>500</v>
      </c>
      <c r="H1576" s="39">
        <v>6325000</v>
      </c>
      <c r="I1576" s="39">
        <v>31625000</v>
      </c>
      <c r="K1576" s="62" t="str">
        <f t="shared" si="24"/>
        <v>Бард</v>
      </c>
    </row>
    <row r="1577" spans="1:11">
      <c r="A1577">
        <v>5792663</v>
      </c>
      <c r="B1577" t="s">
        <v>3382</v>
      </c>
      <c r="C1577" t="s">
        <v>327</v>
      </c>
      <c r="D1577" t="s">
        <v>328</v>
      </c>
      <c r="E1577">
        <v>45284</v>
      </c>
      <c r="F1577" t="s">
        <v>274</v>
      </c>
      <c r="G1577" s="39">
        <v>3550</v>
      </c>
      <c r="H1577" s="39">
        <v>2335000</v>
      </c>
      <c r="I1577" s="39">
        <v>828925000</v>
      </c>
      <c r="K1577" s="62" t="str">
        <f t="shared" si="24"/>
        <v>Спир</v>
      </c>
    </row>
    <row r="1578" spans="1:11">
      <c r="A1578">
        <v>5794451</v>
      </c>
      <c r="B1578" t="s">
        <v>3383</v>
      </c>
      <c r="C1578" t="s">
        <v>470</v>
      </c>
      <c r="D1578" t="s">
        <v>471</v>
      </c>
      <c r="E1578">
        <v>45433</v>
      </c>
      <c r="F1578" t="s">
        <v>278</v>
      </c>
      <c r="G1578" s="39">
        <v>300</v>
      </c>
      <c r="H1578" s="39">
        <v>2588888</v>
      </c>
      <c r="I1578" s="39">
        <v>77666640</v>
      </c>
      <c r="K1578" s="62" t="str">
        <f t="shared" si="24"/>
        <v>Спир</v>
      </c>
    </row>
    <row r="1579" spans="1:11">
      <c r="A1579">
        <v>5794489</v>
      </c>
      <c r="B1579" t="s">
        <v>3383</v>
      </c>
      <c r="C1579" t="s">
        <v>435</v>
      </c>
      <c r="D1579" t="s">
        <v>436</v>
      </c>
      <c r="E1579">
        <v>45284</v>
      </c>
      <c r="F1579" t="s">
        <v>274</v>
      </c>
      <c r="G1579" s="39">
        <v>3200</v>
      </c>
      <c r="H1579" s="39">
        <v>2332788</v>
      </c>
      <c r="I1579" s="39">
        <v>746492160</v>
      </c>
      <c r="K1579" s="62" t="str">
        <f t="shared" si="24"/>
        <v>Спир</v>
      </c>
    </row>
    <row r="1580" spans="1:11">
      <c r="A1580">
        <v>5795016</v>
      </c>
      <c r="B1580" t="s">
        <v>3383</v>
      </c>
      <c r="C1580" t="s">
        <v>537</v>
      </c>
      <c r="D1580" t="s">
        <v>188</v>
      </c>
      <c r="E1580">
        <v>18521</v>
      </c>
      <c r="F1580" t="s">
        <v>126</v>
      </c>
      <c r="G1580" s="39">
        <v>100</v>
      </c>
      <c r="H1580" s="39">
        <v>6325059</v>
      </c>
      <c r="I1580" s="39">
        <v>6325059</v>
      </c>
      <c r="K1580" s="62" t="str">
        <f t="shared" si="24"/>
        <v>Бард</v>
      </c>
    </row>
    <row r="1581" spans="1:11">
      <c r="A1581">
        <v>5795017</v>
      </c>
      <c r="B1581" t="s">
        <v>3383</v>
      </c>
      <c r="C1581" t="s">
        <v>127</v>
      </c>
      <c r="D1581" t="s">
        <v>128</v>
      </c>
      <c r="E1581">
        <v>18521</v>
      </c>
      <c r="F1581" t="s">
        <v>126</v>
      </c>
      <c r="G1581" s="39">
        <v>500</v>
      </c>
      <c r="H1581" s="39">
        <v>6325000</v>
      </c>
      <c r="I1581" s="39">
        <v>31625000</v>
      </c>
      <c r="K1581" s="62" t="str">
        <f t="shared" si="24"/>
        <v>Бард</v>
      </c>
    </row>
    <row r="1582" spans="1:11">
      <c r="A1582">
        <v>5796349</v>
      </c>
      <c r="B1582" t="s">
        <v>3383</v>
      </c>
      <c r="C1582" t="s">
        <v>970</v>
      </c>
      <c r="D1582" t="s">
        <v>971</v>
      </c>
      <c r="E1582">
        <v>45284</v>
      </c>
      <c r="F1582" t="s">
        <v>274</v>
      </c>
      <c r="G1582" s="39">
        <v>200</v>
      </c>
      <c r="H1582" s="39">
        <v>2333999</v>
      </c>
      <c r="I1582" s="39">
        <v>46679980</v>
      </c>
      <c r="K1582" s="62" t="str">
        <f t="shared" si="24"/>
        <v>Спир</v>
      </c>
    </row>
    <row r="1583" spans="1:11">
      <c r="A1583">
        <v>5796350</v>
      </c>
      <c r="B1583" t="s">
        <v>3383</v>
      </c>
      <c r="C1583" t="s">
        <v>331</v>
      </c>
      <c r="D1583" t="s">
        <v>332</v>
      </c>
      <c r="E1583">
        <v>45284</v>
      </c>
      <c r="F1583" t="s">
        <v>274</v>
      </c>
      <c r="G1583" s="39">
        <v>500</v>
      </c>
      <c r="H1583" s="39">
        <v>2331788</v>
      </c>
      <c r="I1583" s="39">
        <v>116589400</v>
      </c>
      <c r="K1583" s="62" t="str">
        <f t="shared" si="24"/>
        <v>Спир</v>
      </c>
    </row>
    <row r="1584" spans="1:11">
      <c r="A1584">
        <v>5796496</v>
      </c>
      <c r="B1584" t="s">
        <v>3383</v>
      </c>
      <c r="C1584" t="s">
        <v>127</v>
      </c>
      <c r="D1584" t="s">
        <v>128</v>
      </c>
      <c r="E1584">
        <v>18521</v>
      </c>
      <c r="F1584" t="s">
        <v>126</v>
      </c>
      <c r="G1584" s="39">
        <v>600</v>
      </c>
      <c r="H1584" s="39">
        <v>6325000</v>
      </c>
      <c r="I1584" s="39">
        <v>37950000</v>
      </c>
      <c r="K1584" s="62" t="str">
        <f t="shared" si="24"/>
        <v>Бард</v>
      </c>
    </row>
    <row r="1585" spans="1:11">
      <c r="A1585">
        <v>5798408</v>
      </c>
      <c r="B1585" t="s">
        <v>3384</v>
      </c>
      <c r="C1585" t="s">
        <v>2216</v>
      </c>
      <c r="D1585" t="s">
        <v>2217</v>
      </c>
      <c r="E1585">
        <v>45433</v>
      </c>
      <c r="F1585" t="s">
        <v>278</v>
      </c>
      <c r="G1585" s="39">
        <v>200</v>
      </c>
      <c r="H1585" s="39">
        <v>2600000</v>
      </c>
      <c r="I1585" s="39">
        <v>52000000</v>
      </c>
      <c r="K1585" s="62" t="str">
        <f t="shared" si="24"/>
        <v>Спир</v>
      </c>
    </row>
    <row r="1586" spans="1:11">
      <c r="A1586">
        <v>5798442</v>
      </c>
      <c r="B1586" t="s">
        <v>3384</v>
      </c>
      <c r="C1586" t="s">
        <v>472</v>
      </c>
      <c r="D1586" t="s">
        <v>473</v>
      </c>
      <c r="E1586">
        <v>45284</v>
      </c>
      <c r="F1586" t="s">
        <v>274</v>
      </c>
      <c r="G1586" s="39">
        <v>1530</v>
      </c>
      <c r="H1586" s="39">
        <v>2332001</v>
      </c>
      <c r="I1586" s="39">
        <v>356796153</v>
      </c>
      <c r="K1586" s="62" t="str">
        <f t="shared" si="24"/>
        <v>Спир</v>
      </c>
    </row>
    <row r="1587" spans="1:11">
      <c r="A1587">
        <v>5798443</v>
      </c>
      <c r="B1587" t="s">
        <v>3384</v>
      </c>
      <c r="C1587" t="s">
        <v>279</v>
      </c>
      <c r="D1587" t="s">
        <v>280</v>
      </c>
      <c r="E1587">
        <v>45284</v>
      </c>
      <c r="F1587" t="s">
        <v>274</v>
      </c>
      <c r="G1587" s="39">
        <v>1200</v>
      </c>
      <c r="H1587" s="39">
        <v>2332000</v>
      </c>
      <c r="I1587" s="39">
        <v>279840000</v>
      </c>
      <c r="K1587" s="62" t="str">
        <f t="shared" si="24"/>
        <v>Спир</v>
      </c>
    </row>
    <row r="1588" spans="1:11">
      <c r="A1588">
        <v>5798444</v>
      </c>
      <c r="B1588" t="s">
        <v>3384</v>
      </c>
      <c r="C1588" t="s">
        <v>435</v>
      </c>
      <c r="D1588" t="s">
        <v>436</v>
      </c>
      <c r="E1588">
        <v>45284</v>
      </c>
      <c r="F1588" t="s">
        <v>274</v>
      </c>
      <c r="G1588" s="39">
        <v>3000</v>
      </c>
      <c r="H1588" s="39">
        <v>2331340</v>
      </c>
      <c r="I1588" s="39">
        <v>699402000</v>
      </c>
      <c r="K1588" s="62" t="str">
        <f t="shared" si="24"/>
        <v>Спир</v>
      </c>
    </row>
    <row r="1589" spans="1:11">
      <c r="A1589">
        <v>5798942</v>
      </c>
      <c r="B1589" t="s">
        <v>3384</v>
      </c>
      <c r="C1589" t="s">
        <v>2265</v>
      </c>
      <c r="D1589" t="s">
        <v>2266</v>
      </c>
      <c r="E1589">
        <v>18521</v>
      </c>
      <c r="F1589" t="s">
        <v>126</v>
      </c>
      <c r="G1589" s="39">
        <v>100</v>
      </c>
      <c r="H1589" s="39">
        <v>6325999</v>
      </c>
      <c r="I1589" s="39">
        <v>6325999</v>
      </c>
      <c r="K1589" s="62" t="str">
        <f t="shared" si="24"/>
        <v>Бард</v>
      </c>
    </row>
    <row r="1590" spans="1:11">
      <c r="A1590">
        <v>5798943</v>
      </c>
      <c r="B1590" t="s">
        <v>3384</v>
      </c>
      <c r="C1590" t="s">
        <v>124</v>
      </c>
      <c r="D1590" t="s">
        <v>125</v>
      </c>
      <c r="E1590">
        <v>18521</v>
      </c>
      <c r="F1590" t="s">
        <v>126</v>
      </c>
      <c r="G1590" s="39">
        <v>300</v>
      </c>
      <c r="H1590" s="39">
        <v>6325205</v>
      </c>
      <c r="I1590" s="39">
        <v>18975615</v>
      </c>
      <c r="K1590" s="62" t="str">
        <f t="shared" si="24"/>
        <v>Бард</v>
      </c>
    </row>
    <row r="1591" spans="1:11">
      <c r="A1591">
        <v>5798944</v>
      </c>
      <c r="B1591" t="s">
        <v>3384</v>
      </c>
      <c r="C1591" t="s">
        <v>127</v>
      </c>
      <c r="D1591" t="s">
        <v>128</v>
      </c>
      <c r="E1591">
        <v>18521</v>
      </c>
      <c r="F1591" t="s">
        <v>126</v>
      </c>
      <c r="G1591" s="39">
        <v>100</v>
      </c>
      <c r="H1591" s="39">
        <v>6325000</v>
      </c>
      <c r="I1591" s="39">
        <v>6325000</v>
      </c>
      <c r="K1591" s="62" t="str">
        <f t="shared" si="24"/>
        <v>Бард</v>
      </c>
    </row>
    <row r="1592" spans="1:11">
      <c r="A1592">
        <v>5800528</v>
      </c>
      <c r="B1592" t="s">
        <v>3384</v>
      </c>
      <c r="C1592" t="s">
        <v>439</v>
      </c>
      <c r="D1592" t="s">
        <v>440</v>
      </c>
      <c r="E1592">
        <v>45284</v>
      </c>
      <c r="F1592" t="s">
        <v>274</v>
      </c>
      <c r="G1592" s="39">
        <v>120</v>
      </c>
      <c r="H1592" s="39">
        <v>2335999</v>
      </c>
      <c r="I1592" s="39">
        <v>28031988</v>
      </c>
      <c r="K1592" s="62" t="str">
        <f t="shared" si="24"/>
        <v>Спир</v>
      </c>
    </row>
    <row r="1593" spans="1:11">
      <c r="A1593">
        <v>5800529</v>
      </c>
      <c r="B1593" t="s">
        <v>3384</v>
      </c>
      <c r="C1593" t="s">
        <v>327</v>
      </c>
      <c r="D1593" t="s">
        <v>328</v>
      </c>
      <c r="E1593">
        <v>45284</v>
      </c>
      <c r="F1593" t="s">
        <v>274</v>
      </c>
      <c r="G1593" s="39">
        <v>3550</v>
      </c>
      <c r="H1593" s="39">
        <v>2333700</v>
      </c>
      <c r="I1593" s="39">
        <v>828463500</v>
      </c>
      <c r="K1593" s="62" t="str">
        <f t="shared" si="24"/>
        <v>Спир</v>
      </c>
    </row>
    <row r="1594" spans="1:11">
      <c r="A1594">
        <v>5800530</v>
      </c>
      <c r="B1594" t="s">
        <v>3384</v>
      </c>
      <c r="C1594" t="s">
        <v>435</v>
      </c>
      <c r="D1594" t="s">
        <v>436</v>
      </c>
      <c r="E1594">
        <v>45284</v>
      </c>
      <c r="F1594" t="s">
        <v>274</v>
      </c>
      <c r="G1594" s="39">
        <v>200</v>
      </c>
      <c r="H1594" s="39">
        <v>2332788</v>
      </c>
      <c r="I1594" s="39">
        <v>46655760</v>
      </c>
      <c r="K1594" s="62" t="str">
        <f t="shared" si="24"/>
        <v>Спир</v>
      </c>
    </row>
    <row r="1595" spans="1:11">
      <c r="A1595">
        <v>5800531</v>
      </c>
      <c r="B1595" t="s">
        <v>3384</v>
      </c>
      <c r="C1595" t="s">
        <v>3313</v>
      </c>
      <c r="D1595" t="s">
        <v>3314</v>
      </c>
      <c r="E1595">
        <v>45284</v>
      </c>
      <c r="F1595" t="s">
        <v>274</v>
      </c>
      <c r="G1595" s="39">
        <v>130</v>
      </c>
      <c r="H1595" s="39">
        <v>2331344</v>
      </c>
      <c r="I1595" s="39">
        <v>30307472</v>
      </c>
      <c r="K1595" s="62" t="str">
        <f t="shared" si="24"/>
        <v>Спир</v>
      </c>
    </row>
    <row r="1596" spans="1:11">
      <c r="A1596">
        <v>5802384</v>
      </c>
      <c r="B1596" t="s">
        <v>3385</v>
      </c>
      <c r="C1596" t="s">
        <v>427</v>
      </c>
      <c r="D1596" t="s">
        <v>428</v>
      </c>
      <c r="E1596">
        <v>45433</v>
      </c>
      <c r="F1596" t="s">
        <v>278</v>
      </c>
      <c r="G1596" s="39">
        <v>80</v>
      </c>
      <c r="H1596" s="39">
        <v>2650000</v>
      </c>
      <c r="I1596" s="39">
        <v>21200000</v>
      </c>
      <c r="K1596" s="62" t="str">
        <f t="shared" si="24"/>
        <v>Спир</v>
      </c>
    </row>
    <row r="1597" spans="1:11">
      <c r="A1597">
        <v>5802428</v>
      </c>
      <c r="B1597" t="s">
        <v>3385</v>
      </c>
      <c r="C1597" t="s">
        <v>439</v>
      </c>
      <c r="D1597" t="s">
        <v>440</v>
      </c>
      <c r="E1597">
        <v>45284</v>
      </c>
      <c r="F1597" t="s">
        <v>274</v>
      </c>
      <c r="G1597" s="39">
        <v>160</v>
      </c>
      <c r="H1597" s="39">
        <v>2335999</v>
      </c>
      <c r="I1597" s="39">
        <v>37375984</v>
      </c>
      <c r="K1597" s="62" t="str">
        <f t="shared" si="24"/>
        <v>Спир</v>
      </c>
    </row>
    <row r="1598" spans="1:11">
      <c r="A1598">
        <v>5802429</v>
      </c>
      <c r="B1598" t="s">
        <v>3385</v>
      </c>
      <c r="C1598" t="s">
        <v>3313</v>
      </c>
      <c r="D1598" t="s">
        <v>3314</v>
      </c>
      <c r="E1598">
        <v>45284</v>
      </c>
      <c r="F1598" t="s">
        <v>274</v>
      </c>
      <c r="G1598" s="39">
        <v>2920</v>
      </c>
      <c r="H1598" s="39">
        <v>2332555</v>
      </c>
      <c r="I1598" s="39">
        <v>681106060</v>
      </c>
      <c r="K1598" s="62" t="str">
        <f t="shared" si="24"/>
        <v>Спир</v>
      </c>
    </row>
    <row r="1599" spans="1:11">
      <c r="A1599">
        <v>5802430</v>
      </c>
      <c r="B1599" t="s">
        <v>3385</v>
      </c>
      <c r="C1599" t="s">
        <v>304</v>
      </c>
      <c r="D1599" t="s">
        <v>305</v>
      </c>
      <c r="E1599">
        <v>45284</v>
      </c>
      <c r="F1599" t="s">
        <v>274</v>
      </c>
      <c r="G1599" s="39">
        <v>600</v>
      </c>
      <c r="H1599" s="39">
        <v>2331500</v>
      </c>
      <c r="I1599" s="39">
        <v>139890000</v>
      </c>
      <c r="K1599" s="62" t="str">
        <f t="shared" si="24"/>
        <v>Спир</v>
      </c>
    </row>
    <row r="1600" spans="1:11">
      <c r="A1600">
        <v>5802920</v>
      </c>
      <c r="B1600" t="s">
        <v>3385</v>
      </c>
      <c r="C1600" t="s">
        <v>2265</v>
      </c>
      <c r="D1600" t="s">
        <v>2266</v>
      </c>
      <c r="E1600">
        <v>18521</v>
      </c>
      <c r="F1600" t="s">
        <v>126</v>
      </c>
      <c r="G1600" s="39">
        <v>100</v>
      </c>
      <c r="H1600" s="39">
        <v>6325001</v>
      </c>
      <c r="I1600" s="39">
        <v>6325001</v>
      </c>
      <c r="K1600" s="62" t="str">
        <f t="shared" si="24"/>
        <v>Бард</v>
      </c>
    </row>
    <row r="1601" spans="1:11">
      <c r="A1601">
        <v>5802921</v>
      </c>
      <c r="B1601" t="s">
        <v>3385</v>
      </c>
      <c r="C1601" t="s">
        <v>127</v>
      </c>
      <c r="D1601" t="s">
        <v>128</v>
      </c>
      <c r="E1601">
        <v>18521</v>
      </c>
      <c r="F1601" t="s">
        <v>126</v>
      </c>
      <c r="G1601" s="39">
        <v>500</v>
      </c>
      <c r="H1601" s="39">
        <v>6325000</v>
      </c>
      <c r="I1601" s="39">
        <v>31625000</v>
      </c>
      <c r="K1601" s="62" t="str">
        <f t="shared" si="24"/>
        <v>Бард</v>
      </c>
    </row>
    <row r="1602" spans="1:11">
      <c r="A1602">
        <v>5804212</v>
      </c>
      <c r="B1602" t="s">
        <v>3385</v>
      </c>
      <c r="C1602" t="s">
        <v>981</v>
      </c>
      <c r="D1602" t="s">
        <v>982</v>
      </c>
      <c r="E1602">
        <v>45284</v>
      </c>
      <c r="F1602" t="s">
        <v>274</v>
      </c>
      <c r="G1602" s="39">
        <v>1200</v>
      </c>
      <c r="H1602" s="39">
        <v>2336123</v>
      </c>
      <c r="I1602" s="39">
        <v>280334760</v>
      </c>
      <c r="K1602" s="62" t="str">
        <f t="shared" si="24"/>
        <v>Спир</v>
      </c>
    </row>
    <row r="1603" spans="1:11">
      <c r="A1603">
        <v>5804732</v>
      </c>
      <c r="B1603" t="s">
        <v>3385</v>
      </c>
      <c r="C1603" t="s">
        <v>399</v>
      </c>
      <c r="D1603" t="s">
        <v>400</v>
      </c>
      <c r="E1603">
        <v>54511</v>
      </c>
      <c r="F1603" t="s">
        <v>951</v>
      </c>
      <c r="G1603" s="39">
        <v>30000</v>
      </c>
      <c r="H1603" s="39">
        <v>232608000</v>
      </c>
      <c r="I1603" s="39">
        <v>697824000</v>
      </c>
      <c r="K1603" s="62" t="str">
        <f t="shared" si="24"/>
        <v>Спир</v>
      </c>
    </row>
    <row r="1604" spans="1:11">
      <c r="A1604">
        <v>5805863</v>
      </c>
      <c r="B1604" t="s">
        <v>3386</v>
      </c>
      <c r="C1604" t="s">
        <v>2242</v>
      </c>
      <c r="D1604" t="s">
        <v>2243</v>
      </c>
      <c r="E1604">
        <v>45284</v>
      </c>
      <c r="F1604" t="s">
        <v>274</v>
      </c>
      <c r="G1604" s="39">
        <v>210</v>
      </c>
      <c r="H1604" s="39">
        <v>2337000</v>
      </c>
      <c r="I1604" s="39">
        <v>49077000</v>
      </c>
      <c r="K1604" s="62" t="str">
        <f t="shared" si="24"/>
        <v>Спир</v>
      </c>
    </row>
    <row r="1605" spans="1:11">
      <c r="A1605">
        <v>5805864</v>
      </c>
      <c r="B1605" t="s">
        <v>3386</v>
      </c>
      <c r="C1605" t="s">
        <v>2305</v>
      </c>
      <c r="D1605" t="s">
        <v>2306</v>
      </c>
      <c r="E1605">
        <v>45284</v>
      </c>
      <c r="F1605" t="s">
        <v>274</v>
      </c>
      <c r="G1605" s="39">
        <v>200</v>
      </c>
      <c r="H1605" s="39">
        <v>2331900</v>
      </c>
      <c r="I1605" s="39">
        <v>46638000</v>
      </c>
      <c r="K1605" s="62" t="str">
        <f t="shared" ref="K1605:K1668" si="25">LEFT(F1605,4)</f>
        <v>Спир</v>
      </c>
    </row>
    <row r="1606" spans="1:11">
      <c r="A1606">
        <v>5805865</v>
      </c>
      <c r="B1606" t="s">
        <v>3386</v>
      </c>
      <c r="C1606" t="s">
        <v>435</v>
      </c>
      <c r="D1606" t="s">
        <v>436</v>
      </c>
      <c r="E1606">
        <v>45284</v>
      </c>
      <c r="F1606" t="s">
        <v>274</v>
      </c>
      <c r="G1606" s="39">
        <v>3200</v>
      </c>
      <c r="H1606" s="39">
        <v>2331341</v>
      </c>
      <c r="I1606" s="39">
        <v>746029120</v>
      </c>
      <c r="K1606" s="62" t="str">
        <f t="shared" si="25"/>
        <v>Спир</v>
      </c>
    </row>
    <row r="1607" spans="1:11">
      <c r="A1607">
        <v>5806329</v>
      </c>
      <c r="B1607" t="s">
        <v>3386</v>
      </c>
      <c r="C1607" t="s">
        <v>127</v>
      </c>
      <c r="D1607" t="s">
        <v>128</v>
      </c>
      <c r="E1607">
        <v>18521</v>
      </c>
      <c r="F1607" t="s">
        <v>126</v>
      </c>
      <c r="G1607" s="39">
        <v>500</v>
      </c>
      <c r="H1607" s="39">
        <v>6325000</v>
      </c>
      <c r="I1607" s="39">
        <v>31625000</v>
      </c>
      <c r="K1607" s="62" t="str">
        <f t="shared" si="25"/>
        <v>Бард</v>
      </c>
    </row>
    <row r="1608" spans="1:11">
      <c r="A1608">
        <v>5809201</v>
      </c>
      <c r="B1608" t="s">
        <v>3387</v>
      </c>
      <c r="C1608" t="s">
        <v>2242</v>
      </c>
      <c r="D1608" t="s">
        <v>2243</v>
      </c>
      <c r="E1608">
        <v>45284</v>
      </c>
      <c r="F1608" t="s">
        <v>274</v>
      </c>
      <c r="G1608" s="39">
        <v>100</v>
      </c>
      <c r="H1608" s="39">
        <v>2337900</v>
      </c>
      <c r="I1608" s="39">
        <v>23379000</v>
      </c>
      <c r="K1608" s="62" t="str">
        <f t="shared" si="25"/>
        <v>Спир</v>
      </c>
    </row>
    <row r="1609" spans="1:11">
      <c r="A1609">
        <v>5809202</v>
      </c>
      <c r="B1609" t="s">
        <v>3387</v>
      </c>
      <c r="C1609" t="s">
        <v>286</v>
      </c>
      <c r="D1609" t="s">
        <v>287</v>
      </c>
      <c r="E1609">
        <v>45284</v>
      </c>
      <c r="F1609" t="s">
        <v>274</v>
      </c>
      <c r="G1609" s="39">
        <v>500</v>
      </c>
      <c r="H1609" s="39">
        <v>2331341</v>
      </c>
      <c r="I1609" s="39">
        <v>116567050</v>
      </c>
      <c r="K1609" s="62" t="str">
        <f t="shared" si="25"/>
        <v>Спир</v>
      </c>
    </row>
    <row r="1610" spans="1:11">
      <c r="A1610">
        <v>5809691</v>
      </c>
      <c r="B1610" t="s">
        <v>3387</v>
      </c>
      <c r="C1610" t="s">
        <v>127</v>
      </c>
      <c r="D1610" t="s">
        <v>128</v>
      </c>
      <c r="E1610">
        <v>18521</v>
      </c>
      <c r="F1610" t="s">
        <v>126</v>
      </c>
      <c r="G1610" s="39">
        <v>500</v>
      </c>
      <c r="H1610" s="39">
        <v>6325000</v>
      </c>
      <c r="I1610" s="39">
        <v>31625000</v>
      </c>
      <c r="K1610" s="62" t="str">
        <f t="shared" si="25"/>
        <v>Бард</v>
      </c>
    </row>
    <row r="1611" spans="1:11">
      <c r="A1611">
        <v>5810774</v>
      </c>
      <c r="B1611" t="s">
        <v>3387</v>
      </c>
      <c r="C1611" t="s">
        <v>3388</v>
      </c>
      <c r="D1611" t="s">
        <v>3389</v>
      </c>
      <c r="E1611">
        <v>45433</v>
      </c>
      <c r="F1611" t="s">
        <v>278</v>
      </c>
      <c r="G1611" s="39">
        <v>400</v>
      </c>
      <c r="H1611" s="39">
        <v>2218999</v>
      </c>
      <c r="I1611" s="39">
        <v>88759960</v>
      </c>
      <c r="K1611" s="62" t="str">
        <f t="shared" si="25"/>
        <v>Спир</v>
      </c>
    </row>
    <row r="1612" spans="1:11">
      <c r="A1612">
        <v>5810801</v>
      </c>
      <c r="B1612" t="s">
        <v>3387</v>
      </c>
      <c r="C1612" t="s">
        <v>3390</v>
      </c>
      <c r="D1612" t="s">
        <v>3391</v>
      </c>
      <c r="E1612">
        <v>45284</v>
      </c>
      <c r="F1612" t="s">
        <v>274</v>
      </c>
      <c r="G1612" s="39">
        <v>3200</v>
      </c>
      <c r="H1612" s="39">
        <v>2332788</v>
      </c>
      <c r="I1612" s="39">
        <v>746492160</v>
      </c>
      <c r="K1612" s="62" t="str">
        <f t="shared" si="25"/>
        <v>Спир</v>
      </c>
    </row>
    <row r="1613" spans="1:11">
      <c r="A1613">
        <v>5810802</v>
      </c>
      <c r="B1613" t="s">
        <v>3387</v>
      </c>
      <c r="C1613" t="s">
        <v>279</v>
      </c>
      <c r="D1613" t="s">
        <v>280</v>
      </c>
      <c r="E1613">
        <v>45284</v>
      </c>
      <c r="F1613" t="s">
        <v>274</v>
      </c>
      <c r="G1613" s="39">
        <v>1200</v>
      </c>
      <c r="H1613" s="39">
        <v>2331588</v>
      </c>
      <c r="I1613" s="39">
        <v>279790560</v>
      </c>
      <c r="K1613" s="62" t="str">
        <f t="shared" si="25"/>
        <v>Спир</v>
      </c>
    </row>
    <row r="1614" spans="1:11">
      <c r="A1614">
        <v>5812336</v>
      </c>
      <c r="B1614" t="s">
        <v>3392</v>
      </c>
      <c r="C1614" t="s">
        <v>439</v>
      </c>
      <c r="D1614" t="s">
        <v>440</v>
      </c>
      <c r="E1614">
        <v>45284</v>
      </c>
      <c r="F1614" t="s">
        <v>274</v>
      </c>
      <c r="G1614" s="39">
        <v>150</v>
      </c>
      <c r="H1614" s="39">
        <v>2335999</v>
      </c>
      <c r="I1614" s="39">
        <v>35039985</v>
      </c>
      <c r="K1614" s="62" t="str">
        <f t="shared" si="25"/>
        <v>Спир</v>
      </c>
    </row>
    <row r="1615" spans="1:11">
      <c r="A1615">
        <v>5812337</v>
      </c>
      <c r="B1615" t="s">
        <v>3392</v>
      </c>
      <c r="C1615" t="s">
        <v>327</v>
      </c>
      <c r="D1615" t="s">
        <v>328</v>
      </c>
      <c r="E1615">
        <v>45284</v>
      </c>
      <c r="F1615" t="s">
        <v>274</v>
      </c>
      <c r="G1615" s="39">
        <v>3550</v>
      </c>
      <c r="H1615" s="39">
        <v>2333700</v>
      </c>
      <c r="I1615" s="39">
        <v>828463500</v>
      </c>
      <c r="K1615" s="62" t="str">
        <f t="shared" si="25"/>
        <v>Спир</v>
      </c>
    </row>
    <row r="1616" spans="1:11">
      <c r="A1616">
        <v>5812338</v>
      </c>
      <c r="B1616" t="s">
        <v>3392</v>
      </c>
      <c r="C1616" t="s">
        <v>974</v>
      </c>
      <c r="D1616" t="s">
        <v>975</v>
      </c>
      <c r="E1616">
        <v>45284</v>
      </c>
      <c r="F1616" t="s">
        <v>274</v>
      </c>
      <c r="G1616" s="39">
        <v>100</v>
      </c>
      <c r="H1616" s="39">
        <v>2332788</v>
      </c>
      <c r="I1616" s="39">
        <v>23327880</v>
      </c>
      <c r="K1616" s="62" t="str">
        <f t="shared" si="25"/>
        <v>Спир</v>
      </c>
    </row>
    <row r="1617" spans="1:11">
      <c r="A1617">
        <v>5812339</v>
      </c>
      <c r="B1617" t="s">
        <v>3392</v>
      </c>
      <c r="C1617" t="s">
        <v>312</v>
      </c>
      <c r="D1617" t="s">
        <v>313</v>
      </c>
      <c r="E1617">
        <v>45284</v>
      </c>
      <c r="F1617" t="s">
        <v>274</v>
      </c>
      <c r="G1617" s="39">
        <v>960</v>
      </c>
      <c r="H1617" s="39">
        <v>2332688</v>
      </c>
      <c r="I1617" s="39">
        <v>223938048</v>
      </c>
      <c r="K1617" s="62" t="str">
        <f t="shared" si="25"/>
        <v>Спир</v>
      </c>
    </row>
    <row r="1618" spans="1:11">
      <c r="A1618">
        <v>5812340</v>
      </c>
      <c r="B1618" t="s">
        <v>3392</v>
      </c>
      <c r="C1618" t="s">
        <v>472</v>
      </c>
      <c r="D1618" t="s">
        <v>473</v>
      </c>
      <c r="E1618">
        <v>45284</v>
      </c>
      <c r="F1618" t="s">
        <v>274</v>
      </c>
      <c r="G1618" s="39">
        <v>1240</v>
      </c>
      <c r="H1618" s="39">
        <v>2332666</v>
      </c>
      <c r="I1618" s="39">
        <v>289250584</v>
      </c>
      <c r="K1618" s="62" t="str">
        <f t="shared" si="25"/>
        <v>Спир</v>
      </c>
    </row>
    <row r="1619" spans="1:11">
      <c r="A1619">
        <v>5812815</v>
      </c>
      <c r="B1619" t="s">
        <v>3392</v>
      </c>
      <c r="C1619" t="s">
        <v>124</v>
      </c>
      <c r="D1619" t="s">
        <v>125</v>
      </c>
      <c r="E1619">
        <v>18521</v>
      </c>
      <c r="F1619" t="s">
        <v>126</v>
      </c>
      <c r="G1619" s="39">
        <v>200</v>
      </c>
      <c r="H1619" s="39">
        <v>6325205</v>
      </c>
      <c r="I1619" s="39">
        <v>12650410</v>
      </c>
      <c r="K1619" s="62" t="str">
        <f t="shared" si="25"/>
        <v>Бард</v>
      </c>
    </row>
    <row r="1620" spans="1:11">
      <c r="A1620">
        <v>5812816</v>
      </c>
      <c r="B1620" t="s">
        <v>3392</v>
      </c>
      <c r="C1620" t="s">
        <v>3359</v>
      </c>
      <c r="D1620" t="s">
        <v>3360</v>
      </c>
      <c r="E1620">
        <v>18521</v>
      </c>
      <c r="F1620" t="s">
        <v>126</v>
      </c>
      <c r="G1620" s="39">
        <v>100</v>
      </c>
      <c r="H1620" s="39">
        <v>6325001</v>
      </c>
      <c r="I1620" s="39">
        <v>6325001</v>
      </c>
      <c r="K1620" s="62" t="str">
        <f t="shared" si="25"/>
        <v>Бард</v>
      </c>
    </row>
    <row r="1621" spans="1:11">
      <c r="A1621">
        <v>5812817</v>
      </c>
      <c r="B1621" t="s">
        <v>3392</v>
      </c>
      <c r="C1621" t="s">
        <v>127</v>
      </c>
      <c r="D1621" t="s">
        <v>128</v>
      </c>
      <c r="E1621">
        <v>18521</v>
      </c>
      <c r="F1621" t="s">
        <v>126</v>
      </c>
      <c r="G1621" s="39">
        <v>300</v>
      </c>
      <c r="H1621" s="39">
        <v>6325000</v>
      </c>
      <c r="I1621" s="39">
        <v>18975000</v>
      </c>
      <c r="K1621" s="62" t="str">
        <f t="shared" si="25"/>
        <v>Бард</v>
      </c>
    </row>
    <row r="1622" spans="1:11">
      <c r="A1622">
        <v>5813989</v>
      </c>
      <c r="B1622" t="s">
        <v>3392</v>
      </c>
      <c r="C1622" t="s">
        <v>456</v>
      </c>
      <c r="D1622" t="s">
        <v>457</v>
      </c>
      <c r="E1622">
        <v>45284</v>
      </c>
      <c r="F1622" t="s">
        <v>274</v>
      </c>
      <c r="G1622" s="39">
        <v>3100</v>
      </c>
      <c r="H1622" s="39">
        <v>2333788</v>
      </c>
      <c r="I1622" s="39">
        <v>723474280</v>
      </c>
      <c r="K1622" s="62" t="str">
        <f t="shared" si="25"/>
        <v>Спир</v>
      </c>
    </row>
    <row r="1623" spans="1:11">
      <c r="A1623">
        <v>5813990</v>
      </c>
      <c r="B1623" t="s">
        <v>3392</v>
      </c>
      <c r="C1623" t="s">
        <v>472</v>
      </c>
      <c r="D1623" t="s">
        <v>473</v>
      </c>
      <c r="E1623">
        <v>45284</v>
      </c>
      <c r="F1623" t="s">
        <v>274</v>
      </c>
      <c r="G1623" s="39">
        <v>290</v>
      </c>
      <c r="H1623" s="39">
        <v>2332788</v>
      </c>
      <c r="I1623" s="39">
        <v>67650852</v>
      </c>
      <c r="K1623" s="62" t="str">
        <f t="shared" si="25"/>
        <v>Спир</v>
      </c>
    </row>
    <row r="1624" spans="1:11">
      <c r="A1624">
        <v>5813991</v>
      </c>
      <c r="B1624" t="s">
        <v>3392</v>
      </c>
      <c r="C1624" t="s">
        <v>2284</v>
      </c>
      <c r="D1624" t="s">
        <v>2285</v>
      </c>
      <c r="E1624">
        <v>45284</v>
      </c>
      <c r="F1624" t="s">
        <v>274</v>
      </c>
      <c r="G1624" s="39">
        <v>50</v>
      </c>
      <c r="H1624" s="39">
        <v>2332000</v>
      </c>
      <c r="I1624" s="39">
        <v>11660000</v>
      </c>
      <c r="K1624" s="62" t="str">
        <f t="shared" si="25"/>
        <v>Спир</v>
      </c>
    </row>
    <row r="1625" spans="1:11">
      <c r="A1625">
        <v>5814111</v>
      </c>
      <c r="B1625" t="s">
        <v>3392</v>
      </c>
      <c r="C1625" t="s">
        <v>127</v>
      </c>
      <c r="D1625" t="s">
        <v>128</v>
      </c>
      <c r="E1625">
        <v>18521</v>
      </c>
      <c r="F1625" t="s">
        <v>126</v>
      </c>
      <c r="G1625" s="39">
        <v>400</v>
      </c>
      <c r="H1625" s="39">
        <v>6325000</v>
      </c>
      <c r="I1625" s="39">
        <v>25300000</v>
      </c>
      <c r="K1625" s="62" t="str">
        <f t="shared" si="25"/>
        <v>Бард</v>
      </c>
    </row>
    <row r="1626" spans="1:11">
      <c r="A1626">
        <v>5815710</v>
      </c>
      <c r="B1626" t="s">
        <v>3393</v>
      </c>
      <c r="C1626" t="s">
        <v>446</v>
      </c>
      <c r="D1626" t="s">
        <v>447</v>
      </c>
      <c r="E1626">
        <v>45433</v>
      </c>
      <c r="F1626" t="s">
        <v>278</v>
      </c>
      <c r="G1626" s="39">
        <v>50</v>
      </c>
      <c r="H1626" s="39">
        <v>2210000</v>
      </c>
      <c r="I1626" s="39">
        <v>11050000</v>
      </c>
      <c r="K1626" s="62" t="str">
        <f t="shared" si="25"/>
        <v>Спир</v>
      </c>
    </row>
    <row r="1627" spans="1:11">
      <c r="A1627">
        <v>5815753</v>
      </c>
      <c r="B1627" t="s">
        <v>3393</v>
      </c>
      <c r="C1627" t="s">
        <v>312</v>
      </c>
      <c r="D1627" t="s">
        <v>313</v>
      </c>
      <c r="E1627">
        <v>45285</v>
      </c>
      <c r="F1627" t="s">
        <v>277</v>
      </c>
      <c r="G1627" s="39">
        <v>60</v>
      </c>
      <c r="H1627" s="39">
        <v>2337888</v>
      </c>
      <c r="I1627" s="39">
        <v>14027328</v>
      </c>
      <c r="K1627" s="62" t="str">
        <f t="shared" si="25"/>
        <v>Спир</v>
      </c>
    </row>
    <row r="1628" spans="1:11">
      <c r="A1628">
        <v>5815754</v>
      </c>
      <c r="B1628" t="s">
        <v>3393</v>
      </c>
      <c r="C1628" t="s">
        <v>2213</v>
      </c>
      <c r="D1628" t="s">
        <v>2214</v>
      </c>
      <c r="E1628">
        <v>45285</v>
      </c>
      <c r="F1628" t="s">
        <v>277</v>
      </c>
      <c r="G1628" s="39">
        <v>100</v>
      </c>
      <c r="H1628" s="39">
        <v>2330000</v>
      </c>
      <c r="I1628" s="39">
        <v>23300000</v>
      </c>
      <c r="K1628" s="62" t="str">
        <f t="shared" si="25"/>
        <v>Спир</v>
      </c>
    </row>
    <row r="1629" spans="1:11">
      <c r="A1629">
        <v>5815755</v>
      </c>
      <c r="B1629" t="s">
        <v>3393</v>
      </c>
      <c r="C1629" t="s">
        <v>2207</v>
      </c>
      <c r="D1629" t="s">
        <v>2208</v>
      </c>
      <c r="E1629">
        <v>45284</v>
      </c>
      <c r="F1629" t="s">
        <v>274</v>
      </c>
      <c r="G1629" s="39">
        <v>200</v>
      </c>
      <c r="H1629" s="39">
        <v>2333323</v>
      </c>
      <c r="I1629" s="39">
        <v>46666460</v>
      </c>
      <c r="K1629" s="62" t="str">
        <f t="shared" si="25"/>
        <v>Спир</v>
      </c>
    </row>
    <row r="1630" spans="1:11">
      <c r="A1630">
        <v>5815756</v>
      </c>
      <c r="B1630" t="s">
        <v>3393</v>
      </c>
      <c r="C1630" t="s">
        <v>294</v>
      </c>
      <c r="D1630" t="s">
        <v>295</v>
      </c>
      <c r="E1630">
        <v>45284</v>
      </c>
      <c r="F1630" t="s">
        <v>274</v>
      </c>
      <c r="G1630" s="39">
        <v>200</v>
      </c>
      <c r="H1630" s="39">
        <v>2333000</v>
      </c>
      <c r="I1630" s="39">
        <v>46660000</v>
      </c>
      <c r="K1630" s="62" t="str">
        <f t="shared" si="25"/>
        <v>Спир</v>
      </c>
    </row>
    <row r="1631" spans="1:11">
      <c r="A1631">
        <v>5815757</v>
      </c>
      <c r="B1631" t="s">
        <v>3393</v>
      </c>
      <c r="C1631" t="s">
        <v>494</v>
      </c>
      <c r="D1631" t="s">
        <v>495</v>
      </c>
      <c r="E1631">
        <v>45284</v>
      </c>
      <c r="F1631" t="s">
        <v>274</v>
      </c>
      <c r="G1631" s="39">
        <v>1000</v>
      </c>
      <c r="H1631" s="39">
        <v>2332788</v>
      </c>
      <c r="I1631" s="39">
        <v>233278800</v>
      </c>
      <c r="K1631" s="62" t="str">
        <f t="shared" si="25"/>
        <v>Спир</v>
      </c>
    </row>
    <row r="1632" spans="1:11">
      <c r="A1632">
        <v>5815758</v>
      </c>
      <c r="B1632" t="s">
        <v>3393</v>
      </c>
      <c r="C1632" t="s">
        <v>279</v>
      </c>
      <c r="D1632" t="s">
        <v>280</v>
      </c>
      <c r="E1632">
        <v>45284</v>
      </c>
      <c r="F1632" t="s">
        <v>274</v>
      </c>
      <c r="G1632" s="39">
        <v>1200</v>
      </c>
      <c r="H1632" s="39">
        <v>2332688</v>
      </c>
      <c r="I1632" s="39">
        <v>279922560</v>
      </c>
      <c r="K1632" s="62" t="str">
        <f t="shared" si="25"/>
        <v>Спир</v>
      </c>
    </row>
    <row r="1633" spans="1:11">
      <c r="A1633">
        <v>5816246</v>
      </c>
      <c r="B1633" t="s">
        <v>3393</v>
      </c>
      <c r="C1633" t="s">
        <v>160</v>
      </c>
      <c r="D1633" t="s">
        <v>161</v>
      </c>
      <c r="E1633">
        <v>18521</v>
      </c>
      <c r="F1633" t="s">
        <v>126</v>
      </c>
      <c r="G1633" s="39">
        <v>500</v>
      </c>
      <c r="H1633" s="39">
        <v>6325009</v>
      </c>
      <c r="I1633" s="39">
        <v>31625045</v>
      </c>
      <c r="K1633" s="62" t="str">
        <f t="shared" si="25"/>
        <v>Бард</v>
      </c>
    </row>
    <row r="1634" spans="1:11">
      <c r="A1634">
        <v>5816247</v>
      </c>
      <c r="B1634" t="s">
        <v>3393</v>
      </c>
      <c r="C1634" t="s">
        <v>127</v>
      </c>
      <c r="D1634" t="s">
        <v>128</v>
      </c>
      <c r="E1634">
        <v>18521</v>
      </c>
      <c r="F1634" t="s">
        <v>126</v>
      </c>
      <c r="G1634" s="39">
        <v>100</v>
      </c>
      <c r="H1634" s="39">
        <v>6325000</v>
      </c>
      <c r="I1634" s="39">
        <v>6325000</v>
      </c>
      <c r="K1634" s="62" t="str">
        <f t="shared" si="25"/>
        <v>Бард</v>
      </c>
    </row>
    <row r="1635" spans="1:11">
      <c r="A1635">
        <v>5817518</v>
      </c>
      <c r="B1635" t="s">
        <v>3393</v>
      </c>
      <c r="C1635" t="s">
        <v>2209</v>
      </c>
      <c r="D1635" t="s">
        <v>2210</v>
      </c>
      <c r="E1635">
        <v>45433</v>
      </c>
      <c r="F1635" t="s">
        <v>278</v>
      </c>
      <c r="G1635" s="39">
        <v>1000</v>
      </c>
      <c r="H1635" s="39">
        <v>2210200</v>
      </c>
      <c r="I1635" s="39">
        <v>221020000</v>
      </c>
      <c r="K1635" s="62" t="str">
        <f t="shared" si="25"/>
        <v>Спир</v>
      </c>
    </row>
    <row r="1636" spans="1:11">
      <c r="A1636">
        <v>5817556</v>
      </c>
      <c r="B1636" t="s">
        <v>3393</v>
      </c>
      <c r="C1636" t="s">
        <v>549</v>
      </c>
      <c r="D1636" t="s">
        <v>550</v>
      </c>
      <c r="E1636">
        <v>45285</v>
      </c>
      <c r="F1636" t="s">
        <v>277</v>
      </c>
      <c r="G1636" s="39">
        <v>200</v>
      </c>
      <c r="H1636" s="39">
        <v>2337999</v>
      </c>
      <c r="I1636" s="39">
        <v>46759980</v>
      </c>
      <c r="K1636" s="62" t="str">
        <f t="shared" si="25"/>
        <v>Спир</v>
      </c>
    </row>
    <row r="1637" spans="1:11">
      <c r="A1637">
        <v>5817557</v>
      </c>
      <c r="B1637" t="s">
        <v>3393</v>
      </c>
      <c r="C1637" t="s">
        <v>312</v>
      </c>
      <c r="D1637" t="s">
        <v>313</v>
      </c>
      <c r="E1637">
        <v>45285</v>
      </c>
      <c r="F1637" t="s">
        <v>277</v>
      </c>
      <c r="G1637" s="39">
        <v>640</v>
      </c>
      <c r="H1637" s="39">
        <v>2330788</v>
      </c>
      <c r="I1637" s="39">
        <v>149170432</v>
      </c>
      <c r="K1637" s="62" t="str">
        <f t="shared" si="25"/>
        <v>Спир</v>
      </c>
    </row>
    <row r="1638" spans="1:11">
      <c r="A1638">
        <v>5817558</v>
      </c>
      <c r="B1638" t="s">
        <v>3393</v>
      </c>
      <c r="C1638" t="s">
        <v>312</v>
      </c>
      <c r="D1638" t="s">
        <v>313</v>
      </c>
      <c r="E1638">
        <v>45284</v>
      </c>
      <c r="F1638" t="s">
        <v>274</v>
      </c>
      <c r="G1638" s="39">
        <v>60</v>
      </c>
      <c r="H1638" s="39">
        <v>2336788</v>
      </c>
      <c r="I1638" s="39">
        <v>14020728</v>
      </c>
      <c r="K1638" s="62" t="str">
        <f t="shared" si="25"/>
        <v>Спир</v>
      </c>
    </row>
    <row r="1639" spans="1:11">
      <c r="A1639">
        <v>5817559</v>
      </c>
      <c r="B1639" t="s">
        <v>3393</v>
      </c>
      <c r="C1639" t="s">
        <v>490</v>
      </c>
      <c r="D1639" t="s">
        <v>491</v>
      </c>
      <c r="E1639">
        <v>45284</v>
      </c>
      <c r="F1639" t="s">
        <v>274</v>
      </c>
      <c r="G1639" s="39">
        <v>100</v>
      </c>
      <c r="H1639" s="39">
        <v>2336000</v>
      </c>
      <c r="I1639" s="39">
        <v>23360000</v>
      </c>
      <c r="K1639" s="62" t="str">
        <f t="shared" si="25"/>
        <v>Спир</v>
      </c>
    </row>
    <row r="1640" spans="1:11">
      <c r="A1640">
        <v>5819251</v>
      </c>
      <c r="B1640" t="s">
        <v>3394</v>
      </c>
      <c r="C1640" t="s">
        <v>3310</v>
      </c>
      <c r="D1640" t="s">
        <v>3311</v>
      </c>
      <c r="E1640">
        <v>45433</v>
      </c>
      <c r="F1640" t="s">
        <v>278</v>
      </c>
      <c r="G1640" s="39">
        <v>20</v>
      </c>
      <c r="H1640" s="39">
        <v>2215000</v>
      </c>
      <c r="I1640" s="39">
        <v>4430000</v>
      </c>
      <c r="K1640" s="62" t="str">
        <f t="shared" si="25"/>
        <v>Спир</v>
      </c>
    </row>
    <row r="1641" spans="1:11">
      <c r="A1641">
        <v>5819252</v>
      </c>
      <c r="B1641" t="s">
        <v>3394</v>
      </c>
      <c r="C1641" t="s">
        <v>2193</v>
      </c>
      <c r="D1641" t="s">
        <v>2194</v>
      </c>
      <c r="E1641">
        <v>45433</v>
      </c>
      <c r="F1641" t="s">
        <v>278</v>
      </c>
      <c r="G1641" s="39">
        <v>400</v>
      </c>
      <c r="H1641" s="39">
        <v>2209090</v>
      </c>
      <c r="I1641" s="39">
        <v>88363600</v>
      </c>
      <c r="K1641" s="62" t="str">
        <f t="shared" si="25"/>
        <v>Спир</v>
      </c>
    </row>
    <row r="1642" spans="1:11">
      <c r="A1642">
        <v>5819294</v>
      </c>
      <c r="B1642" t="s">
        <v>3394</v>
      </c>
      <c r="C1642" t="s">
        <v>435</v>
      </c>
      <c r="D1642" t="s">
        <v>436</v>
      </c>
      <c r="E1642">
        <v>45284</v>
      </c>
      <c r="F1642" t="s">
        <v>274</v>
      </c>
      <c r="G1642" s="39">
        <v>3200</v>
      </c>
      <c r="H1642" s="39">
        <v>2332288</v>
      </c>
      <c r="I1642" s="39">
        <v>746332160</v>
      </c>
      <c r="K1642" s="62" t="str">
        <f t="shared" si="25"/>
        <v>Спир</v>
      </c>
    </row>
    <row r="1643" spans="1:11">
      <c r="A1643">
        <v>5819749</v>
      </c>
      <c r="B1643" t="s">
        <v>3394</v>
      </c>
      <c r="C1643" t="s">
        <v>124</v>
      </c>
      <c r="D1643" t="s">
        <v>125</v>
      </c>
      <c r="E1643">
        <v>18521</v>
      </c>
      <c r="F1643" t="s">
        <v>126</v>
      </c>
      <c r="G1643" s="39">
        <v>100</v>
      </c>
      <c r="H1643" s="39">
        <v>6325205</v>
      </c>
      <c r="I1643" s="39">
        <v>6325205</v>
      </c>
      <c r="K1643" s="62" t="str">
        <f t="shared" si="25"/>
        <v>Бард</v>
      </c>
    </row>
    <row r="1644" spans="1:11">
      <c r="A1644">
        <v>5819750</v>
      </c>
      <c r="B1644" t="s">
        <v>3394</v>
      </c>
      <c r="C1644" t="s">
        <v>127</v>
      </c>
      <c r="D1644" t="s">
        <v>128</v>
      </c>
      <c r="E1644">
        <v>18521</v>
      </c>
      <c r="F1644" t="s">
        <v>126</v>
      </c>
      <c r="G1644" s="39">
        <v>400</v>
      </c>
      <c r="H1644" s="39">
        <v>6325000</v>
      </c>
      <c r="I1644" s="39">
        <v>25300000</v>
      </c>
      <c r="K1644" s="62" t="str">
        <f t="shared" si="25"/>
        <v>Бард</v>
      </c>
    </row>
    <row r="1645" spans="1:11">
      <c r="A1645">
        <v>5820984</v>
      </c>
      <c r="B1645" t="s">
        <v>3394</v>
      </c>
      <c r="C1645" t="s">
        <v>3395</v>
      </c>
      <c r="D1645" t="s">
        <v>3396</v>
      </c>
      <c r="E1645">
        <v>45433</v>
      </c>
      <c r="F1645" t="s">
        <v>278</v>
      </c>
      <c r="G1645" s="39">
        <v>40</v>
      </c>
      <c r="H1645" s="39">
        <v>2208788</v>
      </c>
      <c r="I1645" s="39">
        <v>8835152</v>
      </c>
      <c r="K1645" s="62" t="str">
        <f t="shared" si="25"/>
        <v>Спир</v>
      </c>
    </row>
    <row r="1646" spans="1:11">
      <c r="A1646">
        <v>5822483</v>
      </c>
      <c r="B1646" t="s">
        <v>3397</v>
      </c>
      <c r="C1646" t="s">
        <v>312</v>
      </c>
      <c r="D1646" t="s">
        <v>313</v>
      </c>
      <c r="E1646">
        <v>45284</v>
      </c>
      <c r="F1646" t="s">
        <v>274</v>
      </c>
      <c r="G1646" s="39">
        <v>960</v>
      </c>
      <c r="H1646" s="39">
        <v>2331789</v>
      </c>
      <c r="I1646" s="39">
        <v>223851744</v>
      </c>
      <c r="K1646" s="62" t="str">
        <f t="shared" si="25"/>
        <v>Спир</v>
      </c>
    </row>
    <row r="1647" spans="1:11">
      <c r="A1647">
        <v>5822484</v>
      </c>
      <c r="B1647" t="s">
        <v>3397</v>
      </c>
      <c r="C1647" t="s">
        <v>279</v>
      </c>
      <c r="D1647" t="s">
        <v>280</v>
      </c>
      <c r="E1647">
        <v>45284</v>
      </c>
      <c r="F1647" t="s">
        <v>274</v>
      </c>
      <c r="G1647" s="39">
        <v>1200</v>
      </c>
      <c r="H1647" s="39">
        <v>2331788</v>
      </c>
      <c r="I1647" s="39">
        <v>279814560</v>
      </c>
      <c r="K1647" s="62" t="str">
        <f t="shared" si="25"/>
        <v>Спир</v>
      </c>
    </row>
    <row r="1648" spans="1:11">
      <c r="A1648">
        <v>5822933</v>
      </c>
      <c r="B1648" t="s">
        <v>3397</v>
      </c>
      <c r="C1648" t="s">
        <v>2265</v>
      </c>
      <c r="D1648" t="s">
        <v>2266</v>
      </c>
      <c r="E1648">
        <v>18521</v>
      </c>
      <c r="F1648" t="s">
        <v>126</v>
      </c>
      <c r="G1648" s="39">
        <v>100</v>
      </c>
      <c r="H1648" s="39">
        <v>6330000</v>
      </c>
      <c r="I1648" s="39">
        <v>6330000</v>
      </c>
      <c r="K1648" s="62" t="str">
        <f t="shared" si="25"/>
        <v>Бард</v>
      </c>
    </row>
    <row r="1649" spans="1:11">
      <c r="A1649">
        <v>5822934</v>
      </c>
      <c r="B1649" t="s">
        <v>3397</v>
      </c>
      <c r="C1649" t="s">
        <v>127</v>
      </c>
      <c r="D1649" t="s">
        <v>128</v>
      </c>
      <c r="E1649">
        <v>18521</v>
      </c>
      <c r="F1649" t="s">
        <v>126</v>
      </c>
      <c r="G1649" s="39">
        <v>500</v>
      </c>
      <c r="H1649" s="39">
        <v>6325000</v>
      </c>
      <c r="I1649" s="39">
        <v>31625000</v>
      </c>
      <c r="K1649" s="62" t="str">
        <f t="shared" si="25"/>
        <v>Бард</v>
      </c>
    </row>
    <row r="1650" spans="1:11">
      <c r="A1650">
        <v>5824049</v>
      </c>
      <c r="B1650" t="s">
        <v>3397</v>
      </c>
      <c r="C1650" t="s">
        <v>448</v>
      </c>
      <c r="D1650" t="s">
        <v>449</v>
      </c>
      <c r="E1650">
        <v>45433</v>
      </c>
      <c r="F1650" t="s">
        <v>278</v>
      </c>
      <c r="G1650" s="39">
        <v>200</v>
      </c>
      <c r="H1650" s="39">
        <v>2209789</v>
      </c>
      <c r="I1650" s="39">
        <v>44195780</v>
      </c>
      <c r="K1650" s="62" t="str">
        <f t="shared" si="25"/>
        <v>Спир</v>
      </c>
    </row>
    <row r="1651" spans="1:11">
      <c r="A1651">
        <v>5824050</v>
      </c>
      <c r="B1651" t="s">
        <v>3397</v>
      </c>
      <c r="C1651" t="s">
        <v>450</v>
      </c>
      <c r="D1651" t="s">
        <v>451</v>
      </c>
      <c r="E1651">
        <v>45433</v>
      </c>
      <c r="F1651" t="s">
        <v>278</v>
      </c>
      <c r="G1651" s="39">
        <v>200</v>
      </c>
      <c r="H1651" s="39">
        <v>2209788</v>
      </c>
      <c r="I1651" s="39">
        <v>44195760</v>
      </c>
      <c r="K1651" s="62" t="str">
        <f t="shared" si="25"/>
        <v>Спир</v>
      </c>
    </row>
    <row r="1652" spans="1:11">
      <c r="A1652">
        <v>5825486</v>
      </c>
      <c r="B1652" t="s">
        <v>3398</v>
      </c>
      <c r="C1652" t="s">
        <v>411</v>
      </c>
      <c r="D1652" t="s">
        <v>412</v>
      </c>
      <c r="E1652">
        <v>45433</v>
      </c>
      <c r="F1652" t="s">
        <v>278</v>
      </c>
      <c r="G1652" s="39">
        <v>150</v>
      </c>
      <c r="H1652" s="39">
        <v>2218300</v>
      </c>
      <c r="I1652" s="39">
        <v>33274500</v>
      </c>
      <c r="K1652" s="62" t="str">
        <f t="shared" si="25"/>
        <v>Спир</v>
      </c>
    </row>
    <row r="1653" spans="1:11">
      <c r="A1653">
        <v>5825530</v>
      </c>
      <c r="B1653" t="s">
        <v>3398</v>
      </c>
      <c r="C1653" t="s">
        <v>3399</v>
      </c>
      <c r="D1653" t="s">
        <v>3400</v>
      </c>
      <c r="E1653">
        <v>45284</v>
      </c>
      <c r="F1653" t="s">
        <v>274</v>
      </c>
      <c r="G1653" s="39">
        <v>600</v>
      </c>
      <c r="H1653" s="39">
        <v>2331340</v>
      </c>
      <c r="I1653" s="39">
        <v>139880400</v>
      </c>
      <c r="K1653" s="62" t="str">
        <f t="shared" si="25"/>
        <v>Спир</v>
      </c>
    </row>
    <row r="1654" spans="1:11">
      <c r="A1654">
        <v>5825972</v>
      </c>
      <c r="B1654" t="s">
        <v>3398</v>
      </c>
      <c r="C1654" t="s">
        <v>124</v>
      </c>
      <c r="D1654" t="s">
        <v>125</v>
      </c>
      <c r="E1654">
        <v>18521</v>
      </c>
      <c r="F1654" t="s">
        <v>126</v>
      </c>
      <c r="G1654" s="39">
        <v>300</v>
      </c>
      <c r="H1654" s="39">
        <v>6325205</v>
      </c>
      <c r="I1654" s="39">
        <v>18975615</v>
      </c>
      <c r="K1654" s="62" t="str">
        <f t="shared" si="25"/>
        <v>Бард</v>
      </c>
    </row>
    <row r="1655" spans="1:11">
      <c r="A1655">
        <v>5825973</v>
      </c>
      <c r="B1655" t="s">
        <v>3398</v>
      </c>
      <c r="C1655" t="s">
        <v>127</v>
      </c>
      <c r="D1655" t="s">
        <v>128</v>
      </c>
      <c r="E1655">
        <v>18521</v>
      </c>
      <c r="F1655" t="s">
        <v>126</v>
      </c>
      <c r="G1655" s="39">
        <v>700</v>
      </c>
      <c r="H1655" s="39">
        <v>6325000</v>
      </c>
      <c r="I1655" s="39">
        <v>44275000</v>
      </c>
      <c r="K1655" s="62" t="str">
        <f t="shared" si="25"/>
        <v>Бард</v>
      </c>
    </row>
    <row r="1656" spans="1:11">
      <c r="A1656">
        <v>5827051</v>
      </c>
      <c r="B1656" t="s">
        <v>3398</v>
      </c>
      <c r="C1656" t="s">
        <v>401</v>
      </c>
      <c r="D1656" t="s">
        <v>402</v>
      </c>
      <c r="E1656">
        <v>45433</v>
      </c>
      <c r="F1656" t="s">
        <v>278</v>
      </c>
      <c r="G1656" s="39">
        <v>10</v>
      </c>
      <c r="H1656" s="39">
        <v>2210788</v>
      </c>
      <c r="I1656" s="39">
        <v>2210788</v>
      </c>
      <c r="K1656" s="62" t="str">
        <f t="shared" si="25"/>
        <v>Спир</v>
      </c>
    </row>
    <row r="1657" spans="1:11">
      <c r="A1657">
        <v>5827071</v>
      </c>
      <c r="B1657" t="s">
        <v>3398</v>
      </c>
      <c r="C1657" t="s">
        <v>314</v>
      </c>
      <c r="D1657" t="s">
        <v>315</v>
      </c>
      <c r="E1657">
        <v>45284</v>
      </c>
      <c r="F1657" t="s">
        <v>274</v>
      </c>
      <c r="G1657" s="39">
        <v>1700</v>
      </c>
      <c r="H1657" s="39">
        <v>2332788</v>
      </c>
      <c r="I1657" s="39">
        <v>396573960</v>
      </c>
      <c r="K1657" s="62" t="str">
        <f t="shared" si="25"/>
        <v>Спир</v>
      </c>
    </row>
    <row r="1658" spans="1:11">
      <c r="A1658">
        <v>5827072</v>
      </c>
      <c r="B1658" t="s">
        <v>3398</v>
      </c>
      <c r="C1658" t="s">
        <v>435</v>
      </c>
      <c r="D1658" t="s">
        <v>436</v>
      </c>
      <c r="E1658">
        <v>45284</v>
      </c>
      <c r="F1658" t="s">
        <v>274</v>
      </c>
      <c r="G1658" s="39">
        <v>3200</v>
      </c>
      <c r="H1658" s="39">
        <v>2332007</v>
      </c>
      <c r="I1658" s="39">
        <v>746242240</v>
      </c>
      <c r="K1658" s="62" t="str">
        <f t="shared" si="25"/>
        <v>Спир</v>
      </c>
    </row>
    <row r="1659" spans="1:11">
      <c r="A1659">
        <v>5827073</v>
      </c>
      <c r="B1659" t="s">
        <v>3398</v>
      </c>
      <c r="C1659" t="s">
        <v>288</v>
      </c>
      <c r="D1659" t="s">
        <v>289</v>
      </c>
      <c r="E1659">
        <v>45284</v>
      </c>
      <c r="F1659" t="s">
        <v>274</v>
      </c>
      <c r="G1659" s="39">
        <v>500</v>
      </c>
      <c r="H1659" s="39">
        <v>2332006</v>
      </c>
      <c r="I1659" s="39">
        <v>116600300</v>
      </c>
      <c r="K1659" s="62" t="str">
        <f t="shared" si="25"/>
        <v>Спир</v>
      </c>
    </row>
    <row r="1660" spans="1:11">
      <c r="A1660">
        <v>5828576</v>
      </c>
      <c r="B1660" t="s">
        <v>3401</v>
      </c>
      <c r="C1660" t="s">
        <v>288</v>
      </c>
      <c r="D1660" t="s">
        <v>289</v>
      </c>
      <c r="E1660">
        <v>45284</v>
      </c>
      <c r="F1660" t="s">
        <v>274</v>
      </c>
      <c r="G1660" s="39">
        <v>2600</v>
      </c>
      <c r="H1660" s="39">
        <v>2336799</v>
      </c>
      <c r="I1660" s="39">
        <v>607567740</v>
      </c>
      <c r="K1660" s="62" t="str">
        <f t="shared" si="25"/>
        <v>Спир</v>
      </c>
    </row>
    <row r="1661" spans="1:11">
      <c r="A1661">
        <v>5828577</v>
      </c>
      <c r="B1661" t="s">
        <v>3401</v>
      </c>
      <c r="C1661" t="s">
        <v>567</v>
      </c>
      <c r="D1661" t="s">
        <v>568</v>
      </c>
      <c r="E1661">
        <v>45284</v>
      </c>
      <c r="F1661" t="s">
        <v>274</v>
      </c>
      <c r="G1661" s="39">
        <v>3190</v>
      </c>
      <c r="H1661" s="39">
        <v>2336588</v>
      </c>
      <c r="I1661" s="39">
        <v>745371572</v>
      </c>
      <c r="K1661" s="62" t="str">
        <f t="shared" si="25"/>
        <v>Спир</v>
      </c>
    </row>
    <row r="1662" spans="1:11">
      <c r="A1662">
        <v>5828578</v>
      </c>
      <c r="B1662" t="s">
        <v>3401</v>
      </c>
      <c r="C1662" t="s">
        <v>279</v>
      </c>
      <c r="D1662" t="s">
        <v>280</v>
      </c>
      <c r="E1662">
        <v>45284</v>
      </c>
      <c r="F1662" t="s">
        <v>274</v>
      </c>
      <c r="G1662" s="39">
        <v>210</v>
      </c>
      <c r="H1662" s="39">
        <v>2336588</v>
      </c>
      <c r="I1662" s="39">
        <v>49068348</v>
      </c>
      <c r="K1662" s="62" t="str">
        <f t="shared" si="25"/>
        <v>Спир</v>
      </c>
    </row>
    <row r="1663" spans="1:11">
      <c r="A1663">
        <v>5829028</v>
      </c>
      <c r="B1663" t="s">
        <v>3401</v>
      </c>
      <c r="C1663" t="s">
        <v>937</v>
      </c>
      <c r="D1663" t="s">
        <v>938</v>
      </c>
      <c r="E1663">
        <v>18521</v>
      </c>
      <c r="F1663" t="s">
        <v>126</v>
      </c>
      <c r="G1663" s="39">
        <v>100</v>
      </c>
      <c r="H1663" s="39">
        <v>6325555</v>
      </c>
      <c r="I1663" s="39">
        <v>6325555</v>
      </c>
      <c r="K1663" s="62" t="str">
        <f t="shared" si="25"/>
        <v>Бард</v>
      </c>
    </row>
    <row r="1664" spans="1:11">
      <c r="A1664">
        <v>5829029</v>
      </c>
      <c r="B1664" t="s">
        <v>3401</v>
      </c>
      <c r="C1664" t="s">
        <v>537</v>
      </c>
      <c r="D1664" t="s">
        <v>188</v>
      </c>
      <c r="E1664">
        <v>18521</v>
      </c>
      <c r="F1664" t="s">
        <v>126</v>
      </c>
      <c r="G1664" s="39">
        <v>100</v>
      </c>
      <c r="H1664" s="39">
        <v>6325059</v>
      </c>
      <c r="I1664" s="39">
        <v>6325059</v>
      </c>
      <c r="K1664" s="62" t="str">
        <f t="shared" si="25"/>
        <v>Бард</v>
      </c>
    </row>
    <row r="1665" spans="1:11">
      <c r="A1665">
        <v>5829030</v>
      </c>
      <c r="B1665" t="s">
        <v>3401</v>
      </c>
      <c r="C1665" t="s">
        <v>127</v>
      </c>
      <c r="D1665" t="s">
        <v>128</v>
      </c>
      <c r="E1665">
        <v>18521</v>
      </c>
      <c r="F1665" t="s">
        <v>126</v>
      </c>
      <c r="G1665" s="39">
        <v>1300</v>
      </c>
      <c r="H1665" s="39">
        <v>6325000</v>
      </c>
      <c r="I1665" s="39">
        <v>82225000</v>
      </c>
      <c r="K1665" s="62" t="str">
        <f t="shared" si="25"/>
        <v>Бард</v>
      </c>
    </row>
    <row r="1666" spans="1:11">
      <c r="A1666">
        <v>5830211</v>
      </c>
      <c r="B1666" t="s">
        <v>3401</v>
      </c>
      <c r="C1666" t="s">
        <v>2272</v>
      </c>
      <c r="D1666" t="s">
        <v>2273</v>
      </c>
      <c r="E1666">
        <v>45433</v>
      </c>
      <c r="F1666" t="s">
        <v>278</v>
      </c>
      <c r="G1666" s="39">
        <v>100</v>
      </c>
      <c r="H1666" s="39">
        <v>2208588</v>
      </c>
      <c r="I1666" s="39">
        <v>22085880</v>
      </c>
      <c r="K1666" s="62" t="str">
        <f t="shared" si="25"/>
        <v>Спир</v>
      </c>
    </row>
    <row r="1667" spans="1:11">
      <c r="A1667">
        <v>5831873</v>
      </c>
      <c r="B1667" t="s">
        <v>4800</v>
      </c>
      <c r="C1667" t="s">
        <v>398</v>
      </c>
      <c r="D1667" t="s">
        <v>322</v>
      </c>
      <c r="E1667">
        <v>45433</v>
      </c>
      <c r="F1667" t="s">
        <v>278</v>
      </c>
      <c r="G1667" s="39">
        <v>100</v>
      </c>
      <c r="H1667" s="39">
        <v>2229000</v>
      </c>
      <c r="I1667" s="39">
        <v>22290000</v>
      </c>
      <c r="K1667" s="62" t="str">
        <f t="shared" si="25"/>
        <v>Спир</v>
      </c>
    </row>
    <row r="1668" spans="1:11">
      <c r="A1668">
        <v>5831874</v>
      </c>
      <c r="B1668" t="s">
        <v>4800</v>
      </c>
      <c r="C1668" t="s">
        <v>2263</v>
      </c>
      <c r="D1668" t="s">
        <v>2264</v>
      </c>
      <c r="E1668">
        <v>45433</v>
      </c>
      <c r="F1668" t="s">
        <v>278</v>
      </c>
      <c r="G1668" s="39">
        <v>100</v>
      </c>
      <c r="H1668" s="39">
        <v>2215789</v>
      </c>
      <c r="I1668" s="39">
        <v>22157890</v>
      </c>
      <c r="K1668" s="62" t="str">
        <f t="shared" si="25"/>
        <v>Спир</v>
      </c>
    </row>
    <row r="1669" spans="1:11">
      <c r="A1669">
        <v>5831875</v>
      </c>
      <c r="B1669" t="s">
        <v>4800</v>
      </c>
      <c r="C1669" t="s">
        <v>341</v>
      </c>
      <c r="D1669" t="s">
        <v>342</v>
      </c>
      <c r="E1669">
        <v>45433</v>
      </c>
      <c r="F1669" t="s">
        <v>278</v>
      </c>
      <c r="G1669" s="39">
        <v>40</v>
      </c>
      <c r="H1669" s="39">
        <v>2212788</v>
      </c>
      <c r="I1669" s="39">
        <v>8851152</v>
      </c>
      <c r="K1669" s="62" t="str">
        <f t="shared" ref="K1669:K1732" si="26">LEFT(F1669,4)</f>
        <v>Спир</v>
      </c>
    </row>
    <row r="1670" spans="1:11">
      <c r="A1670">
        <v>5831900</v>
      </c>
      <c r="B1670" t="s">
        <v>4800</v>
      </c>
      <c r="C1670" t="s">
        <v>439</v>
      </c>
      <c r="D1670" t="s">
        <v>440</v>
      </c>
      <c r="E1670">
        <v>45284</v>
      </c>
      <c r="F1670" t="s">
        <v>274</v>
      </c>
      <c r="G1670" s="39">
        <v>100</v>
      </c>
      <c r="H1670" s="39">
        <v>2350999</v>
      </c>
      <c r="I1670" s="39">
        <v>23509990</v>
      </c>
      <c r="K1670" s="62" t="str">
        <f t="shared" si="26"/>
        <v>Спир</v>
      </c>
    </row>
    <row r="1671" spans="1:11">
      <c r="A1671">
        <v>5831901</v>
      </c>
      <c r="B1671" t="s">
        <v>4800</v>
      </c>
      <c r="C1671" t="s">
        <v>290</v>
      </c>
      <c r="D1671" t="s">
        <v>291</v>
      </c>
      <c r="E1671">
        <v>45284</v>
      </c>
      <c r="F1671" t="s">
        <v>274</v>
      </c>
      <c r="G1671" s="39">
        <v>1200</v>
      </c>
      <c r="H1671" s="39">
        <v>2340331.44</v>
      </c>
      <c r="I1671" s="39">
        <v>280839772.80000001</v>
      </c>
      <c r="K1671" s="62" t="str">
        <f t="shared" si="26"/>
        <v>Спир</v>
      </c>
    </row>
    <row r="1672" spans="1:11">
      <c r="A1672">
        <v>5831902</v>
      </c>
      <c r="B1672" t="s">
        <v>4800</v>
      </c>
      <c r="C1672" t="s">
        <v>3313</v>
      </c>
      <c r="D1672" t="s">
        <v>3314</v>
      </c>
      <c r="E1672">
        <v>45284</v>
      </c>
      <c r="F1672" t="s">
        <v>274</v>
      </c>
      <c r="G1672" s="39">
        <v>3050</v>
      </c>
      <c r="H1672" s="39">
        <v>2338799</v>
      </c>
      <c r="I1672" s="39">
        <v>713333695</v>
      </c>
      <c r="K1672" s="62" t="str">
        <f t="shared" si="26"/>
        <v>Спир</v>
      </c>
    </row>
    <row r="1673" spans="1:11">
      <c r="A1673">
        <v>5831903</v>
      </c>
      <c r="B1673" t="s">
        <v>4800</v>
      </c>
      <c r="C1673" t="s">
        <v>2305</v>
      </c>
      <c r="D1673" t="s">
        <v>2306</v>
      </c>
      <c r="E1673">
        <v>45284</v>
      </c>
      <c r="F1673" t="s">
        <v>274</v>
      </c>
      <c r="G1673" s="39">
        <v>200</v>
      </c>
      <c r="H1673" s="39">
        <v>2337000</v>
      </c>
      <c r="I1673" s="39">
        <v>46740000</v>
      </c>
      <c r="K1673" s="62" t="str">
        <f t="shared" si="26"/>
        <v>Спир</v>
      </c>
    </row>
    <row r="1674" spans="1:11">
      <c r="A1674">
        <v>5831904</v>
      </c>
      <c r="B1674" t="s">
        <v>4800</v>
      </c>
      <c r="C1674" t="s">
        <v>435</v>
      </c>
      <c r="D1674" t="s">
        <v>436</v>
      </c>
      <c r="E1674">
        <v>45284</v>
      </c>
      <c r="F1674" t="s">
        <v>274</v>
      </c>
      <c r="G1674" s="39">
        <v>200</v>
      </c>
      <c r="H1674" s="39">
        <v>2336788</v>
      </c>
      <c r="I1674" s="39">
        <v>46735760</v>
      </c>
      <c r="K1674" s="62" t="str">
        <f t="shared" si="26"/>
        <v>Спир</v>
      </c>
    </row>
    <row r="1675" spans="1:11">
      <c r="A1675">
        <v>5832357</v>
      </c>
      <c r="B1675" t="s">
        <v>4800</v>
      </c>
      <c r="C1675" t="s">
        <v>127</v>
      </c>
      <c r="D1675" t="s">
        <v>128</v>
      </c>
      <c r="E1675">
        <v>18521</v>
      </c>
      <c r="F1675" t="s">
        <v>126</v>
      </c>
      <c r="G1675" s="39">
        <v>500</v>
      </c>
      <c r="H1675" s="39">
        <v>6325000</v>
      </c>
      <c r="I1675" s="39">
        <v>31625000</v>
      </c>
      <c r="K1675" s="62" t="str">
        <f t="shared" si="26"/>
        <v>Бард</v>
      </c>
    </row>
    <row r="1676" spans="1:11">
      <c r="A1676">
        <v>5833607</v>
      </c>
      <c r="B1676" t="s">
        <v>4800</v>
      </c>
      <c r="C1676" t="s">
        <v>341</v>
      </c>
      <c r="D1676" t="s">
        <v>342</v>
      </c>
      <c r="E1676">
        <v>45433</v>
      </c>
      <c r="F1676" t="s">
        <v>278</v>
      </c>
      <c r="G1676" s="39">
        <v>60</v>
      </c>
      <c r="H1676" s="39">
        <v>2228788</v>
      </c>
      <c r="I1676" s="39">
        <v>13372728</v>
      </c>
      <c r="K1676" s="62" t="str">
        <f t="shared" si="26"/>
        <v>Спир</v>
      </c>
    </row>
    <row r="1677" spans="1:11">
      <c r="A1677">
        <v>5835420</v>
      </c>
      <c r="B1677" t="s">
        <v>4801</v>
      </c>
      <c r="C1677" t="s">
        <v>388</v>
      </c>
      <c r="D1677" t="s">
        <v>389</v>
      </c>
      <c r="E1677">
        <v>45433</v>
      </c>
      <c r="F1677" t="s">
        <v>278</v>
      </c>
      <c r="G1677" s="39">
        <v>50</v>
      </c>
      <c r="H1677" s="39">
        <v>2208788</v>
      </c>
      <c r="I1677" s="39">
        <v>11043940</v>
      </c>
      <c r="K1677" s="62" t="str">
        <f t="shared" si="26"/>
        <v>Спир</v>
      </c>
    </row>
    <row r="1678" spans="1:11">
      <c r="A1678">
        <v>5835450</v>
      </c>
      <c r="B1678" t="s">
        <v>4801</v>
      </c>
      <c r="C1678" t="s">
        <v>4802</v>
      </c>
      <c r="D1678" t="s">
        <v>4803</v>
      </c>
      <c r="E1678">
        <v>45284</v>
      </c>
      <c r="F1678" t="s">
        <v>274</v>
      </c>
      <c r="G1678" s="39">
        <v>500</v>
      </c>
      <c r="H1678" s="39">
        <v>2345999</v>
      </c>
      <c r="I1678" s="39">
        <v>117299950</v>
      </c>
      <c r="K1678" s="62" t="str">
        <f t="shared" si="26"/>
        <v>Спир</v>
      </c>
    </row>
    <row r="1679" spans="1:11">
      <c r="A1679">
        <v>5835451</v>
      </c>
      <c r="B1679" t="s">
        <v>4801</v>
      </c>
      <c r="C1679" t="s">
        <v>294</v>
      </c>
      <c r="D1679" t="s">
        <v>295</v>
      </c>
      <c r="E1679">
        <v>45284</v>
      </c>
      <c r="F1679" t="s">
        <v>274</v>
      </c>
      <c r="G1679" s="39">
        <v>400</v>
      </c>
      <c r="H1679" s="39">
        <v>2339000</v>
      </c>
      <c r="I1679" s="39">
        <v>93560000</v>
      </c>
      <c r="K1679" s="62" t="str">
        <f t="shared" si="26"/>
        <v>Спир</v>
      </c>
    </row>
    <row r="1680" spans="1:11">
      <c r="A1680">
        <v>5835452</v>
      </c>
      <c r="B1680" t="s">
        <v>4801</v>
      </c>
      <c r="C1680" t="s">
        <v>312</v>
      </c>
      <c r="D1680" t="s">
        <v>313</v>
      </c>
      <c r="E1680">
        <v>45284</v>
      </c>
      <c r="F1680" t="s">
        <v>274</v>
      </c>
      <c r="G1680" s="39">
        <v>960</v>
      </c>
      <c r="H1680" s="39">
        <v>2333007</v>
      </c>
      <c r="I1680" s="39">
        <v>223968672</v>
      </c>
      <c r="K1680" s="62" t="str">
        <f t="shared" si="26"/>
        <v>Спир</v>
      </c>
    </row>
    <row r="1681" spans="1:11">
      <c r="A1681">
        <v>5835453</v>
      </c>
      <c r="B1681" t="s">
        <v>4801</v>
      </c>
      <c r="C1681" t="s">
        <v>409</v>
      </c>
      <c r="D1681" t="s">
        <v>410</v>
      </c>
      <c r="E1681">
        <v>45284</v>
      </c>
      <c r="F1681" t="s">
        <v>274</v>
      </c>
      <c r="G1681" s="39">
        <v>100</v>
      </c>
      <c r="H1681" s="39">
        <v>2332789</v>
      </c>
      <c r="I1681" s="39">
        <v>23327890</v>
      </c>
      <c r="K1681" s="62" t="str">
        <f t="shared" si="26"/>
        <v>Спир</v>
      </c>
    </row>
    <row r="1682" spans="1:11">
      <c r="A1682">
        <v>5835454</v>
      </c>
      <c r="B1682" t="s">
        <v>4801</v>
      </c>
      <c r="C1682" t="s">
        <v>296</v>
      </c>
      <c r="D1682" t="s">
        <v>297</v>
      </c>
      <c r="E1682">
        <v>45284</v>
      </c>
      <c r="F1682" t="s">
        <v>274</v>
      </c>
      <c r="G1682" s="39">
        <v>20</v>
      </c>
      <c r="H1682" s="39">
        <v>2332788</v>
      </c>
      <c r="I1682" s="39">
        <v>4665576</v>
      </c>
      <c r="K1682" s="62" t="str">
        <f t="shared" si="26"/>
        <v>Спир</v>
      </c>
    </row>
    <row r="1683" spans="1:11">
      <c r="A1683">
        <v>5835455</v>
      </c>
      <c r="B1683" t="s">
        <v>4801</v>
      </c>
      <c r="C1683" t="s">
        <v>435</v>
      </c>
      <c r="D1683" t="s">
        <v>436</v>
      </c>
      <c r="E1683">
        <v>45284</v>
      </c>
      <c r="F1683" t="s">
        <v>274</v>
      </c>
      <c r="G1683" s="39">
        <v>2760</v>
      </c>
      <c r="H1683" s="39">
        <v>2332689</v>
      </c>
      <c r="I1683" s="39">
        <v>643822164</v>
      </c>
      <c r="K1683" s="62" t="str">
        <f t="shared" si="26"/>
        <v>Спир</v>
      </c>
    </row>
    <row r="1684" spans="1:11">
      <c r="A1684">
        <v>5837178</v>
      </c>
      <c r="B1684" t="s">
        <v>4801</v>
      </c>
      <c r="C1684" t="s">
        <v>333</v>
      </c>
      <c r="D1684" t="s">
        <v>334</v>
      </c>
      <c r="E1684">
        <v>45433</v>
      </c>
      <c r="F1684" t="s">
        <v>278</v>
      </c>
      <c r="G1684" s="39">
        <v>160</v>
      </c>
      <c r="H1684" s="39">
        <v>2212788</v>
      </c>
      <c r="I1684" s="39">
        <v>35404608</v>
      </c>
      <c r="K1684" s="62" t="str">
        <f t="shared" si="26"/>
        <v>Спир</v>
      </c>
    </row>
    <row r="1685" spans="1:11">
      <c r="A1685">
        <v>5837179</v>
      </c>
      <c r="B1685" t="s">
        <v>4801</v>
      </c>
      <c r="C1685" t="s">
        <v>4804</v>
      </c>
      <c r="D1685" t="s">
        <v>4805</v>
      </c>
      <c r="E1685">
        <v>45433</v>
      </c>
      <c r="F1685" t="s">
        <v>278</v>
      </c>
      <c r="G1685" s="39">
        <v>10</v>
      </c>
      <c r="H1685" s="39">
        <v>2210600</v>
      </c>
      <c r="I1685" s="39">
        <v>2210600</v>
      </c>
      <c r="K1685" s="62" t="str">
        <f t="shared" si="26"/>
        <v>Спир</v>
      </c>
    </row>
    <row r="1686" spans="1:11">
      <c r="A1686">
        <v>5837408</v>
      </c>
      <c r="B1686" t="s">
        <v>4801</v>
      </c>
      <c r="C1686" t="s">
        <v>127</v>
      </c>
      <c r="D1686" t="s">
        <v>128</v>
      </c>
      <c r="E1686">
        <v>18521</v>
      </c>
      <c r="F1686" t="s">
        <v>126</v>
      </c>
      <c r="G1686" s="39">
        <v>500</v>
      </c>
      <c r="H1686" s="39">
        <v>6325000</v>
      </c>
      <c r="I1686" s="39">
        <v>31625000</v>
      </c>
      <c r="K1686" s="62" t="str">
        <f t="shared" si="26"/>
        <v>Бард</v>
      </c>
    </row>
    <row r="1687" spans="1:11">
      <c r="A1687">
        <v>5838772</v>
      </c>
      <c r="B1687" t="s">
        <v>4806</v>
      </c>
      <c r="C1687" t="s">
        <v>421</v>
      </c>
      <c r="D1687" t="s">
        <v>422</v>
      </c>
      <c r="E1687">
        <v>45433</v>
      </c>
      <c r="F1687" t="s">
        <v>278</v>
      </c>
      <c r="G1687" s="39">
        <v>200</v>
      </c>
      <c r="H1687" s="39">
        <v>2216000</v>
      </c>
      <c r="I1687" s="39">
        <v>44320000</v>
      </c>
      <c r="K1687" s="62" t="str">
        <f t="shared" si="26"/>
        <v>Спир</v>
      </c>
    </row>
    <row r="1688" spans="1:11">
      <c r="A1688">
        <v>5838773</v>
      </c>
      <c r="B1688" t="s">
        <v>4806</v>
      </c>
      <c r="C1688" t="s">
        <v>4807</v>
      </c>
      <c r="D1688" t="s">
        <v>4808</v>
      </c>
      <c r="E1688">
        <v>45433</v>
      </c>
      <c r="F1688" t="s">
        <v>278</v>
      </c>
      <c r="G1688" s="39">
        <v>40</v>
      </c>
      <c r="H1688" s="39">
        <v>2211000</v>
      </c>
      <c r="I1688" s="39">
        <v>8844000</v>
      </c>
      <c r="K1688" s="62" t="str">
        <f t="shared" si="26"/>
        <v>Спир</v>
      </c>
    </row>
    <row r="1689" spans="1:11">
      <c r="A1689">
        <v>5838823</v>
      </c>
      <c r="B1689" t="s">
        <v>4806</v>
      </c>
      <c r="C1689" t="s">
        <v>439</v>
      </c>
      <c r="D1689" t="s">
        <v>440</v>
      </c>
      <c r="E1689">
        <v>45284</v>
      </c>
      <c r="F1689" t="s">
        <v>274</v>
      </c>
      <c r="G1689" s="39">
        <v>160</v>
      </c>
      <c r="H1689" s="39">
        <v>2350999</v>
      </c>
      <c r="I1689" s="39">
        <v>37615984</v>
      </c>
      <c r="K1689" s="62" t="str">
        <f t="shared" si="26"/>
        <v>Спир</v>
      </c>
    </row>
    <row r="1690" spans="1:11">
      <c r="A1690">
        <v>5838824</v>
      </c>
      <c r="B1690" t="s">
        <v>4806</v>
      </c>
      <c r="C1690" t="s">
        <v>3290</v>
      </c>
      <c r="D1690" t="s">
        <v>445</v>
      </c>
      <c r="E1690">
        <v>45284</v>
      </c>
      <c r="F1690" t="s">
        <v>274</v>
      </c>
      <c r="G1690" s="39">
        <v>1600</v>
      </c>
      <c r="H1690" s="39">
        <v>2336788</v>
      </c>
      <c r="I1690" s="39">
        <v>373886080</v>
      </c>
      <c r="K1690" s="62" t="str">
        <f t="shared" si="26"/>
        <v>Спир</v>
      </c>
    </row>
    <row r="1691" spans="1:11">
      <c r="A1691">
        <v>5838825</v>
      </c>
      <c r="B1691" t="s">
        <v>4806</v>
      </c>
      <c r="C1691" t="s">
        <v>932</v>
      </c>
      <c r="D1691" t="s">
        <v>933</v>
      </c>
      <c r="E1691">
        <v>45284</v>
      </c>
      <c r="F1691" t="s">
        <v>274</v>
      </c>
      <c r="G1691" s="39">
        <v>200</v>
      </c>
      <c r="H1691" s="39">
        <v>2336000</v>
      </c>
      <c r="I1691" s="39">
        <v>46720000</v>
      </c>
      <c r="K1691" s="62" t="str">
        <f t="shared" si="26"/>
        <v>Спир</v>
      </c>
    </row>
    <row r="1692" spans="1:11">
      <c r="A1692">
        <v>5838826</v>
      </c>
      <c r="B1692" t="s">
        <v>4806</v>
      </c>
      <c r="C1692" t="s">
        <v>435</v>
      </c>
      <c r="D1692" t="s">
        <v>436</v>
      </c>
      <c r="E1692">
        <v>45284</v>
      </c>
      <c r="F1692" t="s">
        <v>274</v>
      </c>
      <c r="G1692" s="39">
        <v>240</v>
      </c>
      <c r="H1692" s="39">
        <v>2335999</v>
      </c>
      <c r="I1692" s="39">
        <v>56063976</v>
      </c>
      <c r="K1692" s="62" t="str">
        <f t="shared" si="26"/>
        <v>Спир</v>
      </c>
    </row>
    <row r="1693" spans="1:11">
      <c r="A1693">
        <v>5838827</v>
      </c>
      <c r="B1693" t="s">
        <v>4806</v>
      </c>
      <c r="C1693" t="s">
        <v>429</v>
      </c>
      <c r="D1693" t="s">
        <v>430</v>
      </c>
      <c r="E1693">
        <v>45284</v>
      </c>
      <c r="F1693" t="s">
        <v>274</v>
      </c>
      <c r="G1693" s="39">
        <v>170</v>
      </c>
      <c r="H1693" s="39">
        <v>2335888</v>
      </c>
      <c r="I1693" s="39">
        <v>39710096</v>
      </c>
      <c r="K1693" s="62" t="str">
        <f t="shared" si="26"/>
        <v>Спир</v>
      </c>
    </row>
    <row r="1694" spans="1:11">
      <c r="A1694">
        <v>5838828</v>
      </c>
      <c r="B1694" t="s">
        <v>4806</v>
      </c>
      <c r="C1694" t="s">
        <v>970</v>
      </c>
      <c r="D1694" t="s">
        <v>971</v>
      </c>
      <c r="E1694">
        <v>45284</v>
      </c>
      <c r="F1694" t="s">
        <v>274</v>
      </c>
      <c r="G1694" s="39">
        <v>600</v>
      </c>
      <c r="H1694" s="39">
        <v>2335000</v>
      </c>
      <c r="I1694" s="39">
        <v>140100000</v>
      </c>
      <c r="K1694" s="62" t="str">
        <f t="shared" si="26"/>
        <v>Спир</v>
      </c>
    </row>
    <row r="1695" spans="1:11">
      <c r="A1695">
        <v>5838829</v>
      </c>
      <c r="B1695" t="s">
        <v>4806</v>
      </c>
      <c r="C1695" t="s">
        <v>275</v>
      </c>
      <c r="D1695" t="s">
        <v>276</v>
      </c>
      <c r="E1695">
        <v>45284</v>
      </c>
      <c r="F1695" t="s">
        <v>274</v>
      </c>
      <c r="G1695" s="39">
        <v>500</v>
      </c>
      <c r="H1695" s="39">
        <v>2334699</v>
      </c>
      <c r="I1695" s="39">
        <v>116734950</v>
      </c>
      <c r="K1695" s="62" t="str">
        <f t="shared" si="26"/>
        <v>Спир</v>
      </c>
    </row>
    <row r="1696" spans="1:11">
      <c r="A1696">
        <v>5838830</v>
      </c>
      <c r="B1696" t="s">
        <v>4806</v>
      </c>
      <c r="C1696" t="s">
        <v>279</v>
      </c>
      <c r="D1696" t="s">
        <v>280</v>
      </c>
      <c r="E1696">
        <v>45284</v>
      </c>
      <c r="F1696" t="s">
        <v>274</v>
      </c>
      <c r="G1696" s="39">
        <v>190</v>
      </c>
      <c r="H1696" s="39">
        <v>2334599</v>
      </c>
      <c r="I1696" s="39">
        <v>44357381</v>
      </c>
      <c r="K1696" s="62" t="str">
        <f t="shared" si="26"/>
        <v>Спир</v>
      </c>
    </row>
    <row r="1697" spans="1:11">
      <c r="A1697">
        <v>5838831</v>
      </c>
      <c r="B1697" t="s">
        <v>4806</v>
      </c>
      <c r="C1697" t="s">
        <v>967</v>
      </c>
      <c r="D1697" t="s">
        <v>968</v>
      </c>
      <c r="E1697">
        <v>45284</v>
      </c>
      <c r="F1697" t="s">
        <v>274</v>
      </c>
      <c r="G1697" s="39">
        <v>200</v>
      </c>
      <c r="H1697" s="39">
        <v>2333880</v>
      </c>
      <c r="I1697" s="39">
        <v>46677600</v>
      </c>
      <c r="K1697" s="62" t="str">
        <f t="shared" si="26"/>
        <v>Спир</v>
      </c>
    </row>
    <row r="1698" spans="1:11">
      <c r="A1698">
        <v>5839324</v>
      </c>
      <c r="B1698" t="s">
        <v>4806</v>
      </c>
      <c r="C1698" t="s">
        <v>2265</v>
      </c>
      <c r="D1698" t="s">
        <v>2266</v>
      </c>
      <c r="E1698">
        <v>18521</v>
      </c>
      <c r="F1698" t="s">
        <v>126</v>
      </c>
      <c r="G1698" s="39">
        <v>100</v>
      </c>
      <c r="H1698" s="39">
        <v>6327000</v>
      </c>
      <c r="I1698" s="39">
        <v>6327000</v>
      </c>
      <c r="K1698" s="62" t="str">
        <f t="shared" si="26"/>
        <v>Бард</v>
      </c>
    </row>
    <row r="1699" spans="1:11">
      <c r="A1699">
        <v>5839325</v>
      </c>
      <c r="B1699" t="s">
        <v>4806</v>
      </c>
      <c r="C1699" t="s">
        <v>2265</v>
      </c>
      <c r="D1699" t="s">
        <v>2266</v>
      </c>
      <c r="E1699">
        <v>18521</v>
      </c>
      <c r="F1699" t="s">
        <v>126</v>
      </c>
      <c r="G1699" s="39">
        <v>100</v>
      </c>
      <c r="H1699" s="39">
        <v>6327000</v>
      </c>
      <c r="I1699" s="39">
        <v>6327000</v>
      </c>
      <c r="K1699" s="62" t="str">
        <f t="shared" si="26"/>
        <v>Бард</v>
      </c>
    </row>
    <row r="1700" spans="1:11">
      <c r="A1700">
        <v>5840712</v>
      </c>
      <c r="B1700" t="s">
        <v>4806</v>
      </c>
      <c r="C1700" t="s">
        <v>127</v>
      </c>
      <c r="D1700" t="s">
        <v>128</v>
      </c>
      <c r="E1700">
        <v>18521</v>
      </c>
      <c r="F1700" t="s">
        <v>126</v>
      </c>
      <c r="G1700" s="39">
        <v>400</v>
      </c>
      <c r="H1700" s="39">
        <v>6325000</v>
      </c>
      <c r="I1700" s="39">
        <v>25300000</v>
      </c>
      <c r="K1700" s="62" t="str">
        <f t="shared" si="26"/>
        <v>Бард</v>
      </c>
    </row>
    <row r="1701" spans="1:11">
      <c r="A1701">
        <v>5842079</v>
      </c>
      <c r="B1701" t="s">
        <v>4809</v>
      </c>
      <c r="C1701" t="s">
        <v>4807</v>
      </c>
      <c r="D1701" t="s">
        <v>4808</v>
      </c>
      <c r="E1701">
        <v>45433</v>
      </c>
      <c r="F1701" t="s">
        <v>278</v>
      </c>
      <c r="G1701" s="39">
        <v>20</v>
      </c>
      <c r="H1701" s="39">
        <v>2230000</v>
      </c>
      <c r="I1701" s="39">
        <v>4460000</v>
      </c>
      <c r="K1701" s="62" t="str">
        <f t="shared" si="26"/>
        <v>Спир</v>
      </c>
    </row>
    <row r="1702" spans="1:11">
      <c r="A1702">
        <v>5842080</v>
      </c>
      <c r="B1702" t="s">
        <v>4809</v>
      </c>
      <c r="C1702" t="s">
        <v>2229</v>
      </c>
      <c r="D1702" t="s">
        <v>2230</v>
      </c>
      <c r="E1702">
        <v>45433</v>
      </c>
      <c r="F1702" t="s">
        <v>278</v>
      </c>
      <c r="G1702" s="39">
        <v>50</v>
      </c>
      <c r="H1702" s="39">
        <v>2221000</v>
      </c>
      <c r="I1702" s="39">
        <v>11105000</v>
      </c>
      <c r="K1702" s="62" t="str">
        <f t="shared" si="26"/>
        <v>Спир</v>
      </c>
    </row>
    <row r="1703" spans="1:11">
      <c r="A1703">
        <v>5842081</v>
      </c>
      <c r="B1703" t="s">
        <v>4809</v>
      </c>
      <c r="C1703" t="s">
        <v>512</v>
      </c>
      <c r="D1703" t="s">
        <v>513</v>
      </c>
      <c r="E1703">
        <v>45433</v>
      </c>
      <c r="F1703" t="s">
        <v>278</v>
      </c>
      <c r="G1703" s="39">
        <v>40</v>
      </c>
      <c r="H1703" s="39">
        <v>2216500</v>
      </c>
      <c r="I1703" s="39">
        <v>8866000</v>
      </c>
      <c r="K1703" s="62" t="str">
        <f t="shared" si="26"/>
        <v>Спир</v>
      </c>
    </row>
    <row r="1704" spans="1:11">
      <c r="A1704">
        <v>5842115</v>
      </c>
      <c r="B1704" t="s">
        <v>4809</v>
      </c>
      <c r="C1704" t="s">
        <v>462</v>
      </c>
      <c r="D1704" t="s">
        <v>463</v>
      </c>
      <c r="E1704">
        <v>45284</v>
      </c>
      <c r="F1704" t="s">
        <v>274</v>
      </c>
      <c r="G1704" s="39">
        <v>300</v>
      </c>
      <c r="H1704" s="39">
        <v>2337588</v>
      </c>
      <c r="I1704" s="39">
        <v>70127640</v>
      </c>
      <c r="K1704" s="62" t="str">
        <f t="shared" si="26"/>
        <v>Спир</v>
      </c>
    </row>
    <row r="1705" spans="1:11">
      <c r="A1705">
        <v>5842117</v>
      </c>
      <c r="B1705" t="s">
        <v>4809</v>
      </c>
      <c r="C1705" t="s">
        <v>343</v>
      </c>
      <c r="D1705" t="s">
        <v>344</v>
      </c>
      <c r="E1705">
        <v>45284</v>
      </c>
      <c r="F1705" t="s">
        <v>274</v>
      </c>
      <c r="G1705" s="39">
        <v>1000</v>
      </c>
      <c r="H1705" s="39">
        <v>2337566</v>
      </c>
      <c r="I1705" s="39">
        <v>233756600</v>
      </c>
      <c r="K1705" s="62" t="str">
        <f t="shared" si="26"/>
        <v>Спир</v>
      </c>
    </row>
    <row r="1706" spans="1:11">
      <c r="A1706">
        <v>5842118</v>
      </c>
      <c r="B1706" t="s">
        <v>4809</v>
      </c>
      <c r="C1706" t="s">
        <v>433</v>
      </c>
      <c r="D1706" t="s">
        <v>434</v>
      </c>
      <c r="E1706">
        <v>45284</v>
      </c>
      <c r="F1706" t="s">
        <v>274</v>
      </c>
      <c r="G1706" s="39">
        <v>40</v>
      </c>
      <c r="H1706" s="39">
        <v>2337198</v>
      </c>
      <c r="I1706" s="39">
        <v>9348792</v>
      </c>
      <c r="K1706" s="62" t="str">
        <f t="shared" si="26"/>
        <v>Спир</v>
      </c>
    </row>
    <row r="1707" spans="1:11">
      <c r="A1707">
        <v>5842119</v>
      </c>
      <c r="B1707" t="s">
        <v>4809</v>
      </c>
      <c r="C1707" t="s">
        <v>3313</v>
      </c>
      <c r="D1707" t="s">
        <v>3314</v>
      </c>
      <c r="E1707">
        <v>45284</v>
      </c>
      <c r="F1707" t="s">
        <v>274</v>
      </c>
      <c r="G1707" s="39">
        <v>3050</v>
      </c>
      <c r="H1707" s="39">
        <v>2336888</v>
      </c>
      <c r="I1707" s="39">
        <v>712750840</v>
      </c>
      <c r="K1707" s="62" t="str">
        <f t="shared" si="26"/>
        <v>Спир</v>
      </c>
    </row>
    <row r="1708" spans="1:11">
      <c r="A1708">
        <v>5842120</v>
      </c>
      <c r="B1708" t="s">
        <v>4809</v>
      </c>
      <c r="C1708" t="s">
        <v>275</v>
      </c>
      <c r="D1708" t="s">
        <v>276</v>
      </c>
      <c r="E1708">
        <v>45284</v>
      </c>
      <c r="F1708" t="s">
        <v>274</v>
      </c>
      <c r="G1708" s="39">
        <v>50</v>
      </c>
      <c r="H1708" s="39">
        <v>2336788</v>
      </c>
      <c r="I1708" s="39">
        <v>11683940</v>
      </c>
      <c r="K1708" s="62" t="str">
        <f t="shared" si="26"/>
        <v>Спир</v>
      </c>
    </row>
    <row r="1709" spans="1:11">
      <c r="A1709">
        <v>5842616</v>
      </c>
      <c r="B1709" t="s">
        <v>4809</v>
      </c>
      <c r="C1709" t="s">
        <v>124</v>
      </c>
      <c r="D1709" t="s">
        <v>125</v>
      </c>
      <c r="E1709">
        <v>18521</v>
      </c>
      <c r="F1709" t="s">
        <v>126</v>
      </c>
      <c r="G1709" s="39">
        <v>300</v>
      </c>
      <c r="H1709" s="39">
        <v>6325205</v>
      </c>
      <c r="I1709" s="39">
        <v>18975615</v>
      </c>
      <c r="K1709" s="62" t="str">
        <f t="shared" si="26"/>
        <v>Бард</v>
      </c>
    </row>
    <row r="1710" spans="1:11">
      <c r="A1710">
        <v>5842617</v>
      </c>
      <c r="B1710" t="s">
        <v>4809</v>
      </c>
      <c r="C1710" t="s">
        <v>127</v>
      </c>
      <c r="D1710" t="s">
        <v>128</v>
      </c>
      <c r="E1710">
        <v>18521</v>
      </c>
      <c r="F1710" t="s">
        <v>126</v>
      </c>
      <c r="G1710" s="39">
        <v>200</v>
      </c>
      <c r="H1710" s="39">
        <v>6325000</v>
      </c>
      <c r="I1710" s="39">
        <v>12650000</v>
      </c>
      <c r="K1710" s="62" t="str">
        <f t="shared" si="26"/>
        <v>Бард</v>
      </c>
    </row>
    <row r="1711" spans="1:11">
      <c r="A1711">
        <v>5843790</v>
      </c>
      <c r="B1711" t="s">
        <v>4809</v>
      </c>
      <c r="C1711" t="s">
        <v>3325</v>
      </c>
      <c r="D1711" t="s">
        <v>3326</v>
      </c>
      <c r="E1711">
        <v>45433</v>
      </c>
      <c r="F1711" t="s">
        <v>278</v>
      </c>
      <c r="G1711" s="39">
        <v>150</v>
      </c>
      <c r="H1711" s="39">
        <v>2212788</v>
      </c>
      <c r="I1711" s="39">
        <v>33191820</v>
      </c>
      <c r="K1711" s="62" t="str">
        <f t="shared" si="26"/>
        <v>Спир</v>
      </c>
    </row>
    <row r="1712" spans="1:11">
      <c r="A1712">
        <v>5845414</v>
      </c>
      <c r="B1712" t="s">
        <v>4777</v>
      </c>
      <c r="C1712" t="s">
        <v>2295</v>
      </c>
      <c r="D1712" t="s">
        <v>2296</v>
      </c>
      <c r="E1712">
        <v>45433</v>
      </c>
      <c r="F1712" t="s">
        <v>278</v>
      </c>
      <c r="G1712" s="39">
        <v>300</v>
      </c>
      <c r="H1712" s="39">
        <v>2220000</v>
      </c>
      <c r="I1712" s="39">
        <v>66600000</v>
      </c>
      <c r="K1712" s="62" t="str">
        <f t="shared" si="26"/>
        <v>Спир</v>
      </c>
    </row>
    <row r="1713" spans="1:11">
      <c r="A1713">
        <v>5845415</v>
      </c>
      <c r="B1713" t="s">
        <v>4777</v>
      </c>
      <c r="C1713" t="s">
        <v>3325</v>
      </c>
      <c r="D1713" t="s">
        <v>3326</v>
      </c>
      <c r="E1713">
        <v>45433</v>
      </c>
      <c r="F1713" t="s">
        <v>278</v>
      </c>
      <c r="G1713" s="39">
        <v>250</v>
      </c>
      <c r="H1713" s="39">
        <v>2218788</v>
      </c>
      <c r="I1713" s="39">
        <v>55469700</v>
      </c>
      <c r="K1713" s="62" t="str">
        <f t="shared" si="26"/>
        <v>Спир</v>
      </c>
    </row>
    <row r="1714" spans="1:11">
      <c r="A1714">
        <v>5845450</v>
      </c>
      <c r="B1714" t="s">
        <v>4777</v>
      </c>
      <c r="C1714" t="s">
        <v>464</v>
      </c>
      <c r="D1714" t="s">
        <v>465</v>
      </c>
      <c r="E1714">
        <v>45284</v>
      </c>
      <c r="F1714" t="s">
        <v>274</v>
      </c>
      <c r="G1714" s="39">
        <v>90</v>
      </c>
      <c r="H1714" s="39">
        <v>2374848</v>
      </c>
      <c r="I1714" s="39">
        <v>21373632</v>
      </c>
      <c r="K1714" s="62" t="str">
        <f t="shared" si="26"/>
        <v>Спир</v>
      </c>
    </row>
    <row r="1715" spans="1:11">
      <c r="A1715">
        <v>5845451</v>
      </c>
      <c r="B1715" t="s">
        <v>4777</v>
      </c>
      <c r="C1715" t="s">
        <v>981</v>
      </c>
      <c r="D1715" t="s">
        <v>982</v>
      </c>
      <c r="E1715">
        <v>45284</v>
      </c>
      <c r="F1715" t="s">
        <v>274</v>
      </c>
      <c r="G1715" s="39">
        <v>1200</v>
      </c>
      <c r="H1715" s="39">
        <v>2340000</v>
      </c>
      <c r="I1715" s="39">
        <v>280800000</v>
      </c>
      <c r="K1715" s="62" t="str">
        <f t="shared" si="26"/>
        <v>Спир</v>
      </c>
    </row>
    <row r="1716" spans="1:11">
      <c r="A1716">
        <v>5845452</v>
      </c>
      <c r="B1716" t="s">
        <v>4777</v>
      </c>
      <c r="C1716" t="s">
        <v>312</v>
      </c>
      <c r="D1716" t="s">
        <v>313</v>
      </c>
      <c r="E1716">
        <v>45284</v>
      </c>
      <c r="F1716" t="s">
        <v>274</v>
      </c>
      <c r="G1716" s="39">
        <v>960</v>
      </c>
      <c r="H1716" s="39">
        <v>2338889</v>
      </c>
      <c r="I1716" s="39">
        <v>224533344</v>
      </c>
      <c r="K1716" s="62" t="str">
        <f t="shared" si="26"/>
        <v>Спир</v>
      </c>
    </row>
    <row r="1717" spans="1:11">
      <c r="A1717">
        <v>5845453</v>
      </c>
      <c r="B1717" t="s">
        <v>4777</v>
      </c>
      <c r="C1717" t="s">
        <v>567</v>
      </c>
      <c r="D1717" t="s">
        <v>568</v>
      </c>
      <c r="E1717">
        <v>45284</v>
      </c>
      <c r="F1717" t="s">
        <v>274</v>
      </c>
      <c r="G1717" s="39">
        <v>2500</v>
      </c>
      <c r="H1717" s="39">
        <v>2338887</v>
      </c>
      <c r="I1717" s="39">
        <v>584721750</v>
      </c>
      <c r="K1717" s="62" t="str">
        <f t="shared" si="26"/>
        <v>Спир</v>
      </c>
    </row>
    <row r="1718" spans="1:11">
      <c r="A1718">
        <v>5845938</v>
      </c>
      <c r="B1718" t="s">
        <v>4777</v>
      </c>
      <c r="C1718" t="s">
        <v>127</v>
      </c>
      <c r="D1718" t="s">
        <v>128</v>
      </c>
      <c r="E1718">
        <v>18521</v>
      </c>
      <c r="F1718" t="s">
        <v>126</v>
      </c>
      <c r="G1718" s="39">
        <v>800</v>
      </c>
      <c r="H1718" s="39">
        <v>6325000</v>
      </c>
      <c r="I1718" s="39">
        <v>50600000</v>
      </c>
      <c r="K1718" s="62" t="str">
        <f t="shared" si="26"/>
        <v>Бард</v>
      </c>
    </row>
    <row r="1719" spans="1:11">
      <c r="A1719">
        <v>5847146</v>
      </c>
      <c r="B1719" t="s">
        <v>4777</v>
      </c>
      <c r="C1719" t="s">
        <v>3353</v>
      </c>
      <c r="D1719" t="s">
        <v>3354</v>
      </c>
      <c r="E1719">
        <v>45285</v>
      </c>
      <c r="F1719" t="s">
        <v>277</v>
      </c>
      <c r="G1719" s="39">
        <v>200</v>
      </c>
      <c r="H1719" s="39">
        <v>2332888</v>
      </c>
      <c r="I1719" s="39">
        <v>46657760</v>
      </c>
      <c r="K1719" s="62" t="str">
        <f t="shared" si="26"/>
        <v>Спир</v>
      </c>
    </row>
    <row r="1720" spans="1:11">
      <c r="A1720">
        <v>5847147</v>
      </c>
      <c r="B1720" t="s">
        <v>4777</v>
      </c>
      <c r="C1720" t="s">
        <v>399</v>
      </c>
      <c r="D1720" t="s">
        <v>400</v>
      </c>
      <c r="E1720">
        <v>45285</v>
      </c>
      <c r="F1720" t="s">
        <v>277</v>
      </c>
      <c r="G1720" s="39">
        <v>8580</v>
      </c>
      <c r="H1720" s="39">
        <v>2326100</v>
      </c>
      <c r="I1720" s="39">
        <v>1995793800</v>
      </c>
      <c r="K1720" s="62" t="str">
        <f t="shared" si="26"/>
        <v>Спир</v>
      </c>
    </row>
    <row r="1721" spans="1:11">
      <c r="A1721">
        <v>5848867</v>
      </c>
      <c r="B1721" t="s">
        <v>4810</v>
      </c>
      <c r="C1721" t="s">
        <v>4811</v>
      </c>
      <c r="D1721" t="s">
        <v>4812</v>
      </c>
      <c r="E1721">
        <v>45433</v>
      </c>
      <c r="F1721" t="s">
        <v>278</v>
      </c>
      <c r="G1721" s="39">
        <v>200</v>
      </c>
      <c r="H1721" s="39">
        <v>2222777</v>
      </c>
      <c r="I1721" s="39">
        <v>44455540</v>
      </c>
      <c r="K1721" s="62" t="str">
        <f t="shared" si="26"/>
        <v>Спир</v>
      </c>
    </row>
    <row r="1722" spans="1:11">
      <c r="A1722">
        <v>5848900</v>
      </c>
      <c r="B1722" t="s">
        <v>4810</v>
      </c>
      <c r="C1722" t="s">
        <v>538</v>
      </c>
      <c r="D1722" t="s">
        <v>539</v>
      </c>
      <c r="E1722">
        <v>45285</v>
      </c>
      <c r="F1722" t="s">
        <v>277</v>
      </c>
      <c r="G1722" s="39">
        <v>150</v>
      </c>
      <c r="H1722" s="39">
        <v>2345999</v>
      </c>
      <c r="I1722" s="39">
        <v>35189985</v>
      </c>
      <c r="K1722" s="62" t="str">
        <f t="shared" si="26"/>
        <v>Спир</v>
      </c>
    </row>
    <row r="1723" spans="1:11">
      <c r="A1723">
        <v>5849423</v>
      </c>
      <c r="B1723" t="s">
        <v>4810</v>
      </c>
      <c r="C1723" t="s">
        <v>127</v>
      </c>
      <c r="D1723" t="s">
        <v>128</v>
      </c>
      <c r="E1723">
        <v>18521</v>
      </c>
      <c r="F1723" t="s">
        <v>126</v>
      </c>
      <c r="G1723" s="39">
        <v>600</v>
      </c>
      <c r="H1723" s="39">
        <v>6325000</v>
      </c>
      <c r="I1723" s="39">
        <v>37950000</v>
      </c>
      <c r="K1723" s="62" t="str">
        <f t="shared" si="26"/>
        <v>Бард</v>
      </c>
    </row>
    <row r="1724" spans="1:11">
      <c r="A1724">
        <v>5850886</v>
      </c>
      <c r="B1724" t="s">
        <v>4810</v>
      </c>
      <c r="C1724" t="s">
        <v>2242</v>
      </c>
      <c r="D1724" t="s">
        <v>2243</v>
      </c>
      <c r="E1724">
        <v>45284</v>
      </c>
      <c r="F1724" t="s">
        <v>274</v>
      </c>
      <c r="G1724" s="39">
        <v>260</v>
      </c>
      <c r="H1724" s="39">
        <v>2400888</v>
      </c>
      <c r="I1724" s="39">
        <v>62423088</v>
      </c>
      <c r="K1724" s="62" t="str">
        <f t="shared" si="26"/>
        <v>Спир</v>
      </c>
    </row>
    <row r="1725" spans="1:11">
      <c r="A1725">
        <v>5850887</v>
      </c>
      <c r="B1725" t="s">
        <v>4810</v>
      </c>
      <c r="C1725" t="s">
        <v>4813</v>
      </c>
      <c r="D1725" t="s">
        <v>4814</v>
      </c>
      <c r="E1725">
        <v>45284</v>
      </c>
      <c r="F1725" t="s">
        <v>274</v>
      </c>
      <c r="G1725" s="39">
        <v>200</v>
      </c>
      <c r="H1725" s="39">
        <v>2346777.9900000002</v>
      </c>
      <c r="I1725" s="39">
        <v>46935559.799999997</v>
      </c>
      <c r="K1725" s="62" t="str">
        <f t="shared" si="26"/>
        <v>Спир</v>
      </c>
    </row>
    <row r="1726" spans="1:11">
      <c r="A1726">
        <v>5850888</v>
      </c>
      <c r="B1726" t="s">
        <v>4810</v>
      </c>
      <c r="C1726" t="s">
        <v>419</v>
      </c>
      <c r="D1726" t="s">
        <v>420</v>
      </c>
      <c r="E1726">
        <v>45284</v>
      </c>
      <c r="F1726" t="s">
        <v>274</v>
      </c>
      <c r="G1726" s="39">
        <v>500</v>
      </c>
      <c r="H1726" s="39">
        <v>2346777</v>
      </c>
      <c r="I1726" s="39">
        <v>117338850</v>
      </c>
      <c r="K1726" s="62" t="str">
        <f t="shared" si="26"/>
        <v>Спир</v>
      </c>
    </row>
    <row r="1727" spans="1:11">
      <c r="A1727">
        <v>5850889</v>
      </c>
      <c r="B1727" t="s">
        <v>4810</v>
      </c>
      <c r="C1727" t="s">
        <v>331</v>
      </c>
      <c r="D1727" t="s">
        <v>332</v>
      </c>
      <c r="E1727">
        <v>45284</v>
      </c>
      <c r="F1727" t="s">
        <v>274</v>
      </c>
      <c r="G1727" s="39">
        <v>500</v>
      </c>
      <c r="H1727" s="39">
        <v>2344888</v>
      </c>
      <c r="I1727" s="39">
        <v>117244400</v>
      </c>
      <c r="K1727" s="62" t="str">
        <f t="shared" si="26"/>
        <v>Спир</v>
      </c>
    </row>
    <row r="1728" spans="1:11">
      <c r="A1728">
        <v>5850890</v>
      </c>
      <c r="B1728" t="s">
        <v>4810</v>
      </c>
      <c r="C1728" t="s">
        <v>4815</v>
      </c>
      <c r="D1728" t="s">
        <v>4816</v>
      </c>
      <c r="E1728">
        <v>45284</v>
      </c>
      <c r="F1728" t="s">
        <v>274</v>
      </c>
      <c r="G1728" s="39">
        <v>1200</v>
      </c>
      <c r="H1728" s="39">
        <v>2344688</v>
      </c>
      <c r="I1728" s="39">
        <v>281362560</v>
      </c>
      <c r="K1728" s="62" t="str">
        <f t="shared" si="26"/>
        <v>Спир</v>
      </c>
    </row>
    <row r="1729" spans="1:11">
      <c r="A1729">
        <v>5850891</v>
      </c>
      <c r="B1729" t="s">
        <v>4810</v>
      </c>
      <c r="C1729" t="s">
        <v>567</v>
      </c>
      <c r="D1729" t="s">
        <v>568</v>
      </c>
      <c r="E1729">
        <v>45284</v>
      </c>
      <c r="F1729" t="s">
        <v>274</v>
      </c>
      <c r="G1729" s="39">
        <v>700</v>
      </c>
      <c r="H1729" s="39">
        <v>2343888</v>
      </c>
      <c r="I1729" s="39">
        <v>164072160</v>
      </c>
      <c r="K1729" s="62" t="str">
        <f t="shared" si="26"/>
        <v>Спир</v>
      </c>
    </row>
    <row r="1730" spans="1:11">
      <c r="A1730">
        <v>5850892</v>
      </c>
      <c r="B1730" t="s">
        <v>4810</v>
      </c>
      <c r="C1730" t="s">
        <v>435</v>
      </c>
      <c r="D1730" t="s">
        <v>436</v>
      </c>
      <c r="E1730">
        <v>45284</v>
      </c>
      <c r="F1730" t="s">
        <v>274</v>
      </c>
      <c r="G1730" s="39">
        <v>1390</v>
      </c>
      <c r="H1730" s="39">
        <v>2342777</v>
      </c>
      <c r="I1730" s="39">
        <v>325646003</v>
      </c>
      <c r="K1730" s="62" t="str">
        <f t="shared" si="26"/>
        <v>Спир</v>
      </c>
    </row>
    <row r="1731" spans="1:11">
      <c r="A1731">
        <v>5852599</v>
      </c>
      <c r="B1731" t="s">
        <v>4817</v>
      </c>
      <c r="C1731" t="s">
        <v>312</v>
      </c>
      <c r="D1731" t="s">
        <v>313</v>
      </c>
      <c r="E1731">
        <v>45284</v>
      </c>
      <c r="F1731" t="s">
        <v>274</v>
      </c>
      <c r="G1731" s="39">
        <v>960</v>
      </c>
      <c r="H1731" s="39">
        <v>2353688</v>
      </c>
      <c r="I1731" s="39">
        <v>225954048</v>
      </c>
      <c r="K1731" s="62" t="str">
        <f t="shared" si="26"/>
        <v>Спир</v>
      </c>
    </row>
    <row r="1732" spans="1:11">
      <c r="A1732">
        <v>5852600</v>
      </c>
      <c r="B1732" t="s">
        <v>4817</v>
      </c>
      <c r="C1732" t="s">
        <v>390</v>
      </c>
      <c r="D1732" t="s">
        <v>391</v>
      </c>
      <c r="E1732">
        <v>45284</v>
      </c>
      <c r="F1732" t="s">
        <v>274</v>
      </c>
      <c r="G1732" s="39">
        <v>3000</v>
      </c>
      <c r="H1732" s="39">
        <v>2352588</v>
      </c>
      <c r="I1732" s="39">
        <v>705776400</v>
      </c>
      <c r="K1732" s="62" t="str">
        <f t="shared" si="26"/>
        <v>Спир</v>
      </c>
    </row>
    <row r="1733" spans="1:11">
      <c r="A1733">
        <v>5852601</v>
      </c>
      <c r="B1733" t="s">
        <v>4817</v>
      </c>
      <c r="C1733" t="s">
        <v>2305</v>
      </c>
      <c r="D1733" t="s">
        <v>2306</v>
      </c>
      <c r="E1733">
        <v>45284</v>
      </c>
      <c r="F1733" t="s">
        <v>274</v>
      </c>
      <c r="G1733" s="39">
        <v>200</v>
      </c>
      <c r="H1733" s="39">
        <v>2347000</v>
      </c>
      <c r="I1733" s="39">
        <v>46940000</v>
      </c>
      <c r="K1733" s="62" t="str">
        <f t="shared" ref="K1733:K1796" si="27">LEFT(F1733,4)</f>
        <v>Спир</v>
      </c>
    </row>
    <row r="1734" spans="1:11">
      <c r="A1734">
        <v>5852602</v>
      </c>
      <c r="B1734" t="s">
        <v>4817</v>
      </c>
      <c r="C1734" t="s">
        <v>3335</v>
      </c>
      <c r="D1734" t="s">
        <v>3336</v>
      </c>
      <c r="E1734">
        <v>45284</v>
      </c>
      <c r="F1734" t="s">
        <v>274</v>
      </c>
      <c r="G1734" s="39">
        <v>200</v>
      </c>
      <c r="H1734" s="39">
        <v>2347000</v>
      </c>
      <c r="I1734" s="39">
        <v>46940000</v>
      </c>
      <c r="K1734" s="62" t="str">
        <f t="shared" si="27"/>
        <v>Спир</v>
      </c>
    </row>
    <row r="1735" spans="1:11">
      <c r="A1735">
        <v>5852603</v>
      </c>
      <c r="B1735" t="s">
        <v>4817</v>
      </c>
      <c r="C1735" t="s">
        <v>4818</v>
      </c>
      <c r="D1735" t="s">
        <v>4819</v>
      </c>
      <c r="E1735">
        <v>45284</v>
      </c>
      <c r="F1735" t="s">
        <v>274</v>
      </c>
      <c r="G1735" s="39">
        <v>60</v>
      </c>
      <c r="H1735" s="39">
        <v>2346999</v>
      </c>
      <c r="I1735" s="39">
        <v>14081994</v>
      </c>
      <c r="K1735" s="62" t="str">
        <f t="shared" si="27"/>
        <v>Спир</v>
      </c>
    </row>
    <row r="1736" spans="1:11">
      <c r="A1736">
        <v>5852604</v>
      </c>
      <c r="B1736" t="s">
        <v>4817</v>
      </c>
      <c r="C1736" t="s">
        <v>312</v>
      </c>
      <c r="D1736" t="s">
        <v>313</v>
      </c>
      <c r="E1736">
        <v>45284</v>
      </c>
      <c r="F1736" t="s">
        <v>274</v>
      </c>
      <c r="G1736" s="39">
        <v>330</v>
      </c>
      <c r="H1736" s="39">
        <v>2344788</v>
      </c>
      <c r="I1736" s="39">
        <v>77378004</v>
      </c>
      <c r="K1736" s="62" t="str">
        <f t="shared" si="27"/>
        <v>Спир</v>
      </c>
    </row>
    <row r="1737" spans="1:11">
      <c r="A1737">
        <v>5853110</v>
      </c>
      <c r="B1737" t="s">
        <v>4817</v>
      </c>
      <c r="C1737" t="s">
        <v>2236</v>
      </c>
      <c r="D1737" t="s">
        <v>2237</v>
      </c>
      <c r="E1737">
        <v>18521</v>
      </c>
      <c r="F1737" t="s">
        <v>126</v>
      </c>
      <c r="G1737" s="39">
        <v>100</v>
      </c>
      <c r="H1737" s="39">
        <v>6325056</v>
      </c>
      <c r="I1737" s="39">
        <v>6325056</v>
      </c>
      <c r="K1737" s="62" t="str">
        <f t="shared" si="27"/>
        <v>Бард</v>
      </c>
    </row>
    <row r="1738" spans="1:11">
      <c r="A1738">
        <v>5853111</v>
      </c>
      <c r="B1738" t="s">
        <v>4817</v>
      </c>
      <c r="C1738" t="s">
        <v>127</v>
      </c>
      <c r="D1738" t="s">
        <v>128</v>
      </c>
      <c r="E1738">
        <v>18521</v>
      </c>
      <c r="F1738" t="s">
        <v>126</v>
      </c>
      <c r="G1738" s="39">
        <v>500</v>
      </c>
      <c r="H1738" s="39">
        <v>6325000</v>
      </c>
      <c r="I1738" s="39">
        <v>31625000</v>
      </c>
      <c r="K1738" s="62" t="str">
        <f t="shared" si="27"/>
        <v>Бард</v>
      </c>
    </row>
    <row r="1739" spans="1:11">
      <c r="A1739">
        <v>5854303</v>
      </c>
      <c r="B1739" t="s">
        <v>4817</v>
      </c>
      <c r="C1739" t="s">
        <v>2204</v>
      </c>
      <c r="D1739" t="s">
        <v>2205</v>
      </c>
      <c r="E1739">
        <v>45433</v>
      </c>
      <c r="F1739" t="s">
        <v>278</v>
      </c>
      <c r="G1739" s="39">
        <v>200</v>
      </c>
      <c r="H1739" s="39">
        <v>2250999</v>
      </c>
      <c r="I1739" s="39">
        <v>45019980</v>
      </c>
      <c r="K1739" s="62" t="str">
        <f t="shared" si="27"/>
        <v>Спир</v>
      </c>
    </row>
    <row r="1740" spans="1:11">
      <c r="A1740">
        <v>5854304</v>
      </c>
      <c r="B1740" t="s">
        <v>4817</v>
      </c>
      <c r="C1740" t="s">
        <v>3325</v>
      </c>
      <c r="D1740" t="s">
        <v>3326</v>
      </c>
      <c r="E1740">
        <v>45433</v>
      </c>
      <c r="F1740" t="s">
        <v>278</v>
      </c>
      <c r="G1740" s="39">
        <v>200</v>
      </c>
      <c r="H1740" s="39">
        <v>2211777</v>
      </c>
      <c r="I1740" s="39">
        <v>44235540</v>
      </c>
      <c r="K1740" s="62" t="str">
        <f t="shared" si="27"/>
        <v>Спир</v>
      </c>
    </row>
    <row r="1741" spans="1:11">
      <c r="A1741">
        <v>5855875</v>
      </c>
      <c r="B1741" t="s">
        <v>4820</v>
      </c>
      <c r="C1741" t="s">
        <v>386</v>
      </c>
      <c r="D1741" t="s">
        <v>387</v>
      </c>
      <c r="E1741">
        <v>45433</v>
      </c>
      <c r="F1741" t="s">
        <v>278</v>
      </c>
      <c r="G1741" s="39">
        <v>30</v>
      </c>
      <c r="H1741" s="39">
        <v>2222788</v>
      </c>
      <c r="I1741" s="39">
        <v>6668364</v>
      </c>
      <c r="K1741" s="62" t="str">
        <f t="shared" si="27"/>
        <v>Спир</v>
      </c>
    </row>
    <row r="1742" spans="1:11">
      <c r="A1742">
        <v>5855906</v>
      </c>
      <c r="B1742" t="s">
        <v>4820</v>
      </c>
      <c r="C1742" t="s">
        <v>390</v>
      </c>
      <c r="D1742" t="s">
        <v>391</v>
      </c>
      <c r="E1742">
        <v>45284</v>
      </c>
      <c r="F1742" t="s">
        <v>274</v>
      </c>
      <c r="G1742" s="39">
        <v>300</v>
      </c>
      <c r="H1742" s="39">
        <v>2349888</v>
      </c>
      <c r="I1742" s="39">
        <v>70496640</v>
      </c>
      <c r="K1742" s="62" t="str">
        <f t="shared" si="27"/>
        <v>Спир</v>
      </c>
    </row>
    <row r="1743" spans="1:11">
      <c r="A1743">
        <v>5855907</v>
      </c>
      <c r="B1743" t="s">
        <v>4820</v>
      </c>
      <c r="C1743" t="s">
        <v>435</v>
      </c>
      <c r="D1743" t="s">
        <v>436</v>
      </c>
      <c r="E1743">
        <v>45284</v>
      </c>
      <c r="F1743" t="s">
        <v>274</v>
      </c>
      <c r="G1743" s="39">
        <v>1810</v>
      </c>
      <c r="H1743" s="39">
        <v>2348788</v>
      </c>
      <c r="I1743" s="39">
        <v>425130628</v>
      </c>
      <c r="K1743" s="62" t="str">
        <f t="shared" si="27"/>
        <v>Спир</v>
      </c>
    </row>
    <row r="1744" spans="1:11">
      <c r="A1744">
        <v>5855908</v>
      </c>
      <c r="B1744" t="s">
        <v>4820</v>
      </c>
      <c r="C1744" t="s">
        <v>275</v>
      </c>
      <c r="D1744" t="s">
        <v>276</v>
      </c>
      <c r="E1744">
        <v>45284</v>
      </c>
      <c r="F1744" t="s">
        <v>274</v>
      </c>
      <c r="G1744" s="39">
        <v>500</v>
      </c>
      <c r="H1744" s="39">
        <v>2348787</v>
      </c>
      <c r="I1744" s="39">
        <v>117439350</v>
      </c>
      <c r="K1744" s="62" t="str">
        <f t="shared" si="27"/>
        <v>Спир</v>
      </c>
    </row>
    <row r="1745" spans="1:11">
      <c r="A1745">
        <v>5855909</v>
      </c>
      <c r="B1745" t="s">
        <v>4820</v>
      </c>
      <c r="C1745" t="s">
        <v>312</v>
      </c>
      <c r="D1745" t="s">
        <v>313</v>
      </c>
      <c r="E1745">
        <v>45284</v>
      </c>
      <c r="F1745" t="s">
        <v>274</v>
      </c>
      <c r="G1745" s="39">
        <v>630</v>
      </c>
      <c r="H1745" s="39">
        <v>2342788</v>
      </c>
      <c r="I1745" s="39">
        <v>147595644</v>
      </c>
      <c r="K1745" s="62" t="str">
        <f t="shared" si="27"/>
        <v>Спир</v>
      </c>
    </row>
    <row r="1746" spans="1:11">
      <c r="A1746">
        <v>5855911</v>
      </c>
      <c r="B1746" t="s">
        <v>4820</v>
      </c>
      <c r="C1746" t="s">
        <v>435</v>
      </c>
      <c r="D1746" t="s">
        <v>436</v>
      </c>
      <c r="E1746">
        <v>45284</v>
      </c>
      <c r="F1746" t="s">
        <v>274</v>
      </c>
      <c r="G1746" s="39">
        <v>340</v>
      </c>
      <c r="H1746" s="39">
        <v>2338788</v>
      </c>
      <c r="I1746" s="39">
        <v>79518792</v>
      </c>
      <c r="K1746" s="62" t="str">
        <f t="shared" si="27"/>
        <v>Спир</v>
      </c>
    </row>
    <row r="1747" spans="1:11">
      <c r="A1747">
        <v>5856432</v>
      </c>
      <c r="B1747" t="s">
        <v>4820</v>
      </c>
      <c r="C1747" t="s">
        <v>186</v>
      </c>
      <c r="D1747" t="s">
        <v>187</v>
      </c>
      <c r="E1747">
        <v>18521</v>
      </c>
      <c r="F1747" t="s">
        <v>126</v>
      </c>
      <c r="G1747" s="39">
        <v>100</v>
      </c>
      <c r="H1747" s="39">
        <v>6330000</v>
      </c>
      <c r="I1747" s="39">
        <v>6330000</v>
      </c>
      <c r="K1747" s="62" t="str">
        <f t="shared" si="27"/>
        <v>Бард</v>
      </c>
    </row>
    <row r="1748" spans="1:11">
      <c r="A1748">
        <v>5856433</v>
      </c>
      <c r="B1748" t="s">
        <v>4820</v>
      </c>
      <c r="C1748" t="s">
        <v>160</v>
      </c>
      <c r="D1748" t="s">
        <v>161</v>
      </c>
      <c r="E1748">
        <v>18521</v>
      </c>
      <c r="F1748" t="s">
        <v>126</v>
      </c>
      <c r="G1748" s="39">
        <v>500</v>
      </c>
      <c r="H1748" s="39">
        <v>6326000</v>
      </c>
      <c r="I1748" s="39">
        <v>31630000</v>
      </c>
      <c r="K1748" s="62" t="str">
        <f t="shared" si="27"/>
        <v>Бард</v>
      </c>
    </row>
    <row r="1749" spans="1:11">
      <c r="A1749">
        <v>5857602</v>
      </c>
      <c r="B1749" t="s">
        <v>4820</v>
      </c>
      <c r="C1749" t="s">
        <v>3325</v>
      </c>
      <c r="D1749" t="s">
        <v>3326</v>
      </c>
      <c r="E1749">
        <v>45433</v>
      </c>
      <c r="F1749" t="s">
        <v>278</v>
      </c>
      <c r="G1749" s="39">
        <v>200</v>
      </c>
      <c r="H1749" s="39">
        <v>2228788</v>
      </c>
      <c r="I1749" s="39">
        <v>44575760</v>
      </c>
      <c r="K1749" s="62" t="str">
        <f t="shared" si="27"/>
        <v>Спир</v>
      </c>
    </row>
    <row r="1750" spans="1:11">
      <c r="A1750">
        <v>5859150</v>
      </c>
      <c r="B1750" t="s">
        <v>4779</v>
      </c>
      <c r="C1750" t="s">
        <v>405</v>
      </c>
      <c r="D1750" t="s">
        <v>406</v>
      </c>
      <c r="E1750">
        <v>45284</v>
      </c>
      <c r="F1750" t="s">
        <v>274</v>
      </c>
      <c r="G1750" s="39">
        <v>250</v>
      </c>
      <c r="H1750" s="39">
        <v>2356120</v>
      </c>
      <c r="I1750" s="39">
        <v>58903000</v>
      </c>
      <c r="K1750" s="62" t="str">
        <f t="shared" si="27"/>
        <v>Спир</v>
      </c>
    </row>
    <row r="1751" spans="1:11">
      <c r="A1751">
        <v>5859151</v>
      </c>
      <c r="B1751" t="s">
        <v>4779</v>
      </c>
      <c r="C1751" t="s">
        <v>3349</v>
      </c>
      <c r="D1751" t="s">
        <v>3350</v>
      </c>
      <c r="E1751">
        <v>45284</v>
      </c>
      <c r="F1751" t="s">
        <v>274</v>
      </c>
      <c r="G1751" s="39">
        <v>3180</v>
      </c>
      <c r="H1751" s="39">
        <v>2353000</v>
      </c>
      <c r="I1751" s="39">
        <v>748254000</v>
      </c>
      <c r="K1751" s="62" t="str">
        <f t="shared" si="27"/>
        <v>Спир</v>
      </c>
    </row>
    <row r="1752" spans="1:11">
      <c r="A1752">
        <v>5859152</v>
      </c>
      <c r="B1752" t="s">
        <v>4779</v>
      </c>
      <c r="C1752" t="s">
        <v>2207</v>
      </c>
      <c r="D1752" t="s">
        <v>2208</v>
      </c>
      <c r="E1752">
        <v>45284</v>
      </c>
      <c r="F1752" t="s">
        <v>274</v>
      </c>
      <c r="G1752" s="39">
        <v>320</v>
      </c>
      <c r="H1752" s="39">
        <v>2339789</v>
      </c>
      <c r="I1752" s="39">
        <v>74873248</v>
      </c>
      <c r="K1752" s="62" t="str">
        <f t="shared" si="27"/>
        <v>Спир</v>
      </c>
    </row>
    <row r="1753" spans="1:11">
      <c r="A1753">
        <v>5859650</v>
      </c>
      <c r="B1753" t="s">
        <v>4779</v>
      </c>
      <c r="C1753" t="s">
        <v>2265</v>
      </c>
      <c r="D1753" t="s">
        <v>2266</v>
      </c>
      <c r="E1753">
        <v>18521</v>
      </c>
      <c r="F1753" t="s">
        <v>126</v>
      </c>
      <c r="G1753" s="39">
        <v>100</v>
      </c>
      <c r="H1753" s="39">
        <v>6325001</v>
      </c>
      <c r="I1753" s="39">
        <v>6325001</v>
      </c>
      <c r="K1753" s="62" t="str">
        <f t="shared" si="27"/>
        <v>Бард</v>
      </c>
    </row>
    <row r="1754" spans="1:11">
      <c r="A1754">
        <v>5859651</v>
      </c>
      <c r="B1754" t="s">
        <v>4779</v>
      </c>
      <c r="C1754" t="s">
        <v>127</v>
      </c>
      <c r="D1754" t="s">
        <v>128</v>
      </c>
      <c r="E1754">
        <v>18521</v>
      </c>
      <c r="F1754" t="s">
        <v>126</v>
      </c>
      <c r="G1754" s="39">
        <v>500</v>
      </c>
      <c r="H1754" s="39">
        <v>6325000</v>
      </c>
      <c r="I1754" s="39">
        <v>31625000</v>
      </c>
      <c r="K1754" s="62" t="str">
        <f t="shared" si="27"/>
        <v>Бард</v>
      </c>
    </row>
    <row r="1755" spans="1:11">
      <c r="A1755">
        <v>5860002</v>
      </c>
      <c r="B1755" t="s">
        <v>4779</v>
      </c>
      <c r="C1755" t="s">
        <v>506</v>
      </c>
      <c r="D1755" t="s">
        <v>507</v>
      </c>
      <c r="E1755">
        <v>59270</v>
      </c>
      <c r="F1755" t="s">
        <v>4799</v>
      </c>
      <c r="G1755" s="39">
        <v>1000</v>
      </c>
      <c r="H1755" s="39">
        <v>233134001</v>
      </c>
      <c r="I1755" s="39">
        <v>23313400.100000001</v>
      </c>
      <c r="K1755" s="62" t="str">
        <f t="shared" si="27"/>
        <v>Спир</v>
      </c>
    </row>
    <row r="1756" spans="1:11">
      <c r="A1756">
        <v>5860881</v>
      </c>
      <c r="B1756" t="s">
        <v>4779</v>
      </c>
      <c r="C1756" t="s">
        <v>2242</v>
      </c>
      <c r="D1756" t="s">
        <v>2243</v>
      </c>
      <c r="E1756">
        <v>45284</v>
      </c>
      <c r="F1756" t="s">
        <v>274</v>
      </c>
      <c r="G1756" s="39">
        <v>90</v>
      </c>
      <c r="H1756" s="39">
        <v>2365888</v>
      </c>
      <c r="I1756" s="39">
        <v>21292992</v>
      </c>
      <c r="K1756" s="62" t="str">
        <f t="shared" si="27"/>
        <v>Спир</v>
      </c>
    </row>
    <row r="1757" spans="1:11">
      <c r="A1757">
        <v>5860882</v>
      </c>
      <c r="B1757" t="s">
        <v>4779</v>
      </c>
      <c r="C1757" t="s">
        <v>506</v>
      </c>
      <c r="D1757" t="s">
        <v>507</v>
      </c>
      <c r="E1757">
        <v>45284</v>
      </c>
      <c r="F1757" t="s">
        <v>274</v>
      </c>
      <c r="G1757" s="39">
        <v>120</v>
      </c>
      <c r="H1757" s="39">
        <v>2348788</v>
      </c>
      <c r="I1757" s="39">
        <v>28185456</v>
      </c>
      <c r="K1757" s="62" t="str">
        <f t="shared" si="27"/>
        <v>Спир</v>
      </c>
    </row>
    <row r="1758" spans="1:11">
      <c r="A1758">
        <v>5862363</v>
      </c>
      <c r="B1758" t="s">
        <v>4781</v>
      </c>
      <c r="C1758" t="s">
        <v>546</v>
      </c>
      <c r="D1758" t="s">
        <v>283</v>
      </c>
      <c r="E1758">
        <v>45433</v>
      </c>
      <c r="F1758" t="s">
        <v>278</v>
      </c>
      <c r="G1758" s="39">
        <v>30</v>
      </c>
      <c r="H1758" s="39">
        <v>2220999</v>
      </c>
      <c r="I1758" s="39">
        <v>6662997</v>
      </c>
      <c r="K1758" s="62" t="str">
        <f t="shared" si="27"/>
        <v>Спир</v>
      </c>
    </row>
    <row r="1759" spans="1:11">
      <c r="A1759">
        <v>5862408</v>
      </c>
      <c r="B1759" t="s">
        <v>4781</v>
      </c>
      <c r="C1759" t="s">
        <v>423</v>
      </c>
      <c r="D1759" t="s">
        <v>424</v>
      </c>
      <c r="E1759">
        <v>45284</v>
      </c>
      <c r="F1759" t="s">
        <v>274</v>
      </c>
      <c r="G1759" s="39">
        <v>40</v>
      </c>
      <c r="H1759" s="39">
        <v>2357888</v>
      </c>
      <c r="I1759" s="39">
        <v>9431552</v>
      </c>
      <c r="K1759" s="62" t="str">
        <f t="shared" si="27"/>
        <v>Спир</v>
      </c>
    </row>
    <row r="1760" spans="1:11">
      <c r="A1760">
        <v>5862409</v>
      </c>
      <c r="B1760" t="s">
        <v>4781</v>
      </c>
      <c r="C1760" t="s">
        <v>506</v>
      </c>
      <c r="D1760" t="s">
        <v>507</v>
      </c>
      <c r="E1760">
        <v>45284</v>
      </c>
      <c r="F1760" t="s">
        <v>274</v>
      </c>
      <c r="G1760" s="39">
        <v>50</v>
      </c>
      <c r="H1760" s="39">
        <v>2356889</v>
      </c>
      <c r="I1760" s="39">
        <v>11784445</v>
      </c>
      <c r="K1760" s="62" t="str">
        <f t="shared" si="27"/>
        <v>Спир</v>
      </c>
    </row>
    <row r="1761" spans="1:11">
      <c r="A1761">
        <v>5862410</v>
      </c>
      <c r="B1761" t="s">
        <v>4781</v>
      </c>
      <c r="C1761" t="s">
        <v>4821</v>
      </c>
      <c r="D1761" t="s">
        <v>4822</v>
      </c>
      <c r="E1761">
        <v>45284</v>
      </c>
      <c r="F1761" t="s">
        <v>274</v>
      </c>
      <c r="G1761" s="39">
        <v>200</v>
      </c>
      <c r="H1761" s="39">
        <v>2356888</v>
      </c>
      <c r="I1761" s="39">
        <v>47137760</v>
      </c>
      <c r="K1761" s="62" t="str">
        <f t="shared" si="27"/>
        <v>Спир</v>
      </c>
    </row>
    <row r="1762" spans="1:11">
      <c r="A1762">
        <v>5862411</v>
      </c>
      <c r="B1762" t="s">
        <v>4781</v>
      </c>
      <c r="C1762" t="s">
        <v>2242</v>
      </c>
      <c r="D1762" t="s">
        <v>2243</v>
      </c>
      <c r="E1762">
        <v>45284</v>
      </c>
      <c r="F1762" t="s">
        <v>274</v>
      </c>
      <c r="G1762" s="39">
        <v>90</v>
      </c>
      <c r="H1762" s="39">
        <v>2355888</v>
      </c>
      <c r="I1762" s="39">
        <v>21202992</v>
      </c>
      <c r="K1762" s="62" t="str">
        <f t="shared" si="27"/>
        <v>Спир</v>
      </c>
    </row>
    <row r="1763" spans="1:11">
      <c r="A1763">
        <v>5862412</v>
      </c>
      <c r="B1763" t="s">
        <v>4781</v>
      </c>
      <c r="C1763" t="s">
        <v>435</v>
      </c>
      <c r="D1763" t="s">
        <v>436</v>
      </c>
      <c r="E1763">
        <v>45284</v>
      </c>
      <c r="F1763" t="s">
        <v>274</v>
      </c>
      <c r="G1763" s="39">
        <v>2860</v>
      </c>
      <c r="H1763" s="39">
        <v>2355866</v>
      </c>
      <c r="I1763" s="39">
        <v>673777676</v>
      </c>
      <c r="K1763" s="62" t="str">
        <f t="shared" si="27"/>
        <v>Спир</v>
      </c>
    </row>
    <row r="1764" spans="1:11">
      <c r="A1764">
        <v>5862413</v>
      </c>
      <c r="B1764" t="s">
        <v>4781</v>
      </c>
      <c r="C1764" t="s">
        <v>312</v>
      </c>
      <c r="D1764" t="s">
        <v>313</v>
      </c>
      <c r="E1764">
        <v>45284</v>
      </c>
      <c r="F1764" t="s">
        <v>274</v>
      </c>
      <c r="G1764" s="39">
        <v>960</v>
      </c>
      <c r="H1764" s="39">
        <v>2355799</v>
      </c>
      <c r="I1764" s="39">
        <v>226156704</v>
      </c>
      <c r="K1764" s="62" t="str">
        <f t="shared" si="27"/>
        <v>Спир</v>
      </c>
    </row>
    <row r="1765" spans="1:11">
      <c r="A1765">
        <v>5862414</v>
      </c>
      <c r="B1765" t="s">
        <v>4781</v>
      </c>
      <c r="C1765" t="s">
        <v>458</v>
      </c>
      <c r="D1765" t="s">
        <v>459</v>
      </c>
      <c r="E1765">
        <v>45284</v>
      </c>
      <c r="F1765" t="s">
        <v>274</v>
      </c>
      <c r="G1765" s="39">
        <v>150</v>
      </c>
      <c r="H1765" s="39">
        <v>2339789</v>
      </c>
      <c r="I1765" s="39">
        <v>35096835</v>
      </c>
      <c r="K1765" s="62" t="str">
        <f t="shared" si="27"/>
        <v>Спир</v>
      </c>
    </row>
    <row r="1766" spans="1:11">
      <c r="A1766">
        <v>5862950</v>
      </c>
      <c r="B1766" t="s">
        <v>4781</v>
      </c>
      <c r="C1766" t="s">
        <v>124</v>
      </c>
      <c r="D1766" t="s">
        <v>125</v>
      </c>
      <c r="E1766">
        <v>18521</v>
      </c>
      <c r="F1766" t="s">
        <v>126</v>
      </c>
      <c r="G1766" s="39">
        <v>200</v>
      </c>
      <c r="H1766" s="39">
        <v>6325205</v>
      </c>
      <c r="I1766" s="39">
        <v>12650410</v>
      </c>
      <c r="K1766" s="62" t="str">
        <f t="shared" si="27"/>
        <v>Бард</v>
      </c>
    </row>
    <row r="1767" spans="1:11">
      <c r="A1767">
        <v>5862951</v>
      </c>
      <c r="B1767" t="s">
        <v>4781</v>
      </c>
      <c r="C1767" t="s">
        <v>127</v>
      </c>
      <c r="D1767" t="s">
        <v>128</v>
      </c>
      <c r="E1767">
        <v>18521</v>
      </c>
      <c r="F1767" t="s">
        <v>126</v>
      </c>
      <c r="G1767" s="39">
        <v>600</v>
      </c>
      <c r="H1767" s="39">
        <v>6325000</v>
      </c>
      <c r="I1767" s="39">
        <v>37950000</v>
      </c>
      <c r="K1767" s="62" t="str">
        <f t="shared" si="27"/>
        <v>Бард</v>
      </c>
    </row>
    <row r="1768" spans="1:11">
      <c r="A1768">
        <v>5864074</v>
      </c>
      <c r="B1768" t="s">
        <v>4781</v>
      </c>
      <c r="C1768" t="s">
        <v>999</v>
      </c>
      <c r="D1768" t="s">
        <v>1000</v>
      </c>
      <c r="E1768">
        <v>45433</v>
      </c>
      <c r="F1768" t="s">
        <v>278</v>
      </c>
      <c r="G1768" s="39">
        <v>90</v>
      </c>
      <c r="H1768" s="39">
        <v>2211888</v>
      </c>
      <c r="I1768" s="39">
        <v>19906992</v>
      </c>
      <c r="K1768" s="62" t="str">
        <f t="shared" si="27"/>
        <v>Спир</v>
      </c>
    </row>
    <row r="1769" spans="1:11">
      <c r="A1769">
        <v>5865841</v>
      </c>
      <c r="B1769" t="s">
        <v>4782</v>
      </c>
      <c r="C1769" t="s">
        <v>490</v>
      </c>
      <c r="D1769" t="s">
        <v>491</v>
      </c>
      <c r="E1769">
        <v>45284</v>
      </c>
      <c r="F1769" t="s">
        <v>274</v>
      </c>
      <c r="G1769" s="39">
        <v>100</v>
      </c>
      <c r="H1769" s="39">
        <v>2361000</v>
      </c>
      <c r="I1769" s="39">
        <v>23610000</v>
      </c>
      <c r="K1769" s="62" t="str">
        <f t="shared" si="27"/>
        <v>Спир</v>
      </c>
    </row>
    <row r="1770" spans="1:11">
      <c r="A1770">
        <v>5865842</v>
      </c>
      <c r="B1770" t="s">
        <v>4782</v>
      </c>
      <c r="C1770" t="s">
        <v>456</v>
      </c>
      <c r="D1770" t="s">
        <v>457</v>
      </c>
      <c r="E1770">
        <v>45284</v>
      </c>
      <c r="F1770" t="s">
        <v>274</v>
      </c>
      <c r="G1770" s="39">
        <v>3100</v>
      </c>
      <c r="H1770" s="39">
        <v>2352788</v>
      </c>
      <c r="I1770" s="39">
        <v>729364280</v>
      </c>
      <c r="K1770" s="62" t="str">
        <f t="shared" si="27"/>
        <v>Спир</v>
      </c>
    </row>
    <row r="1771" spans="1:11">
      <c r="A1771">
        <v>5865843</v>
      </c>
      <c r="B1771" t="s">
        <v>4782</v>
      </c>
      <c r="C1771" t="s">
        <v>439</v>
      </c>
      <c r="D1771" t="s">
        <v>440</v>
      </c>
      <c r="E1771">
        <v>45284</v>
      </c>
      <c r="F1771" t="s">
        <v>274</v>
      </c>
      <c r="G1771" s="39">
        <v>150</v>
      </c>
      <c r="H1771" s="39">
        <v>2350999</v>
      </c>
      <c r="I1771" s="39">
        <v>35264985</v>
      </c>
      <c r="K1771" s="62" t="str">
        <f t="shared" si="27"/>
        <v>Спир</v>
      </c>
    </row>
    <row r="1772" spans="1:11">
      <c r="A1772">
        <v>5865844</v>
      </c>
      <c r="B1772" t="s">
        <v>4782</v>
      </c>
      <c r="C1772" t="s">
        <v>275</v>
      </c>
      <c r="D1772" t="s">
        <v>276</v>
      </c>
      <c r="E1772">
        <v>45284</v>
      </c>
      <c r="F1772" t="s">
        <v>274</v>
      </c>
      <c r="G1772" s="39">
        <v>500</v>
      </c>
      <c r="H1772" s="39">
        <v>2346788</v>
      </c>
      <c r="I1772" s="39">
        <v>117339400</v>
      </c>
      <c r="K1772" s="62" t="str">
        <f t="shared" si="27"/>
        <v>Спир</v>
      </c>
    </row>
    <row r="1773" spans="1:11">
      <c r="A1773">
        <v>5865845</v>
      </c>
      <c r="B1773" t="s">
        <v>4782</v>
      </c>
      <c r="C1773" t="s">
        <v>286</v>
      </c>
      <c r="D1773" t="s">
        <v>287</v>
      </c>
      <c r="E1773">
        <v>45284</v>
      </c>
      <c r="F1773" t="s">
        <v>274</v>
      </c>
      <c r="G1773" s="39">
        <v>580</v>
      </c>
      <c r="H1773" s="39">
        <v>2344788</v>
      </c>
      <c r="I1773" s="39">
        <v>135997704</v>
      </c>
      <c r="K1773" s="62" t="str">
        <f t="shared" si="27"/>
        <v>Спир</v>
      </c>
    </row>
    <row r="1774" spans="1:11">
      <c r="A1774">
        <v>5865846</v>
      </c>
      <c r="B1774" t="s">
        <v>4782</v>
      </c>
      <c r="C1774" t="s">
        <v>312</v>
      </c>
      <c r="D1774" t="s">
        <v>313</v>
      </c>
      <c r="E1774">
        <v>45284</v>
      </c>
      <c r="F1774" t="s">
        <v>274</v>
      </c>
      <c r="G1774" s="39">
        <v>320</v>
      </c>
      <c r="H1774" s="39">
        <v>2342788</v>
      </c>
      <c r="I1774" s="39">
        <v>74969216</v>
      </c>
      <c r="K1774" s="62" t="str">
        <f t="shared" si="27"/>
        <v>Спир</v>
      </c>
    </row>
    <row r="1775" spans="1:11">
      <c r="A1775">
        <v>5866382</v>
      </c>
      <c r="B1775" t="s">
        <v>4782</v>
      </c>
      <c r="C1775" t="s">
        <v>937</v>
      </c>
      <c r="D1775" t="s">
        <v>938</v>
      </c>
      <c r="E1775">
        <v>18521</v>
      </c>
      <c r="F1775" t="s">
        <v>126</v>
      </c>
      <c r="G1775" s="39">
        <v>100</v>
      </c>
      <c r="H1775" s="39">
        <v>6333999</v>
      </c>
      <c r="I1775" s="39">
        <v>6333999</v>
      </c>
      <c r="K1775" s="62" t="str">
        <f t="shared" si="27"/>
        <v>Бард</v>
      </c>
    </row>
    <row r="1776" spans="1:11">
      <c r="A1776">
        <v>5866383</v>
      </c>
      <c r="B1776" t="s">
        <v>4782</v>
      </c>
      <c r="C1776" t="s">
        <v>2265</v>
      </c>
      <c r="D1776" t="s">
        <v>2266</v>
      </c>
      <c r="E1776">
        <v>18521</v>
      </c>
      <c r="F1776" t="s">
        <v>126</v>
      </c>
      <c r="G1776" s="39">
        <v>100</v>
      </c>
      <c r="H1776" s="39">
        <v>6328000</v>
      </c>
      <c r="I1776" s="39">
        <v>6328000</v>
      </c>
      <c r="K1776" s="62" t="str">
        <f t="shared" si="27"/>
        <v>Бард</v>
      </c>
    </row>
    <row r="1777" spans="1:11">
      <c r="A1777">
        <v>5866384</v>
      </c>
      <c r="B1777" t="s">
        <v>4782</v>
      </c>
      <c r="C1777" t="s">
        <v>2265</v>
      </c>
      <c r="D1777" t="s">
        <v>2266</v>
      </c>
      <c r="E1777">
        <v>18521</v>
      </c>
      <c r="F1777" t="s">
        <v>126</v>
      </c>
      <c r="G1777" s="39">
        <v>100</v>
      </c>
      <c r="H1777" s="39">
        <v>6328000</v>
      </c>
      <c r="I1777" s="39">
        <v>6328000</v>
      </c>
      <c r="K1777" s="62" t="str">
        <f t="shared" si="27"/>
        <v>Бард</v>
      </c>
    </row>
    <row r="1778" spans="1:11">
      <c r="A1778">
        <v>5866385</v>
      </c>
      <c r="B1778" t="s">
        <v>4782</v>
      </c>
      <c r="C1778" t="s">
        <v>2265</v>
      </c>
      <c r="D1778" t="s">
        <v>2266</v>
      </c>
      <c r="E1778">
        <v>18521</v>
      </c>
      <c r="F1778" t="s">
        <v>126</v>
      </c>
      <c r="G1778" s="39">
        <v>100</v>
      </c>
      <c r="H1778" s="39">
        <v>6328000</v>
      </c>
      <c r="I1778" s="39">
        <v>6328000</v>
      </c>
      <c r="K1778" s="62" t="str">
        <f t="shared" si="27"/>
        <v>Бард</v>
      </c>
    </row>
    <row r="1779" spans="1:11">
      <c r="A1779">
        <v>5866386</v>
      </c>
      <c r="B1779" t="s">
        <v>4782</v>
      </c>
      <c r="C1779" t="s">
        <v>557</v>
      </c>
      <c r="D1779" t="s">
        <v>558</v>
      </c>
      <c r="E1779">
        <v>18521</v>
      </c>
      <c r="F1779" t="s">
        <v>126</v>
      </c>
      <c r="G1779" s="39">
        <v>100</v>
      </c>
      <c r="H1779" s="39">
        <v>6327000</v>
      </c>
      <c r="I1779" s="39">
        <v>6327000</v>
      </c>
      <c r="K1779" s="62" t="str">
        <f t="shared" si="27"/>
        <v>Бард</v>
      </c>
    </row>
    <row r="1780" spans="1:11">
      <c r="A1780">
        <v>5866387</v>
      </c>
      <c r="B1780" t="s">
        <v>4782</v>
      </c>
      <c r="C1780" t="s">
        <v>127</v>
      </c>
      <c r="D1780" t="s">
        <v>128</v>
      </c>
      <c r="E1780">
        <v>18521</v>
      </c>
      <c r="F1780" t="s">
        <v>126</v>
      </c>
      <c r="G1780" s="39">
        <v>100</v>
      </c>
      <c r="H1780" s="39">
        <v>6325000</v>
      </c>
      <c r="I1780" s="39">
        <v>6325000</v>
      </c>
      <c r="K1780" s="62" t="str">
        <f t="shared" si="27"/>
        <v>Бард</v>
      </c>
    </row>
    <row r="1781" spans="1:11">
      <c r="A1781">
        <v>5867844</v>
      </c>
      <c r="B1781" t="s">
        <v>4782</v>
      </c>
      <c r="C1781" t="s">
        <v>4823</v>
      </c>
      <c r="D1781" t="s">
        <v>4824</v>
      </c>
      <c r="E1781">
        <v>45433</v>
      </c>
      <c r="F1781" t="s">
        <v>278</v>
      </c>
      <c r="G1781" s="39">
        <v>100</v>
      </c>
      <c r="H1781" s="39">
        <v>2225999</v>
      </c>
      <c r="I1781" s="39">
        <v>22259990</v>
      </c>
      <c r="K1781" s="62" t="str">
        <f t="shared" si="27"/>
        <v>Спир</v>
      </c>
    </row>
    <row r="1782" spans="1:11">
      <c r="A1782">
        <v>5867883</v>
      </c>
      <c r="B1782" t="s">
        <v>4782</v>
      </c>
      <c r="C1782" t="s">
        <v>2305</v>
      </c>
      <c r="D1782" t="s">
        <v>2306</v>
      </c>
      <c r="E1782">
        <v>45285</v>
      </c>
      <c r="F1782" t="s">
        <v>277</v>
      </c>
      <c r="G1782" s="39">
        <v>400</v>
      </c>
      <c r="H1782" s="39">
        <v>2340000</v>
      </c>
      <c r="I1782" s="39">
        <v>93600000</v>
      </c>
      <c r="K1782" s="62" t="str">
        <f t="shared" si="27"/>
        <v>Спир</v>
      </c>
    </row>
    <row r="1783" spans="1:11">
      <c r="A1783">
        <v>5867884</v>
      </c>
      <c r="B1783" t="s">
        <v>4782</v>
      </c>
      <c r="C1783" t="s">
        <v>399</v>
      </c>
      <c r="D1783" t="s">
        <v>400</v>
      </c>
      <c r="E1783">
        <v>45285</v>
      </c>
      <c r="F1783" t="s">
        <v>277</v>
      </c>
      <c r="G1783" s="39">
        <v>8580</v>
      </c>
      <c r="H1783" s="39">
        <v>2326100</v>
      </c>
      <c r="I1783" s="39">
        <v>1995793800</v>
      </c>
      <c r="K1783" s="62" t="str">
        <f t="shared" si="27"/>
        <v>Спир</v>
      </c>
    </row>
    <row r="1784" spans="1:11">
      <c r="A1784">
        <v>5869476</v>
      </c>
      <c r="B1784" t="s">
        <v>4783</v>
      </c>
      <c r="C1784" t="s">
        <v>446</v>
      </c>
      <c r="D1784" t="s">
        <v>447</v>
      </c>
      <c r="E1784">
        <v>45433</v>
      </c>
      <c r="F1784" t="s">
        <v>278</v>
      </c>
      <c r="G1784" s="39">
        <v>50</v>
      </c>
      <c r="H1784" s="39">
        <v>2230000</v>
      </c>
      <c r="I1784" s="39">
        <v>11150000</v>
      </c>
      <c r="K1784" s="62" t="str">
        <f t="shared" si="27"/>
        <v>Спир</v>
      </c>
    </row>
    <row r="1785" spans="1:11">
      <c r="A1785">
        <v>5869477</v>
      </c>
      <c r="B1785" t="s">
        <v>4783</v>
      </c>
      <c r="C1785" t="s">
        <v>925</v>
      </c>
      <c r="D1785" t="s">
        <v>926</v>
      </c>
      <c r="E1785">
        <v>45433</v>
      </c>
      <c r="F1785" t="s">
        <v>278</v>
      </c>
      <c r="G1785" s="39">
        <v>10</v>
      </c>
      <c r="H1785" s="39">
        <v>2212200</v>
      </c>
      <c r="I1785" s="39">
        <v>2212200</v>
      </c>
      <c r="K1785" s="62" t="str">
        <f t="shared" si="27"/>
        <v>Спир</v>
      </c>
    </row>
    <row r="1786" spans="1:11">
      <c r="A1786">
        <v>5869478</v>
      </c>
      <c r="B1786" t="s">
        <v>4783</v>
      </c>
      <c r="C1786" t="s">
        <v>2257</v>
      </c>
      <c r="D1786" t="s">
        <v>2258</v>
      </c>
      <c r="E1786">
        <v>45433</v>
      </c>
      <c r="F1786" t="s">
        <v>278</v>
      </c>
      <c r="G1786" s="39">
        <v>30</v>
      </c>
      <c r="H1786" s="39">
        <v>2208201</v>
      </c>
      <c r="I1786" s="39">
        <v>6624603</v>
      </c>
      <c r="K1786" s="62" t="str">
        <f t="shared" si="27"/>
        <v>Спир</v>
      </c>
    </row>
    <row r="1787" spans="1:11">
      <c r="A1787">
        <v>5869536</v>
      </c>
      <c r="B1787" t="s">
        <v>4783</v>
      </c>
      <c r="C1787" t="s">
        <v>965</v>
      </c>
      <c r="D1787" t="s">
        <v>966</v>
      </c>
      <c r="E1787">
        <v>45284</v>
      </c>
      <c r="F1787" t="s">
        <v>274</v>
      </c>
      <c r="G1787" s="39">
        <v>210</v>
      </c>
      <c r="H1787" s="39">
        <v>2361999</v>
      </c>
      <c r="I1787" s="39">
        <v>49601979</v>
      </c>
      <c r="K1787" s="62" t="str">
        <f t="shared" si="27"/>
        <v>Спир</v>
      </c>
    </row>
    <row r="1788" spans="1:11">
      <c r="A1788">
        <v>5869537</v>
      </c>
      <c r="B1788" t="s">
        <v>4783</v>
      </c>
      <c r="C1788" t="s">
        <v>439</v>
      </c>
      <c r="D1788" t="s">
        <v>440</v>
      </c>
      <c r="E1788">
        <v>45284</v>
      </c>
      <c r="F1788" t="s">
        <v>274</v>
      </c>
      <c r="G1788" s="39">
        <v>150</v>
      </c>
      <c r="H1788" s="39">
        <v>2350999</v>
      </c>
      <c r="I1788" s="39">
        <v>35264985</v>
      </c>
      <c r="K1788" s="62" t="str">
        <f t="shared" si="27"/>
        <v>Спир</v>
      </c>
    </row>
    <row r="1789" spans="1:11">
      <c r="A1789">
        <v>5869538</v>
      </c>
      <c r="B1789" t="s">
        <v>4783</v>
      </c>
      <c r="C1789" t="s">
        <v>312</v>
      </c>
      <c r="D1789" t="s">
        <v>313</v>
      </c>
      <c r="E1789">
        <v>45284</v>
      </c>
      <c r="F1789" t="s">
        <v>274</v>
      </c>
      <c r="G1789" s="39">
        <v>640</v>
      </c>
      <c r="H1789" s="39">
        <v>2348888</v>
      </c>
      <c r="I1789" s="39">
        <v>150328832</v>
      </c>
      <c r="K1789" s="62" t="str">
        <f t="shared" si="27"/>
        <v>Спир</v>
      </c>
    </row>
    <row r="1790" spans="1:11">
      <c r="A1790">
        <v>5869539</v>
      </c>
      <c r="B1790" t="s">
        <v>4783</v>
      </c>
      <c r="C1790" t="s">
        <v>492</v>
      </c>
      <c r="D1790" t="s">
        <v>493</v>
      </c>
      <c r="E1790">
        <v>45284</v>
      </c>
      <c r="F1790" t="s">
        <v>274</v>
      </c>
      <c r="G1790" s="39">
        <v>300</v>
      </c>
      <c r="H1790" s="39">
        <v>2348788</v>
      </c>
      <c r="I1790" s="39">
        <v>70463640</v>
      </c>
      <c r="K1790" s="62" t="str">
        <f t="shared" si="27"/>
        <v>Спир</v>
      </c>
    </row>
    <row r="1791" spans="1:11">
      <c r="A1791">
        <v>5869540</v>
      </c>
      <c r="B1791" t="s">
        <v>4783</v>
      </c>
      <c r="C1791" t="s">
        <v>2305</v>
      </c>
      <c r="D1791" t="s">
        <v>2306</v>
      </c>
      <c r="E1791">
        <v>45284</v>
      </c>
      <c r="F1791" t="s">
        <v>274</v>
      </c>
      <c r="G1791" s="39">
        <v>200</v>
      </c>
      <c r="H1791" s="39">
        <v>2347000</v>
      </c>
      <c r="I1791" s="39">
        <v>46940000</v>
      </c>
      <c r="K1791" s="62" t="str">
        <f t="shared" si="27"/>
        <v>Спир</v>
      </c>
    </row>
    <row r="1792" spans="1:11">
      <c r="A1792">
        <v>5869541</v>
      </c>
      <c r="B1792" t="s">
        <v>4783</v>
      </c>
      <c r="C1792" t="s">
        <v>314</v>
      </c>
      <c r="D1792" t="s">
        <v>315</v>
      </c>
      <c r="E1792">
        <v>45284</v>
      </c>
      <c r="F1792" t="s">
        <v>274</v>
      </c>
      <c r="G1792" s="39">
        <v>1800</v>
      </c>
      <c r="H1792" s="39">
        <v>2342899</v>
      </c>
      <c r="I1792" s="39">
        <v>421721820</v>
      </c>
      <c r="K1792" s="62" t="str">
        <f t="shared" si="27"/>
        <v>Спир</v>
      </c>
    </row>
    <row r="1793" spans="1:11">
      <c r="A1793">
        <v>5869542</v>
      </c>
      <c r="B1793" t="s">
        <v>4783</v>
      </c>
      <c r="C1793" t="s">
        <v>967</v>
      </c>
      <c r="D1793" t="s">
        <v>968</v>
      </c>
      <c r="E1793">
        <v>45284</v>
      </c>
      <c r="F1793" t="s">
        <v>274</v>
      </c>
      <c r="G1793" s="39">
        <v>200</v>
      </c>
      <c r="H1793" s="39">
        <v>2342777</v>
      </c>
      <c r="I1793" s="39">
        <v>46855540</v>
      </c>
      <c r="K1793" s="62" t="str">
        <f t="shared" si="27"/>
        <v>Спир</v>
      </c>
    </row>
    <row r="1794" spans="1:11">
      <c r="A1794">
        <v>5869544</v>
      </c>
      <c r="B1794" t="s">
        <v>4783</v>
      </c>
      <c r="C1794" t="s">
        <v>275</v>
      </c>
      <c r="D1794" t="s">
        <v>276</v>
      </c>
      <c r="E1794">
        <v>45284</v>
      </c>
      <c r="F1794" t="s">
        <v>274</v>
      </c>
      <c r="G1794" s="39">
        <v>290</v>
      </c>
      <c r="H1794" s="39">
        <v>2338788</v>
      </c>
      <c r="I1794" s="39">
        <v>67824852</v>
      </c>
      <c r="K1794" s="62" t="str">
        <f t="shared" si="27"/>
        <v>Спир</v>
      </c>
    </row>
    <row r="1795" spans="1:11">
      <c r="A1795">
        <v>5870073</v>
      </c>
      <c r="B1795" t="s">
        <v>4783</v>
      </c>
      <c r="C1795" t="s">
        <v>127</v>
      </c>
      <c r="D1795" t="s">
        <v>128</v>
      </c>
      <c r="E1795">
        <v>18521</v>
      </c>
      <c r="F1795" t="s">
        <v>126</v>
      </c>
      <c r="G1795" s="39">
        <v>600</v>
      </c>
      <c r="H1795" s="39">
        <v>6325000</v>
      </c>
      <c r="I1795" s="39">
        <v>37950000</v>
      </c>
      <c r="K1795" s="62" t="str">
        <f t="shared" si="27"/>
        <v>Бард</v>
      </c>
    </row>
    <row r="1796" spans="1:11">
      <c r="A1796">
        <v>5872722</v>
      </c>
      <c r="B1796" t="s">
        <v>4825</v>
      </c>
      <c r="C1796" t="s">
        <v>981</v>
      </c>
      <c r="D1796" t="s">
        <v>982</v>
      </c>
      <c r="E1796">
        <v>45284</v>
      </c>
      <c r="F1796" t="s">
        <v>274</v>
      </c>
      <c r="G1796" s="39">
        <v>1150</v>
      </c>
      <c r="H1796" s="39">
        <v>2356235</v>
      </c>
      <c r="I1796" s="39">
        <v>270967025</v>
      </c>
      <c r="K1796" s="62" t="str">
        <f t="shared" si="27"/>
        <v>Спир</v>
      </c>
    </row>
    <row r="1797" spans="1:11">
      <c r="A1797">
        <v>5872723</v>
      </c>
      <c r="B1797" t="s">
        <v>4825</v>
      </c>
      <c r="C1797" t="s">
        <v>327</v>
      </c>
      <c r="D1797" t="s">
        <v>328</v>
      </c>
      <c r="E1797">
        <v>45284</v>
      </c>
      <c r="F1797" t="s">
        <v>274</v>
      </c>
      <c r="G1797" s="39">
        <v>3550</v>
      </c>
      <c r="H1797" s="39">
        <v>2339000</v>
      </c>
      <c r="I1797" s="39">
        <v>830345000</v>
      </c>
      <c r="K1797" s="62" t="str">
        <f t="shared" ref="K1797:K1860" si="28">LEFT(F1797,4)</f>
        <v>Спир</v>
      </c>
    </row>
    <row r="1798" spans="1:11">
      <c r="A1798">
        <v>5872724</v>
      </c>
      <c r="B1798" t="s">
        <v>4825</v>
      </c>
      <c r="C1798" t="s">
        <v>275</v>
      </c>
      <c r="D1798" t="s">
        <v>276</v>
      </c>
      <c r="E1798">
        <v>45284</v>
      </c>
      <c r="F1798" t="s">
        <v>274</v>
      </c>
      <c r="G1798" s="39">
        <v>50</v>
      </c>
      <c r="H1798" s="39">
        <v>2337007</v>
      </c>
      <c r="I1798" s="39">
        <v>11685035</v>
      </c>
      <c r="K1798" s="62" t="str">
        <f t="shared" si="28"/>
        <v>Спир</v>
      </c>
    </row>
    <row r="1799" spans="1:11">
      <c r="A1799">
        <v>5873259</v>
      </c>
      <c r="B1799" t="s">
        <v>4825</v>
      </c>
      <c r="C1799" t="s">
        <v>124</v>
      </c>
      <c r="D1799" t="s">
        <v>125</v>
      </c>
      <c r="E1799">
        <v>18521</v>
      </c>
      <c r="F1799" t="s">
        <v>126</v>
      </c>
      <c r="G1799" s="39">
        <v>300</v>
      </c>
      <c r="H1799" s="39">
        <v>6325777</v>
      </c>
      <c r="I1799" s="39">
        <v>18977331</v>
      </c>
      <c r="K1799" s="62" t="str">
        <f t="shared" si="28"/>
        <v>Бард</v>
      </c>
    </row>
    <row r="1800" spans="1:11">
      <c r="A1800">
        <v>5873260</v>
      </c>
      <c r="B1800" t="s">
        <v>4825</v>
      </c>
      <c r="C1800" t="s">
        <v>127</v>
      </c>
      <c r="D1800" t="s">
        <v>128</v>
      </c>
      <c r="E1800">
        <v>18521</v>
      </c>
      <c r="F1800" t="s">
        <v>126</v>
      </c>
      <c r="G1800" s="39">
        <v>300</v>
      </c>
      <c r="H1800" s="39">
        <v>6325000</v>
      </c>
      <c r="I1800" s="39">
        <v>18975000</v>
      </c>
      <c r="K1800" s="62" t="str">
        <f t="shared" si="28"/>
        <v>Бард</v>
      </c>
    </row>
    <row r="1801" spans="1:11">
      <c r="A1801">
        <v>5874337</v>
      </c>
      <c r="B1801" t="s">
        <v>4825</v>
      </c>
      <c r="C1801" t="s">
        <v>4826</v>
      </c>
      <c r="D1801" t="s">
        <v>4827</v>
      </c>
      <c r="E1801">
        <v>45433</v>
      </c>
      <c r="F1801" t="s">
        <v>278</v>
      </c>
      <c r="G1801" s="39">
        <v>300</v>
      </c>
      <c r="H1801" s="39">
        <v>2220999</v>
      </c>
      <c r="I1801" s="39">
        <v>66629970</v>
      </c>
      <c r="K1801" s="62" t="str">
        <f t="shared" si="28"/>
        <v>Спир</v>
      </c>
    </row>
    <row r="1802" spans="1:11">
      <c r="A1802">
        <v>5875698</v>
      </c>
      <c r="B1802" t="s">
        <v>4828</v>
      </c>
      <c r="C1802" t="s">
        <v>567</v>
      </c>
      <c r="D1802" t="s">
        <v>568</v>
      </c>
      <c r="E1802">
        <v>45284</v>
      </c>
      <c r="F1802" t="s">
        <v>274</v>
      </c>
      <c r="G1802" s="39">
        <v>3200</v>
      </c>
      <c r="H1802" s="39">
        <v>2358888</v>
      </c>
      <c r="I1802" s="39">
        <v>754844160</v>
      </c>
      <c r="K1802" s="62" t="str">
        <f t="shared" si="28"/>
        <v>Спир</v>
      </c>
    </row>
    <row r="1803" spans="1:11">
      <c r="A1803">
        <v>5875699</v>
      </c>
      <c r="B1803" t="s">
        <v>4828</v>
      </c>
      <c r="C1803" t="s">
        <v>435</v>
      </c>
      <c r="D1803" t="s">
        <v>436</v>
      </c>
      <c r="E1803">
        <v>45284</v>
      </c>
      <c r="F1803" t="s">
        <v>274</v>
      </c>
      <c r="G1803" s="39">
        <v>1550</v>
      </c>
      <c r="H1803" s="39">
        <v>2357999</v>
      </c>
      <c r="I1803" s="39">
        <v>365489845</v>
      </c>
      <c r="K1803" s="62" t="str">
        <f t="shared" si="28"/>
        <v>Спир</v>
      </c>
    </row>
    <row r="1804" spans="1:11">
      <c r="A1804">
        <v>5876214</v>
      </c>
      <c r="B1804" t="s">
        <v>4828</v>
      </c>
      <c r="C1804" t="s">
        <v>127</v>
      </c>
      <c r="D1804" t="s">
        <v>128</v>
      </c>
      <c r="E1804">
        <v>18521</v>
      </c>
      <c r="F1804" t="s">
        <v>126</v>
      </c>
      <c r="G1804" s="39">
        <v>600</v>
      </c>
      <c r="H1804" s="39">
        <v>6325000</v>
      </c>
      <c r="I1804" s="39">
        <v>37950000</v>
      </c>
      <c r="K1804" s="62" t="str">
        <f t="shared" si="28"/>
        <v>Бард</v>
      </c>
    </row>
    <row r="1805" spans="1:11">
      <c r="A1805">
        <v>5877389</v>
      </c>
      <c r="B1805" t="s">
        <v>4828</v>
      </c>
      <c r="C1805" t="s">
        <v>120</v>
      </c>
      <c r="D1805" t="s">
        <v>121</v>
      </c>
      <c r="E1805">
        <v>45433</v>
      </c>
      <c r="F1805" t="s">
        <v>278</v>
      </c>
      <c r="G1805" s="39">
        <v>100</v>
      </c>
      <c r="H1805" s="39">
        <v>2208200</v>
      </c>
      <c r="I1805" s="39">
        <v>22082000</v>
      </c>
      <c r="K1805" s="62" t="str">
        <f t="shared" si="28"/>
        <v>Спир</v>
      </c>
    </row>
    <row r="1806" spans="1:11">
      <c r="A1806">
        <v>5878890</v>
      </c>
      <c r="B1806" t="s">
        <v>4829</v>
      </c>
      <c r="C1806" t="s">
        <v>2242</v>
      </c>
      <c r="D1806" t="s">
        <v>2243</v>
      </c>
      <c r="E1806">
        <v>45284</v>
      </c>
      <c r="F1806" t="s">
        <v>274</v>
      </c>
      <c r="G1806" s="39">
        <v>380</v>
      </c>
      <c r="H1806" s="39">
        <v>2405888</v>
      </c>
      <c r="I1806" s="39">
        <v>91423744</v>
      </c>
      <c r="K1806" s="62" t="str">
        <f t="shared" si="28"/>
        <v>Спир</v>
      </c>
    </row>
    <row r="1807" spans="1:11">
      <c r="A1807">
        <v>5878891</v>
      </c>
      <c r="B1807" t="s">
        <v>4829</v>
      </c>
      <c r="C1807" t="s">
        <v>4830</v>
      </c>
      <c r="D1807" t="s">
        <v>4831</v>
      </c>
      <c r="E1807">
        <v>45284</v>
      </c>
      <c r="F1807" t="s">
        <v>274</v>
      </c>
      <c r="G1807" s="39">
        <v>30</v>
      </c>
      <c r="H1807" s="39">
        <v>2361999</v>
      </c>
      <c r="I1807" s="39">
        <v>7085997</v>
      </c>
      <c r="K1807" s="62" t="str">
        <f t="shared" si="28"/>
        <v>Спир</v>
      </c>
    </row>
    <row r="1808" spans="1:11">
      <c r="A1808">
        <v>5878892</v>
      </c>
      <c r="B1808" t="s">
        <v>4829</v>
      </c>
      <c r="C1808" t="s">
        <v>403</v>
      </c>
      <c r="D1808" t="s">
        <v>404</v>
      </c>
      <c r="E1808">
        <v>45284</v>
      </c>
      <c r="F1808" t="s">
        <v>274</v>
      </c>
      <c r="G1808" s="39">
        <v>200</v>
      </c>
      <c r="H1808" s="39">
        <v>2360000</v>
      </c>
      <c r="I1808" s="39">
        <v>47200000</v>
      </c>
      <c r="K1808" s="62" t="str">
        <f t="shared" si="28"/>
        <v>Спир</v>
      </c>
    </row>
    <row r="1809" spans="1:11">
      <c r="A1809">
        <v>5878893</v>
      </c>
      <c r="B1809" t="s">
        <v>4829</v>
      </c>
      <c r="C1809" t="s">
        <v>3353</v>
      </c>
      <c r="D1809" t="s">
        <v>3354</v>
      </c>
      <c r="E1809">
        <v>45284</v>
      </c>
      <c r="F1809" t="s">
        <v>274</v>
      </c>
      <c r="G1809" s="39">
        <v>200</v>
      </c>
      <c r="H1809" s="39">
        <v>2342888</v>
      </c>
      <c r="I1809" s="39">
        <v>46857760</v>
      </c>
      <c r="K1809" s="62" t="str">
        <f t="shared" si="28"/>
        <v>Спир</v>
      </c>
    </row>
    <row r="1810" spans="1:11">
      <c r="A1810">
        <v>5878894</v>
      </c>
      <c r="B1810" t="s">
        <v>4829</v>
      </c>
      <c r="C1810" t="s">
        <v>561</v>
      </c>
      <c r="D1810" t="s">
        <v>562</v>
      </c>
      <c r="E1810">
        <v>45284</v>
      </c>
      <c r="F1810" t="s">
        <v>274</v>
      </c>
      <c r="G1810" s="39">
        <v>100</v>
      </c>
      <c r="H1810" s="39">
        <v>2341888</v>
      </c>
      <c r="I1810" s="39">
        <v>23418880</v>
      </c>
      <c r="K1810" s="62" t="str">
        <f t="shared" si="28"/>
        <v>Спир</v>
      </c>
    </row>
    <row r="1811" spans="1:11">
      <c r="A1811">
        <v>5878895</v>
      </c>
      <c r="B1811" t="s">
        <v>4829</v>
      </c>
      <c r="C1811" t="s">
        <v>435</v>
      </c>
      <c r="D1811" t="s">
        <v>436</v>
      </c>
      <c r="E1811">
        <v>45284</v>
      </c>
      <c r="F1811" t="s">
        <v>274</v>
      </c>
      <c r="G1811" s="39">
        <v>1650</v>
      </c>
      <c r="H1811" s="39">
        <v>2341777</v>
      </c>
      <c r="I1811" s="39">
        <v>386393205</v>
      </c>
      <c r="K1811" s="62" t="str">
        <f t="shared" si="28"/>
        <v>Спир</v>
      </c>
    </row>
    <row r="1812" spans="1:11">
      <c r="A1812">
        <v>5878896</v>
      </c>
      <c r="B1812" t="s">
        <v>4829</v>
      </c>
      <c r="C1812" t="s">
        <v>2260</v>
      </c>
      <c r="D1812" t="s">
        <v>2261</v>
      </c>
      <c r="E1812">
        <v>45284</v>
      </c>
      <c r="F1812" t="s">
        <v>274</v>
      </c>
      <c r="G1812" s="39">
        <v>2000</v>
      </c>
      <c r="H1812" s="39">
        <v>2341766</v>
      </c>
      <c r="I1812" s="39">
        <v>468353200</v>
      </c>
      <c r="K1812" s="62" t="str">
        <f t="shared" si="28"/>
        <v>Спир</v>
      </c>
    </row>
    <row r="1813" spans="1:11">
      <c r="A1813">
        <v>5878897</v>
      </c>
      <c r="B1813" t="s">
        <v>4829</v>
      </c>
      <c r="C1813" t="s">
        <v>435</v>
      </c>
      <c r="D1813" t="s">
        <v>436</v>
      </c>
      <c r="E1813">
        <v>45284</v>
      </c>
      <c r="F1813" t="s">
        <v>274</v>
      </c>
      <c r="G1813" s="39">
        <v>190</v>
      </c>
      <c r="H1813" s="39">
        <v>2333888</v>
      </c>
      <c r="I1813" s="39">
        <v>44343872</v>
      </c>
      <c r="K1813" s="62" t="str">
        <f t="shared" si="28"/>
        <v>Спир</v>
      </c>
    </row>
    <row r="1814" spans="1:11">
      <c r="A1814">
        <v>5879409</v>
      </c>
      <c r="B1814" t="s">
        <v>4829</v>
      </c>
      <c r="C1814" t="s">
        <v>2236</v>
      </c>
      <c r="D1814" t="s">
        <v>2237</v>
      </c>
      <c r="E1814">
        <v>18521</v>
      </c>
      <c r="F1814" t="s">
        <v>126</v>
      </c>
      <c r="G1814" s="39">
        <v>100</v>
      </c>
      <c r="H1814" s="39">
        <v>6325059</v>
      </c>
      <c r="I1814" s="39">
        <v>6325059</v>
      </c>
      <c r="K1814" s="62" t="str">
        <f t="shared" si="28"/>
        <v>Бард</v>
      </c>
    </row>
    <row r="1815" spans="1:11">
      <c r="A1815">
        <v>5879410</v>
      </c>
      <c r="B1815" t="s">
        <v>4829</v>
      </c>
      <c r="C1815" t="s">
        <v>127</v>
      </c>
      <c r="D1815" t="s">
        <v>128</v>
      </c>
      <c r="E1815">
        <v>18521</v>
      </c>
      <c r="F1815" t="s">
        <v>126</v>
      </c>
      <c r="G1815" s="39">
        <v>500</v>
      </c>
      <c r="H1815" s="39">
        <v>6325000</v>
      </c>
      <c r="I1815" s="39">
        <v>31625000</v>
      </c>
      <c r="K1815" s="62" t="str">
        <f t="shared" si="28"/>
        <v>Бард</v>
      </c>
    </row>
    <row r="1816" spans="1:11">
      <c r="A1816">
        <v>5882299</v>
      </c>
      <c r="B1816" t="s">
        <v>4785</v>
      </c>
      <c r="C1816" t="s">
        <v>490</v>
      </c>
      <c r="D1816" t="s">
        <v>491</v>
      </c>
      <c r="E1816">
        <v>45284</v>
      </c>
      <c r="F1816" t="s">
        <v>274</v>
      </c>
      <c r="G1816" s="39">
        <v>50</v>
      </c>
      <c r="H1816" s="39">
        <v>2385000</v>
      </c>
      <c r="I1816" s="39">
        <v>11925000</v>
      </c>
      <c r="K1816" s="62" t="str">
        <f t="shared" si="28"/>
        <v>Спир</v>
      </c>
    </row>
    <row r="1817" spans="1:11">
      <c r="A1817">
        <v>5882300</v>
      </c>
      <c r="B1817" t="s">
        <v>4785</v>
      </c>
      <c r="C1817" t="s">
        <v>4832</v>
      </c>
      <c r="D1817" t="s">
        <v>4833</v>
      </c>
      <c r="E1817">
        <v>45284</v>
      </c>
      <c r="F1817" t="s">
        <v>274</v>
      </c>
      <c r="G1817" s="39">
        <v>120</v>
      </c>
      <c r="H1817" s="39">
        <v>2375051</v>
      </c>
      <c r="I1817" s="39">
        <v>28500612</v>
      </c>
      <c r="K1817" s="62" t="str">
        <f t="shared" si="28"/>
        <v>Спир</v>
      </c>
    </row>
    <row r="1818" spans="1:11">
      <c r="A1818">
        <v>5882301</v>
      </c>
      <c r="B1818" t="s">
        <v>4785</v>
      </c>
      <c r="C1818" t="s">
        <v>435</v>
      </c>
      <c r="D1818" t="s">
        <v>436</v>
      </c>
      <c r="E1818">
        <v>45284</v>
      </c>
      <c r="F1818" t="s">
        <v>274</v>
      </c>
      <c r="G1818" s="39">
        <v>3000</v>
      </c>
      <c r="H1818" s="39">
        <v>2342777</v>
      </c>
      <c r="I1818" s="39">
        <v>702833100</v>
      </c>
      <c r="K1818" s="62" t="str">
        <f t="shared" si="28"/>
        <v>Спир</v>
      </c>
    </row>
    <row r="1819" spans="1:11">
      <c r="A1819">
        <v>5882302</v>
      </c>
      <c r="B1819" t="s">
        <v>4785</v>
      </c>
      <c r="C1819" t="s">
        <v>327</v>
      </c>
      <c r="D1819" t="s">
        <v>328</v>
      </c>
      <c r="E1819">
        <v>45284</v>
      </c>
      <c r="F1819" t="s">
        <v>274</v>
      </c>
      <c r="G1819" s="39">
        <v>1580</v>
      </c>
      <c r="H1819" s="39">
        <v>2340000</v>
      </c>
      <c r="I1819" s="39">
        <v>369720000</v>
      </c>
      <c r="K1819" s="62" t="str">
        <f t="shared" si="28"/>
        <v>Спир</v>
      </c>
    </row>
    <row r="1820" spans="1:11">
      <c r="A1820">
        <v>5882810</v>
      </c>
      <c r="B1820" t="s">
        <v>4785</v>
      </c>
      <c r="C1820" t="s">
        <v>127</v>
      </c>
      <c r="D1820" t="s">
        <v>128</v>
      </c>
      <c r="E1820">
        <v>18521</v>
      </c>
      <c r="F1820" t="s">
        <v>126</v>
      </c>
      <c r="G1820" s="39">
        <v>600</v>
      </c>
      <c r="H1820" s="39">
        <v>6325000</v>
      </c>
      <c r="I1820" s="39">
        <v>37950000</v>
      </c>
      <c r="K1820" s="62" t="str">
        <f t="shared" si="28"/>
        <v>Бард</v>
      </c>
    </row>
    <row r="1821" spans="1:11">
      <c r="A1821">
        <v>5885680</v>
      </c>
      <c r="B1821" t="s">
        <v>4787</v>
      </c>
      <c r="C1821" t="s">
        <v>488</v>
      </c>
      <c r="D1821" t="s">
        <v>489</v>
      </c>
      <c r="E1821">
        <v>45433</v>
      </c>
      <c r="F1821" t="s">
        <v>278</v>
      </c>
      <c r="G1821" s="39">
        <v>100</v>
      </c>
      <c r="H1821" s="39">
        <v>2209788</v>
      </c>
      <c r="I1821" s="39">
        <v>22097880</v>
      </c>
      <c r="K1821" s="62" t="str">
        <f t="shared" si="28"/>
        <v>Спир</v>
      </c>
    </row>
    <row r="1822" spans="1:11">
      <c r="A1822">
        <v>5885681</v>
      </c>
      <c r="B1822" t="s">
        <v>4787</v>
      </c>
      <c r="C1822" t="s">
        <v>411</v>
      </c>
      <c r="D1822" t="s">
        <v>412</v>
      </c>
      <c r="E1822">
        <v>45433</v>
      </c>
      <c r="F1822" t="s">
        <v>278</v>
      </c>
      <c r="G1822" s="39">
        <v>200</v>
      </c>
      <c r="H1822" s="39">
        <v>2208500</v>
      </c>
      <c r="I1822" s="39">
        <v>44170000</v>
      </c>
      <c r="K1822" s="62" t="str">
        <f t="shared" si="28"/>
        <v>Спир</v>
      </c>
    </row>
    <row r="1823" spans="1:11">
      <c r="A1823">
        <v>5885737</v>
      </c>
      <c r="B1823" t="s">
        <v>4787</v>
      </c>
      <c r="C1823" t="s">
        <v>396</v>
      </c>
      <c r="D1823" t="s">
        <v>397</v>
      </c>
      <c r="E1823">
        <v>45284</v>
      </c>
      <c r="F1823" t="s">
        <v>274</v>
      </c>
      <c r="G1823" s="39">
        <v>1600</v>
      </c>
      <c r="H1823" s="39">
        <v>2400000</v>
      </c>
      <c r="I1823" s="39">
        <v>384000000</v>
      </c>
      <c r="K1823" s="62" t="str">
        <f t="shared" si="28"/>
        <v>Спир</v>
      </c>
    </row>
    <row r="1824" spans="1:11">
      <c r="A1824">
        <v>5885738</v>
      </c>
      <c r="B1824" t="s">
        <v>4787</v>
      </c>
      <c r="C1824" t="s">
        <v>275</v>
      </c>
      <c r="D1824" t="s">
        <v>276</v>
      </c>
      <c r="E1824">
        <v>45284</v>
      </c>
      <c r="F1824" t="s">
        <v>274</v>
      </c>
      <c r="G1824" s="39">
        <v>500</v>
      </c>
      <c r="H1824" s="39">
        <v>2356888</v>
      </c>
      <c r="I1824" s="39">
        <v>117844400</v>
      </c>
      <c r="K1824" s="62" t="str">
        <f t="shared" si="28"/>
        <v>Спир</v>
      </c>
    </row>
    <row r="1825" spans="1:11">
      <c r="A1825">
        <v>5885739</v>
      </c>
      <c r="B1825" t="s">
        <v>4787</v>
      </c>
      <c r="C1825" t="s">
        <v>329</v>
      </c>
      <c r="D1825" t="s">
        <v>330</v>
      </c>
      <c r="E1825">
        <v>45284</v>
      </c>
      <c r="F1825" t="s">
        <v>274</v>
      </c>
      <c r="G1825" s="39">
        <v>1540</v>
      </c>
      <c r="H1825" s="39">
        <v>2353588</v>
      </c>
      <c r="I1825" s="39">
        <v>362452552</v>
      </c>
      <c r="K1825" s="62" t="str">
        <f t="shared" si="28"/>
        <v>Спир</v>
      </c>
    </row>
    <row r="1826" spans="1:11">
      <c r="A1826">
        <v>5885740</v>
      </c>
      <c r="B1826" t="s">
        <v>4787</v>
      </c>
      <c r="C1826" t="s">
        <v>419</v>
      </c>
      <c r="D1826" t="s">
        <v>420</v>
      </c>
      <c r="E1826">
        <v>45284</v>
      </c>
      <c r="F1826" t="s">
        <v>274</v>
      </c>
      <c r="G1826" s="39">
        <v>500</v>
      </c>
      <c r="H1826" s="39">
        <v>2352999</v>
      </c>
      <c r="I1826" s="39">
        <v>117649950</v>
      </c>
      <c r="K1826" s="62" t="str">
        <f t="shared" si="28"/>
        <v>Спир</v>
      </c>
    </row>
    <row r="1827" spans="1:11">
      <c r="A1827">
        <v>5885741</v>
      </c>
      <c r="B1827" t="s">
        <v>4787</v>
      </c>
      <c r="C1827" t="s">
        <v>476</v>
      </c>
      <c r="D1827" t="s">
        <v>477</v>
      </c>
      <c r="E1827">
        <v>45284</v>
      </c>
      <c r="F1827" t="s">
        <v>274</v>
      </c>
      <c r="G1827" s="39">
        <v>140</v>
      </c>
      <c r="H1827" s="39">
        <v>2351999</v>
      </c>
      <c r="I1827" s="39">
        <v>32927986</v>
      </c>
      <c r="K1827" s="62" t="str">
        <f t="shared" si="28"/>
        <v>Спир</v>
      </c>
    </row>
    <row r="1828" spans="1:11">
      <c r="A1828">
        <v>5885742</v>
      </c>
      <c r="B1828" t="s">
        <v>4787</v>
      </c>
      <c r="C1828" t="s">
        <v>567</v>
      </c>
      <c r="D1828" t="s">
        <v>568</v>
      </c>
      <c r="E1828">
        <v>45284</v>
      </c>
      <c r="F1828" t="s">
        <v>274</v>
      </c>
      <c r="G1828" s="39">
        <v>470</v>
      </c>
      <c r="H1828" s="39">
        <v>2351799</v>
      </c>
      <c r="I1828" s="39">
        <v>110534553</v>
      </c>
      <c r="K1828" s="62" t="str">
        <f t="shared" si="28"/>
        <v>Спир</v>
      </c>
    </row>
    <row r="1829" spans="1:11">
      <c r="A1829">
        <v>5886265</v>
      </c>
      <c r="B1829" t="s">
        <v>4787</v>
      </c>
      <c r="C1829" t="s">
        <v>127</v>
      </c>
      <c r="D1829" t="s">
        <v>128</v>
      </c>
      <c r="E1829">
        <v>18521</v>
      </c>
      <c r="F1829" t="s">
        <v>126</v>
      </c>
      <c r="G1829" s="39">
        <v>600</v>
      </c>
      <c r="H1829" s="39">
        <v>6325000</v>
      </c>
      <c r="I1829" s="39">
        <v>37950000</v>
      </c>
      <c r="K1829" s="62" t="str">
        <f t="shared" si="28"/>
        <v>Бард</v>
      </c>
    </row>
    <row r="1830" spans="1:11">
      <c r="A1830">
        <v>5887436</v>
      </c>
      <c r="B1830" t="s">
        <v>4787</v>
      </c>
      <c r="C1830" t="s">
        <v>396</v>
      </c>
      <c r="D1830" t="s">
        <v>397</v>
      </c>
      <c r="E1830">
        <v>45433</v>
      </c>
      <c r="F1830" t="s">
        <v>278</v>
      </c>
      <c r="G1830" s="39">
        <v>1600</v>
      </c>
      <c r="H1830" s="39">
        <v>2250000</v>
      </c>
      <c r="I1830" s="39">
        <v>360000000</v>
      </c>
      <c r="K1830" s="62" t="str">
        <f t="shared" si="28"/>
        <v>Спир</v>
      </c>
    </row>
    <row r="1831" spans="1:11">
      <c r="A1831">
        <v>5887437</v>
      </c>
      <c r="B1831" t="s">
        <v>4787</v>
      </c>
      <c r="C1831" t="s">
        <v>437</v>
      </c>
      <c r="D1831" t="s">
        <v>438</v>
      </c>
      <c r="E1831">
        <v>45433</v>
      </c>
      <c r="F1831" t="s">
        <v>278</v>
      </c>
      <c r="G1831" s="39">
        <v>100</v>
      </c>
      <c r="H1831" s="39">
        <v>2210000</v>
      </c>
      <c r="I1831" s="39">
        <v>22100000</v>
      </c>
      <c r="K1831" s="62" t="str">
        <f t="shared" si="28"/>
        <v>Спир</v>
      </c>
    </row>
    <row r="1832" spans="1:11">
      <c r="A1832">
        <v>5888802</v>
      </c>
      <c r="B1832" t="s">
        <v>4788</v>
      </c>
      <c r="C1832" t="s">
        <v>2216</v>
      </c>
      <c r="D1832" t="s">
        <v>2217</v>
      </c>
      <c r="E1832">
        <v>45433</v>
      </c>
      <c r="F1832" t="s">
        <v>278</v>
      </c>
      <c r="G1832" s="39">
        <v>240</v>
      </c>
      <c r="H1832" s="39">
        <v>2265000</v>
      </c>
      <c r="I1832" s="39">
        <v>54360000</v>
      </c>
      <c r="K1832" s="62" t="str">
        <f t="shared" si="28"/>
        <v>Спир</v>
      </c>
    </row>
    <row r="1833" spans="1:11">
      <c r="A1833">
        <v>5888849</v>
      </c>
      <c r="B1833" t="s">
        <v>4788</v>
      </c>
      <c r="C1833" t="s">
        <v>312</v>
      </c>
      <c r="D1833" t="s">
        <v>313</v>
      </c>
      <c r="E1833">
        <v>45284</v>
      </c>
      <c r="F1833" t="s">
        <v>274</v>
      </c>
      <c r="G1833" s="39">
        <v>960</v>
      </c>
      <c r="H1833" s="39">
        <v>2362999</v>
      </c>
      <c r="I1833" s="39">
        <v>226847904</v>
      </c>
      <c r="K1833" s="62" t="str">
        <f t="shared" si="28"/>
        <v>Спир</v>
      </c>
    </row>
    <row r="1834" spans="1:11">
      <c r="A1834">
        <v>5888850</v>
      </c>
      <c r="B1834" t="s">
        <v>4788</v>
      </c>
      <c r="C1834" t="s">
        <v>567</v>
      </c>
      <c r="D1834" t="s">
        <v>568</v>
      </c>
      <c r="E1834">
        <v>45284</v>
      </c>
      <c r="F1834" t="s">
        <v>274</v>
      </c>
      <c r="G1834" s="39">
        <v>2730</v>
      </c>
      <c r="H1834" s="39">
        <v>2362888</v>
      </c>
      <c r="I1834" s="39">
        <v>645068424</v>
      </c>
      <c r="K1834" s="62" t="str">
        <f t="shared" si="28"/>
        <v>Спир</v>
      </c>
    </row>
    <row r="1835" spans="1:11">
      <c r="A1835">
        <v>5888851</v>
      </c>
      <c r="B1835" t="s">
        <v>4788</v>
      </c>
      <c r="C1835" t="s">
        <v>4815</v>
      </c>
      <c r="D1835" t="s">
        <v>4816</v>
      </c>
      <c r="E1835">
        <v>45284</v>
      </c>
      <c r="F1835" t="s">
        <v>274</v>
      </c>
      <c r="G1835" s="39">
        <v>1060</v>
      </c>
      <c r="H1835" s="39">
        <v>2362777</v>
      </c>
      <c r="I1835" s="39">
        <v>250454362</v>
      </c>
      <c r="K1835" s="62" t="str">
        <f t="shared" si="28"/>
        <v>Спир</v>
      </c>
    </row>
    <row r="1836" spans="1:11">
      <c r="A1836">
        <v>5889362</v>
      </c>
      <c r="B1836" t="s">
        <v>4788</v>
      </c>
      <c r="C1836" t="s">
        <v>124</v>
      </c>
      <c r="D1836" t="s">
        <v>125</v>
      </c>
      <c r="E1836">
        <v>18521</v>
      </c>
      <c r="F1836" t="s">
        <v>126</v>
      </c>
      <c r="G1836" s="39">
        <v>300</v>
      </c>
      <c r="H1836" s="39">
        <v>6325505</v>
      </c>
      <c r="I1836" s="39">
        <v>18976515</v>
      </c>
      <c r="K1836" s="62" t="str">
        <f t="shared" si="28"/>
        <v>Бард</v>
      </c>
    </row>
    <row r="1837" spans="1:11">
      <c r="A1837">
        <v>5889363</v>
      </c>
      <c r="B1837" t="s">
        <v>4788</v>
      </c>
      <c r="C1837" t="s">
        <v>127</v>
      </c>
      <c r="D1837" t="s">
        <v>128</v>
      </c>
      <c r="E1837">
        <v>18521</v>
      </c>
      <c r="F1837" t="s">
        <v>126</v>
      </c>
      <c r="G1837" s="39">
        <v>200</v>
      </c>
      <c r="H1837" s="39">
        <v>6325000</v>
      </c>
      <c r="I1837" s="39">
        <v>12650000</v>
      </c>
      <c r="K1837" s="62" t="str">
        <f t="shared" si="28"/>
        <v>Бард</v>
      </c>
    </row>
    <row r="1838" spans="1:11">
      <c r="A1838">
        <v>5890511</v>
      </c>
      <c r="B1838" t="s">
        <v>4788</v>
      </c>
      <c r="C1838" t="s">
        <v>4834</v>
      </c>
      <c r="D1838" t="s">
        <v>4835</v>
      </c>
      <c r="E1838">
        <v>45433</v>
      </c>
      <c r="F1838" t="s">
        <v>278</v>
      </c>
      <c r="G1838" s="39">
        <v>20</v>
      </c>
      <c r="H1838" s="39">
        <v>2226788</v>
      </c>
      <c r="I1838" s="39">
        <v>4453576</v>
      </c>
      <c r="K1838" s="62" t="str">
        <f t="shared" si="28"/>
        <v>Спир</v>
      </c>
    </row>
    <row r="1839" spans="1:11">
      <c r="A1839">
        <v>5891965</v>
      </c>
      <c r="B1839" t="s">
        <v>4789</v>
      </c>
      <c r="C1839" t="s">
        <v>437</v>
      </c>
      <c r="D1839" t="s">
        <v>438</v>
      </c>
      <c r="E1839">
        <v>45433</v>
      </c>
      <c r="F1839" t="s">
        <v>278</v>
      </c>
      <c r="G1839" s="39">
        <v>100</v>
      </c>
      <c r="H1839" s="39">
        <v>2286999</v>
      </c>
      <c r="I1839" s="39">
        <v>22869990</v>
      </c>
      <c r="K1839" s="62" t="str">
        <f t="shared" si="28"/>
        <v>Спир</v>
      </c>
    </row>
    <row r="1840" spans="1:11">
      <c r="A1840">
        <v>5891966</v>
      </c>
      <c r="B1840" t="s">
        <v>4789</v>
      </c>
      <c r="C1840" t="s">
        <v>512</v>
      </c>
      <c r="D1840" t="s">
        <v>513</v>
      </c>
      <c r="E1840">
        <v>45433</v>
      </c>
      <c r="F1840" t="s">
        <v>278</v>
      </c>
      <c r="G1840" s="39">
        <v>40</v>
      </c>
      <c r="H1840" s="39">
        <v>2280500</v>
      </c>
      <c r="I1840" s="39">
        <v>9122000</v>
      </c>
      <c r="K1840" s="62" t="str">
        <f t="shared" si="28"/>
        <v>Спир</v>
      </c>
    </row>
    <row r="1841" spans="1:11">
      <c r="A1841">
        <v>5891967</v>
      </c>
      <c r="B1841" t="s">
        <v>4789</v>
      </c>
      <c r="C1841" t="s">
        <v>2193</v>
      </c>
      <c r="D1841" t="s">
        <v>2194</v>
      </c>
      <c r="E1841">
        <v>45433</v>
      </c>
      <c r="F1841" t="s">
        <v>278</v>
      </c>
      <c r="G1841" s="39">
        <v>100</v>
      </c>
      <c r="H1841" s="39">
        <v>2278001</v>
      </c>
      <c r="I1841" s="39">
        <v>22780010</v>
      </c>
      <c r="K1841" s="62" t="str">
        <f t="shared" si="28"/>
        <v>Спир</v>
      </c>
    </row>
    <row r="1842" spans="1:11">
      <c r="A1842">
        <v>5892010</v>
      </c>
      <c r="B1842" t="s">
        <v>4789</v>
      </c>
      <c r="C1842" t="s">
        <v>439</v>
      </c>
      <c r="D1842" t="s">
        <v>440</v>
      </c>
      <c r="E1842">
        <v>45284</v>
      </c>
      <c r="F1842" t="s">
        <v>274</v>
      </c>
      <c r="G1842" s="39">
        <v>300</v>
      </c>
      <c r="H1842" s="39">
        <v>2390999</v>
      </c>
      <c r="I1842" s="39">
        <v>71729970</v>
      </c>
      <c r="K1842" s="62" t="str">
        <f t="shared" si="28"/>
        <v>Спир</v>
      </c>
    </row>
    <row r="1843" spans="1:11">
      <c r="A1843">
        <v>5892011</v>
      </c>
      <c r="B1843" t="s">
        <v>4789</v>
      </c>
      <c r="C1843" t="s">
        <v>4815</v>
      </c>
      <c r="D1843" t="s">
        <v>4816</v>
      </c>
      <c r="E1843">
        <v>45284</v>
      </c>
      <c r="F1843" t="s">
        <v>274</v>
      </c>
      <c r="G1843" s="39">
        <v>140</v>
      </c>
      <c r="H1843" s="39">
        <v>2378999</v>
      </c>
      <c r="I1843" s="39">
        <v>33305986</v>
      </c>
      <c r="K1843" s="62" t="str">
        <f t="shared" si="28"/>
        <v>Спир</v>
      </c>
    </row>
    <row r="1844" spans="1:11">
      <c r="A1844">
        <v>5892012</v>
      </c>
      <c r="B1844" t="s">
        <v>4789</v>
      </c>
      <c r="C1844" t="s">
        <v>435</v>
      </c>
      <c r="D1844" t="s">
        <v>436</v>
      </c>
      <c r="E1844">
        <v>45284</v>
      </c>
      <c r="F1844" t="s">
        <v>274</v>
      </c>
      <c r="G1844" s="39">
        <v>3200</v>
      </c>
      <c r="H1844" s="39">
        <v>2378888</v>
      </c>
      <c r="I1844" s="39">
        <v>761244160</v>
      </c>
      <c r="K1844" s="62" t="str">
        <f t="shared" si="28"/>
        <v>Спир</v>
      </c>
    </row>
    <row r="1845" spans="1:11">
      <c r="A1845">
        <v>5892013</v>
      </c>
      <c r="B1845" t="s">
        <v>4789</v>
      </c>
      <c r="C1845" t="s">
        <v>2242</v>
      </c>
      <c r="D1845" t="s">
        <v>2243</v>
      </c>
      <c r="E1845">
        <v>45284</v>
      </c>
      <c r="F1845" t="s">
        <v>274</v>
      </c>
      <c r="G1845" s="39">
        <v>250</v>
      </c>
      <c r="H1845" s="39">
        <v>2375888</v>
      </c>
      <c r="I1845" s="39">
        <v>59397200</v>
      </c>
      <c r="K1845" s="62" t="str">
        <f t="shared" si="28"/>
        <v>Спир</v>
      </c>
    </row>
    <row r="1846" spans="1:11">
      <c r="A1846">
        <v>5892014</v>
      </c>
      <c r="B1846" t="s">
        <v>4789</v>
      </c>
      <c r="C1846" t="s">
        <v>567</v>
      </c>
      <c r="D1846" t="s">
        <v>568</v>
      </c>
      <c r="E1846">
        <v>45284</v>
      </c>
      <c r="F1846" t="s">
        <v>274</v>
      </c>
      <c r="G1846" s="39">
        <v>860</v>
      </c>
      <c r="H1846" s="39">
        <v>2372777</v>
      </c>
      <c r="I1846" s="39">
        <v>204058822</v>
      </c>
      <c r="K1846" s="62" t="str">
        <f t="shared" si="28"/>
        <v>Спир</v>
      </c>
    </row>
    <row r="1847" spans="1:11">
      <c r="A1847">
        <v>5892547</v>
      </c>
      <c r="B1847" t="s">
        <v>4789</v>
      </c>
      <c r="C1847" t="s">
        <v>127</v>
      </c>
      <c r="D1847" t="s">
        <v>128</v>
      </c>
      <c r="E1847">
        <v>18521</v>
      </c>
      <c r="F1847" t="s">
        <v>126</v>
      </c>
      <c r="G1847" s="39">
        <v>800</v>
      </c>
      <c r="H1847" s="39">
        <v>6325000</v>
      </c>
      <c r="I1847" s="39">
        <v>50600000</v>
      </c>
      <c r="K1847" s="62" t="str">
        <f t="shared" si="28"/>
        <v>Бард</v>
      </c>
    </row>
    <row r="1848" spans="1:11">
      <c r="A1848">
        <v>5895057</v>
      </c>
      <c r="B1848" t="s">
        <v>4793</v>
      </c>
      <c r="C1848" t="s">
        <v>2193</v>
      </c>
      <c r="D1848" t="s">
        <v>2194</v>
      </c>
      <c r="E1848">
        <v>45433</v>
      </c>
      <c r="F1848" t="s">
        <v>278</v>
      </c>
      <c r="G1848" s="39">
        <v>240</v>
      </c>
      <c r="H1848" s="39">
        <v>2290100</v>
      </c>
      <c r="I1848" s="39">
        <v>54962400</v>
      </c>
      <c r="K1848" s="62" t="str">
        <f t="shared" si="28"/>
        <v>Спир</v>
      </c>
    </row>
    <row r="1849" spans="1:11">
      <c r="A1849">
        <v>5895097</v>
      </c>
      <c r="B1849" t="s">
        <v>4793</v>
      </c>
      <c r="C1849" t="s">
        <v>965</v>
      </c>
      <c r="D1849" t="s">
        <v>966</v>
      </c>
      <c r="E1849">
        <v>45284</v>
      </c>
      <c r="F1849" t="s">
        <v>274</v>
      </c>
      <c r="G1849" s="39">
        <v>200</v>
      </c>
      <c r="H1849" s="39">
        <v>2395000</v>
      </c>
      <c r="I1849" s="39">
        <v>47900000</v>
      </c>
      <c r="K1849" s="62" t="str">
        <f t="shared" si="28"/>
        <v>Спир</v>
      </c>
    </row>
    <row r="1850" spans="1:11">
      <c r="A1850">
        <v>5895098</v>
      </c>
      <c r="B1850" t="s">
        <v>4793</v>
      </c>
      <c r="C1850" t="s">
        <v>932</v>
      </c>
      <c r="D1850" t="s">
        <v>933</v>
      </c>
      <c r="E1850">
        <v>45284</v>
      </c>
      <c r="F1850" t="s">
        <v>274</v>
      </c>
      <c r="G1850" s="39">
        <v>200</v>
      </c>
      <c r="H1850" s="39">
        <v>2395000</v>
      </c>
      <c r="I1850" s="39">
        <v>47900000</v>
      </c>
      <c r="K1850" s="62" t="str">
        <f t="shared" si="28"/>
        <v>Спир</v>
      </c>
    </row>
    <row r="1851" spans="1:11">
      <c r="A1851">
        <v>5895099</v>
      </c>
      <c r="B1851" t="s">
        <v>4793</v>
      </c>
      <c r="C1851" t="s">
        <v>2305</v>
      </c>
      <c r="D1851" t="s">
        <v>2306</v>
      </c>
      <c r="E1851">
        <v>45284</v>
      </c>
      <c r="F1851" t="s">
        <v>274</v>
      </c>
      <c r="G1851" s="39">
        <v>200</v>
      </c>
      <c r="H1851" s="39">
        <v>2392000</v>
      </c>
      <c r="I1851" s="39">
        <v>47840000</v>
      </c>
      <c r="K1851" s="62" t="str">
        <f t="shared" si="28"/>
        <v>Спир</v>
      </c>
    </row>
    <row r="1852" spans="1:11">
      <c r="A1852">
        <v>5895100</v>
      </c>
      <c r="B1852" t="s">
        <v>4793</v>
      </c>
      <c r="C1852" t="s">
        <v>458</v>
      </c>
      <c r="D1852" t="s">
        <v>459</v>
      </c>
      <c r="E1852">
        <v>45284</v>
      </c>
      <c r="F1852" t="s">
        <v>274</v>
      </c>
      <c r="G1852" s="39">
        <v>200</v>
      </c>
      <c r="H1852" s="39">
        <v>2390555</v>
      </c>
      <c r="I1852" s="39">
        <v>47811100</v>
      </c>
      <c r="K1852" s="62" t="str">
        <f t="shared" si="28"/>
        <v>Спир</v>
      </c>
    </row>
    <row r="1853" spans="1:11">
      <c r="A1853">
        <v>5895101</v>
      </c>
      <c r="B1853" t="s">
        <v>4793</v>
      </c>
      <c r="C1853" t="s">
        <v>331</v>
      </c>
      <c r="D1853" t="s">
        <v>332</v>
      </c>
      <c r="E1853">
        <v>45284</v>
      </c>
      <c r="F1853" t="s">
        <v>274</v>
      </c>
      <c r="G1853" s="39">
        <v>500</v>
      </c>
      <c r="H1853" s="39">
        <v>2388999</v>
      </c>
      <c r="I1853" s="39">
        <v>119449950</v>
      </c>
      <c r="K1853" s="62" t="str">
        <f t="shared" si="28"/>
        <v>Спир</v>
      </c>
    </row>
    <row r="1854" spans="1:11">
      <c r="A1854">
        <v>5895102</v>
      </c>
      <c r="B1854" t="s">
        <v>4793</v>
      </c>
      <c r="C1854" t="s">
        <v>409</v>
      </c>
      <c r="D1854" t="s">
        <v>410</v>
      </c>
      <c r="E1854">
        <v>45284</v>
      </c>
      <c r="F1854" t="s">
        <v>274</v>
      </c>
      <c r="G1854" s="39">
        <v>100</v>
      </c>
      <c r="H1854" s="39">
        <v>2382777</v>
      </c>
      <c r="I1854" s="39">
        <v>23827770</v>
      </c>
      <c r="K1854" s="62" t="str">
        <f t="shared" si="28"/>
        <v>Спир</v>
      </c>
    </row>
    <row r="1855" spans="1:11">
      <c r="A1855">
        <v>5895103</v>
      </c>
      <c r="B1855" t="s">
        <v>4793</v>
      </c>
      <c r="C1855" t="s">
        <v>567</v>
      </c>
      <c r="D1855" t="s">
        <v>568</v>
      </c>
      <c r="E1855">
        <v>45284</v>
      </c>
      <c r="F1855" t="s">
        <v>274</v>
      </c>
      <c r="G1855" s="39">
        <v>2340</v>
      </c>
      <c r="H1855" s="39">
        <v>2378999</v>
      </c>
      <c r="I1855" s="39">
        <v>556685766</v>
      </c>
      <c r="K1855" s="62" t="str">
        <f t="shared" si="28"/>
        <v>Спир</v>
      </c>
    </row>
    <row r="1856" spans="1:11">
      <c r="A1856">
        <v>5895104</v>
      </c>
      <c r="B1856" t="s">
        <v>4793</v>
      </c>
      <c r="C1856" t="s">
        <v>3353</v>
      </c>
      <c r="D1856" t="s">
        <v>3354</v>
      </c>
      <c r="E1856">
        <v>45284</v>
      </c>
      <c r="F1856" t="s">
        <v>274</v>
      </c>
      <c r="G1856" s="39">
        <v>200</v>
      </c>
      <c r="H1856" s="39">
        <v>2352888</v>
      </c>
      <c r="I1856" s="39">
        <v>47057760</v>
      </c>
      <c r="K1856" s="62" t="str">
        <f t="shared" si="28"/>
        <v>Спир</v>
      </c>
    </row>
    <row r="1857" spans="1:11">
      <c r="A1857">
        <v>5895105</v>
      </c>
      <c r="B1857" t="s">
        <v>4793</v>
      </c>
      <c r="C1857" t="s">
        <v>435</v>
      </c>
      <c r="D1857" t="s">
        <v>436</v>
      </c>
      <c r="E1857">
        <v>45284</v>
      </c>
      <c r="F1857" t="s">
        <v>274</v>
      </c>
      <c r="G1857" s="39">
        <v>810</v>
      </c>
      <c r="H1857" s="39">
        <v>2352788</v>
      </c>
      <c r="I1857" s="39">
        <v>190575828</v>
      </c>
      <c r="K1857" s="62" t="str">
        <f t="shared" si="28"/>
        <v>Спир</v>
      </c>
    </row>
    <row r="1858" spans="1:11">
      <c r="A1858">
        <v>5895622</v>
      </c>
      <c r="B1858" t="s">
        <v>4793</v>
      </c>
      <c r="C1858" t="s">
        <v>4836</v>
      </c>
      <c r="D1858" t="s">
        <v>4837</v>
      </c>
      <c r="E1858">
        <v>18521</v>
      </c>
      <c r="F1858" t="s">
        <v>126</v>
      </c>
      <c r="G1858" s="39">
        <v>100</v>
      </c>
      <c r="H1858" s="39">
        <v>6330000</v>
      </c>
      <c r="I1858" s="39">
        <v>6330000</v>
      </c>
      <c r="K1858" s="62" t="str">
        <f t="shared" si="28"/>
        <v>Бард</v>
      </c>
    </row>
    <row r="1859" spans="1:11">
      <c r="A1859">
        <v>5895623</v>
      </c>
      <c r="B1859" t="s">
        <v>4793</v>
      </c>
      <c r="C1859" t="s">
        <v>127</v>
      </c>
      <c r="D1859" t="s">
        <v>128</v>
      </c>
      <c r="E1859">
        <v>18521</v>
      </c>
      <c r="F1859" t="s">
        <v>126</v>
      </c>
      <c r="G1859" s="39">
        <v>900</v>
      </c>
      <c r="H1859" s="39">
        <v>6325000</v>
      </c>
      <c r="I1859" s="39">
        <v>56925000</v>
      </c>
      <c r="K1859" s="62" t="str">
        <f t="shared" si="28"/>
        <v>Бард</v>
      </c>
    </row>
    <row r="1860" spans="1:11">
      <c r="A1860">
        <v>5896023</v>
      </c>
      <c r="B1860" t="s">
        <v>4793</v>
      </c>
      <c r="C1860" t="s">
        <v>399</v>
      </c>
      <c r="D1860" t="s">
        <v>400</v>
      </c>
      <c r="E1860">
        <v>54511</v>
      </c>
      <c r="F1860" t="s">
        <v>951</v>
      </c>
      <c r="G1860" s="39">
        <v>35000</v>
      </c>
      <c r="H1860" s="39">
        <v>232608000</v>
      </c>
      <c r="I1860" s="39">
        <v>814128000</v>
      </c>
      <c r="K1860" s="62" t="str">
        <f t="shared" si="28"/>
        <v>Спир</v>
      </c>
    </row>
    <row r="1861" spans="1:11">
      <c r="A1861">
        <v>5896785</v>
      </c>
      <c r="B1861" t="s">
        <v>4793</v>
      </c>
      <c r="C1861" t="s">
        <v>4838</v>
      </c>
      <c r="D1861" t="s">
        <v>4839</v>
      </c>
      <c r="E1861">
        <v>45433</v>
      </c>
      <c r="F1861" t="s">
        <v>278</v>
      </c>
      <c r="G1861" s="39">
        <v>20</v>
      </c>
      <c r="H1861" s="39">
        <v>2218789</v>
      </c>
      <c r="I1861" s="39">
        <v>4437578</v>
      </c>
      <c r="K1861" s="62" t="str">
        <f t="shared" ref="K1861:K1924" si="29">LEFT(F1861,4)</f>
        <v>Спир</v>
      </c>
    </row>
    <row r="1862" spans="1:11">
      <c r="A1862">
        <v>5896786</v>
      </c>
      <c r="B1862" t="s">
        <v>4793</v>
      </c>
      <c r="C1862" t="s">
        <v>503</v>
      </c>
      <c r="D1862" t="s">
        <v>504</v>
      </c>
      <c r="E1862">
        <v>45433</v>
      </c>
      <c r="F1862" t="s">
        <v>278</v>
      </c>
      <c r="G1862" s="39">
        <v>20</v>
      </c>
      <c r="H1862" s="39">
        <v>2218788</v>
      </c>
      <c r="I1862" s="39">
        <v>4437576</v>
      </c>
      <c r="K1862" s="62" t="str">
        <f t="shared" si="29"/>
        <v>Спир</v>
      </c>
    </row>
    <row r="1863" spans="1:11">
      <c r="A1863">
        <v>5898276</v>
      </c>
      <c r="B1863" t="s">
        <v>4794</v>
      </c>
      <c r="C1863" t="s">
        <v>2193</v>
      </c>
      <c r="D1863" t="s">
        <v>2194</v>
      </c>
      <c r="E1863">
        <v>45433</v>
      </c>
      <c r="F1863" t="s">
        <v>278</v>
      </c>
      <c r="G1863" s="39">
        <v>160</v>
      </c>
      <c r="H1863" s="39">
        <v>2277000</v>
      </c>
      <c r="I1863" s="39">
        <v>36432000</v>
      </c>
      <c r="K1863" s="62" t="str">
        <f t="shared" si="29"/>
        <v>Спир</v>
      </c>
    </row>
    <row r="1864" spans="1:11">
      <c r="A1864">
        <v>5898277</v>
      </c>
      <c r="B1864" t="s">
        <v>4794</v>
      </c>
      <c r="C1864" t="s">
        <v>446</v>
      </c>
      <c r="D1864" t="s">
        <v>447</v>
      </c>
      <c r="E1864">
        <v>45433</v>
      </c>
      <c r="F1864" t="s">
        <v>278</v>
      </c>
      <c r="G1864" s="39">
        <v>40</v>
      </c>
      <c r="H1864" s="39">
        <v>2240000</v>
      </c>
      <c r="I1864" s="39">
        <v>8960000</v>
      </c>
      <c r="K1864" s="62" t="str">
        <f t="shared" si="29"/>
        <v>Спир</v>
      </c>
    </row>
    <row r="1865" spans="1:11">
      <c r="A1865">
        <v>5898307</v>
      </c>
      <c r="B1865" t="s">
        <v>4794</v>
      </c>
      <c r="C1865" t="s">
        <v>2305</v>
      </c>
      <c r="D1865" t="s">
        <v>2306</v>
      </c>
      <c r="E1865">
        <v>45284</v>
      </c>
      <c r="F1865" t="s">
        <v>274</v>
      </c>
      <c r="G1865" s="39">
        <v>200</v>
      </c>
      <c r="H1865" s="39">
        <v>2390000</v>
      </c>
      <c r="I1865" s="39">
        <v>47800000</v>
      </c>
      <c r="K1865" s="62" t="str">
        <f t="shared" si="29"/>
        <v>Спир</v>
      </c>
    </row>
    <row r="1866" spans="1:11">
      <c r="A1866">
        <v>5898308</v>
      </c>
      <c r="B1866" t="s">
        <v>4794</v>
      </c>
      <c r="C1866" t="s">
        <v>458</v>
      </c>
      <c r="D1866" t="s">
        <v>459</v>
      </c>
      <c r="E1866">
        <v>45284</v>
      </c>
      <c r="F1866" t="s">
        <v>274</v>
      </c>
      <c r="G1866" s="39">
        <v>100</v>
      </c>
      <c r="H1866" s="39">
        <v>2377070</v>
      </c>
      <c r="I1866" s="39">
        <v>23770700</v>
      </c>
      <c r="K1866" s="62" t="str">
        <f t="shared" si="29"/>
        <v>Спир</v>
      </c>
    </row>
    <row r="1867" spans="1:11">
      <c r="A1867">
        <v>5898309</v>
      </c>
      <c r="B1867" t="s">
        <v>4794</v>
      </c>
      <c r="C1867" t="s">
        <v>435</v>
      </c>
      <c r="D1867" t="s">
        <v>436</v>
      </c>
      <c r="E1867">
        <v>45284</v>
      </c>
      <c r="F1867" t="s">
        <v>274</v>
      </c>
      <c r="G1867" s="39">
        <v>2390</v>
      </c>
      <c r="H1867" s="39">
        <v>2356788</v>
      </c>
      <c r="I1867" s="39">
        <v>563272332</v>
      </c>
      <c r="K1867" s="62" t="str">
        <f t="shared" si="29"/>
        <v>Спир</v>
      </c>
    </row>
    <row r="1868" spans="1:11">
      <c r="A1868">
        <v>5898310</v>
      </c>
      <c r="B1868" t="s">
        <v>4794</v>
      </c>
      <c r="C1868" t="s">
        <v>435</v>
      </c>
      <c r="D1868" t="s">
        <v>436</v>
      </c>
      <c r="E1868">
        <v>45284</v>
      </c>
      <c r="F1868" t="s">
        <v>274</v>
      </c>
      <c r="G1868" s="39">
        <v>2310</v>
      </c>
      <c r="H1868" s="39">
        <v>2348999</v>
      </c>
      <c r="I1868" s="39">
        <v>542618769</v>
      </c>
      <c r="K1868" s="62" t="str">
        <f t="shared" si="29"/>
        <v>Спир</v>
      </c>
    </row>
    <row r="1869" spans="1:11">
      <c r="A1869">
        <v>5898806</v>
      </c>
      <c r="B1869" t="s">
        <v>4794</v>
      </c>
      <c r="C1869" t="s">
        <v>4836</v>
      </c>
      <c r="D1869" t="s">
        <v>4837</v>
      </c>
      <c r="E1869">
        <v>18521</v>
      </c>
      <c r="F1869" t="s">
        <v>126</v>
      </c>
      <c r="G1869" s="39">
        <v>100</v>
      </c>
      <c r="H1869" s="39">
        <v>6334000</v>
      </c>
      <c r="I1869" s="39">
        <v>6334000</v>
      </c>
      <c r="K1869" s="62" t="str">
        <f t="shared" si="29"/>
        <v>Бард</v>
      </c>
    </row>
    <row r="1870" spans="1:11">
      <c r="A1870">
        <v>5898808</v>
      </c>
      <c r="B1870" t="s">
        <v>4794</v>
      </c>
      <c r="C1870" t="s">
        <v>124</v>
      </c>
      <c r="D1870" t="s">
        <v>125</v>
      </c>
      <c r="E1870">
        <v>18521</v>
      </c>
      <c r="F1870" t="s">
        <v>126</v>
      </c>
      <c r="G1870" s="39">
        <v>200</v>
      </c>
      <c r="H1870" s="39">
        <v>6325777</v>
      </c>
      <c r="I1870" s="39">
        <v>12651554</v>
      </c>
      <c r="K1870" s="62" t="str">
        <f t="shared" si="29"/>
        <v>Бард</v>
      </c>
    </row>
    <row r="1871" spans="1:11">
      <c r="A1871">
        <v>5898809</v>
      </c>
      <c r="B1871" t="s">
        <v>4794</v>
      </c>
      <c r="C1871" t="s">
        <v>2236</v>
      </c>
      <c r="D1871" t="s">
        <v>2237</v>
      </c>
      <c r="E1871">
        <v>18521</v>
      </c>
      <c r="F1871" t="s">
        <v>126</v>
      </c>
      <c r="G1871" s="39">
        <v>100</v>
      </c>
      <c r="H1871" s="39">
        <v>6325059</v>
      </c>
      <c r="I1871" s="39">
        <v>6325059</v>
      </c>
      <c r="K1871" s="62" t="str">
        <f t="shared" si="29"/>
        <v>Бард</v>
      </c>
    </row>
    <row r="1872" spans="1:11">
      <c r="A1872">
        <v>5900054</v>
      </c>
      <c r="B1872" t="s">
        <v>4794</v>
      </c>
      <c r="C1872" t="s">
        <v>4840</v>
      </c>
      <c r="D1872" t="s">
        <v>4841</v>
      </c>
      <c r="E1872">
        <v>9945433</v>
      </c>
      <c r="F1872" t="s">
        <v>2320</v>
      </c>
      <c r="G1872" s="39">
        <v>10</v>
      </c>
      <c r="H1872" s="39">
        <v>2250000</v>
      </c>
      <c r="I1872" s="39">
        <v>2250000</v>
      </c>
      <c r="K1872" s="62" t="str">
        <f t="shared" si="29"/>
        <v>Спир</v>
      </c>
    </row>
    <row r="1873" spans="1:11">
      <c r="A1873">
        <v>5900055</v>
      </c>
      <c r="B1873" t="s">
        <v>4794</v>
      </c>
      <c r="C1873" t="s">
        <v>4842</v>
      </c>
      <c r="D1873" t="s">
        <v>4843</v>
      </c>
      <c r="E1873">
        <v>9945433</v>
      </c>
      <c r="F1873" t="s">
        <v>2320</v>
      </c>
      <c r="G1873" s="39">
        <v>100</v>
      </c>
      <c r="H1873" s="39">
        <v>2228788</v>
      </c>
      <c r="I1873" s="39">
        <v>22287880</v>
      </c>
      <c r="K1873" s="62" t="str">
        <f t="shared" si="29"/>
        <v>Спир</v>
      </c>
    </row>
    <row r="1874" spans="1:11">
      <c r="A1874">
        <v>5900082</v>
      </c>
      <c r="B1874" t="s">
        <v>4794</v>
      </c>
      <c r="C1874" t="s">
        <v>4844</v>
      </c>
      <c r="D1874" t="s">
        <v>4845</v>
      </c>
      <c r="E1874">
        <v>9945284</v>
      </c>
      <c r="F1874" t="s">
        <v>505</v>
      </c>
      <c r="G1874" s="39">
        <v>50</v>
      </c>
      <c r="H1874" s="39">
        <v>2351999</v>
      </c>
      <c r="I1874" s="39">
        <v>11759995</v>
      </c>
      <c r="K1874" s="62" t="str">
        <f t="shared" si="29"/>
        <v>Спир</v>
      </c>
    </row>
    <row r="1875" spans="1:11">
      <c r="A1875">
        <v>5900083</v>
      </c>
      <c r="B1875" t="s">
        <v>4794</v>
      </c>
      <c r="C1875" t="s">
        <v>435</v>
      </c>
      <c r="D1875" t="s">
        <v>436</v>
      </c>
      <c r="E1875">
        <v>9945284</v>
      </c>
      <c r="F1875" t="s">
        <v>505</v>
      </c>
      <c r="G1875" s="39">
        <v>890</v>
      </c>
      <c r="H1875" s="39">
        <v>2346788</v>
      </c>
      <c r="I1875" s="39">
        <v>208864132</v>
      </c>
      <c r="K1875" s="62" t="str">
        <f t="shared" si="29"/>
        <v>Спир</v>
      </c>
    </row>
    <row r="1876" spans="1:11">
      <c r="A1876">
        <v>5900185</v>
      </c>
      <c r="B1876" t="s">
        <v>4794</v>
      </c>
      <c r="C1876" t="s">
        <v>127</v>
      </c>
      <c r="D1876" t="s">
        <v>128</v>
      </c>
      <c r="E1876">
        <v>18521</v>
      </c>
      <c r="F1876" t="s">
        <v>126</v>
      </c>
      <c r="G1876" s="39">
        <v>400</v>
      </c>
      <c r="H1876" s="39">
        <v>6325000</v>
      </c>
      <c r="I1876" s="39">
        <v>25300000</v>
      </c>
      <c r="K1876" s="62" t="str">
        <f t="shared" si="29"/>
        <v>Бард</v>
      </c>
    </row>
    <row r="1877" spans="1:11">
      <c r="A1877">
        <v>5901441</v>
      </c>
      <c r="B1877" t="s">
        <v>4846</v>
      </c>
      <c r="C1877" t="s">
        <v>394</v>
      </c>
      <c r="D1877" t="s">
        <v>395</v>
      </c>
      <c r="E1877">
        <v>45433</v>
      </c>
      <c r="F1877" t="s">
        <v>278</v>
      </c>
      <c r="G1877" s="39">
        <v>200</v>
      </c>
      <c r="H1877" s="39">
        <v>2212788</v>
      </c>
      <c r="I1877" s="39">
        <v>44255760</v>
      </c>
      <c r="K1877" s="62" t="str">
        <f t="shared" si="29"/>
        <v>Спир</v>
      </c>
    </row>
    <row r="1878" spans="1:11">
      <c r="A1878">
        <v>5901486</v>
      </c>
      <c r="B1878" t="s">
        <v>4846</v>
      </c>
      <c r="C1878" t="s">
        <v>981</v>
      </c>
      <c r="D1878" t="s">
        <v>982</v>
      </c>
      <c r="E1878">
        <v>45284</v>
      </c>
      <c r="F1878" t="s">
        <v>274</v>
      </c>
      <c r="G1878" s="39">
        <v>1150</v>
      </c>
      <c r="H1878" s="39">
        <v>2386000</v>
      </c>
      <c r="I1878" s="39">
        <v>274390000</v>
      </c>
      <c r="K1878" s="62" t="str">
        <f t="shared" si="29"/>
        <v>Спир</v>
      </c>
    </row>
    <row r="1879" spans="1:11">
      <c r="A1879">
        <v>5901487</v>
      </c>
      <c r="B1879" t="s">
        <v>4846</v>
      </c>
      <c r="C1879" t="s">
        <v>327</v>
      </c>
      <c r="D1879" t="s">
        <v>328</v>
      </c>
      <c r="E1879">
        <v>45284</v>
      </c>
      <c r="F1879" t="s">
        <v>274</v>
      </c>
      <c r="G1879" s="39">
        <v>1970</v>
      </c>
      <c r="H1879" s="39">
        <v>2347444</v>
      </c>
      <c r="I1879" s="39">
        <v>462446468</v>
      </c>
      <c r="K1879" s="62" t="str">
        <f t="shared" si="29"/>
        <v>Спир</v>
      </c>
    </row>
    <row r="1880" spans="1:11">
      <c r="A1880">
        <v>5901488</v>
      </c>
      <c r="B1880" t="s">
        <v>4846</v>
      </c>
      <c r="C1880" t="s">
        <v>547</v>
      </c>
      <c r="D1880" t="s">
        <v>548</v>
      </c>
      <c r="E1880">
        <v>45284</v>
      </c>
      <c r="F1880" t="s">
        <v>274</v>
      </c>
      <c r="G1880" s="39">
        <v>30</v>
      </c>
      <c r="H1880" s="39">
        <v>2338788</v>
      </c>
      <c r="I1880" s="39">
        <v>7016364</v>
      </c>
      <c r="K1880" s="62" t="str">
        <f t="shared" si="29"/>
        <v>Спир</v>
      </c>
    </row>
    <row r="1881" spans="1:11">
      <c r="A1881">
        <v>5901489</v>
      </c>
      <c r="B1881" t="s">
        <v>4846</v>
      </c>
      <c r="C1881" t="s">
        <v>4847</v>
      </c>
      <c r="D1881" t="s">
        <v>4848</v>
      </c>
      <c r="E1881">
        <v>45284</v>
      </c>
      <c r="F1881" t="s">
        <v>274</v>
      </c>
      <c r="G1881" s="39">
        <v>1200</v>
      </c>
      <c r="H1881" s="39">
        <v>2336788</v>
      </c>
      <c r="I1881" s="39">
        <v>280414560</v>
      </c>
      <c r="K1881" s="62" t="str">
        <f t="shared" si="29"/>
        <v>Спир</v>
      </c>
    </row>
    <row r="1882" spans="1:11">
      <c r="A1882">
        <v>5901490</v>
      </c>
      <c r="B1882" t="s">
        <v>4846</v>
      </c>
      <c r="C1882" t="s">
        <v>390</v>
      </c>
      <c r="D1882" t="s">
        <v>391</v>
      </c>
      <c r="E1882">
        <v>45284</v>
      </c>
      <c r="F1882" t="s">
        <v>274</v>
      </c>
      <c r="G1882" s="39">
        <v>150</v>
      </c>
      <c r="H1882" s="39">
        <v>2334007</v>
      </c>
      <c r="I1882" s="39">
        <v>35010105</v>
      </c>
      <c r="K1882" s="62" t="str">
        <f t="shared" si="29"/>
        <v>Спир</v>
      </c>
    </row>
    <row r="1883" spans="1:11">
      <c r="A1883">
        <v>5902005</v>
      </c>
      <c r="B1883" t="s">
        <v>4846</v>
      </c>
      <c r="C1883" t="s">
        <v>4849</v>
      </c>
      <c r="D1883" t="s">
        <v>4850</v>
      </c>
      <c r="E1883">
        <v>18521</v>
      </c>
      <c r="F1883" t="s">
        <v>126</v>
      </c>
      <c r="G1883" s="39">
        <v>100</v>
      </c>
      <c r="H1883" s="39">
        <v>6328000</v>
      </c>
      <c r="I1883" s="39">
        <v>6328000</v>
      </c>
      <c r="K1883" s="62" t="str">
        <f t="shared" si="29"/>
        <v>Бард</v>
      </c>
    </row>
    <row r="1884" spans="1:11">
      <c r="A1884">
        <v>5903159</v>
      </c>
      <c r="B1884" t="s">
        <v>4846</v>
      </c>
      <c r="C1884" t="s">
        <v>2207</v>
      </c>
      <c r="D1884" t="s">
        <v>2208</v>
      </c>
      <c r="E1884">
        <v>9945284</v>
      </c>
      <c r="F1884" t="s">
        <v>505</v>
      </c>
      <c r="G1884" s="39">
        <v>200</v>
      </c>
      <c r="H1884" s="39">
        <v>2338010</v>
      </c>
      <c r="I1884" s="39">
        <v>46760200</v>
      </c>
      <c r="K1884" s="62" t="str">
        <f t="shared" si="29"/>
        <v>Спир</v>
      </c>
    </row>
    <row r="1885" spans="1:11">
      <c r="A1885">
        <v>5903160</v>
      </c>
      <c r="B1885" t="s">
        <v>4846</v>
      </c>
      <c r="C1885" t="s">
        <v>476</v>
      </c>
      <c r="D1885" t="s">
        <v>477</v>
      </c>
      <c r="E1885">
        <v>9945284</v>
      </c>
      <c r="F1885" t="s">
        <v>505</v>
      </c>
      <c r="G1885" s="39">
        <v>70</v>
      </c>
      <c r="H1885" s="39">
        <v>2335888</v>
      </c>
      <c r="I1885" s="39">
        <v>16351216</v>
      </c>
      <c r="K1885" s="62" t="str">
        <f t="shared" si="29"/>
        <v>Спир</v>
      </c>
    </row>
    <row r="1886" spans="1:11">
      <c r="A1886">
        <v>5903161</v>
      </c>
      <c r="B1886" t="s">
        <v>4846</v>
      </c>
      <c r="C1886" t="s">
        <v>547</v>
      </c>
      <c r="D1886" t="s">
        <v>548</v>
      </c>
      <c r="E1886">
        <v>9945284</v>
      </c>
      <c r="F1886" t="s">
        <v>505</v>
      </c>
      <c r="G1886" s="39">
        <v>20</v>
      </c>
      <c r="H1886" s="39">
        <v>2335008</v>
      </c>
      <c r="I1886" s="39">
        <v>4670016</v>
      </c>
      <c r="K1886" s="62" t="str">
        <f t="shared" si="29"/>
        <v>Спир</v>
      </c>
    </row>
    <row r="1887" spans="1:11">
      <c r="A1887">
        <v>5903162</v>
      </c>
      <c r="B1887" t="s">
        <v>4846</v>
      </c>
      <c r="C1887" t="s">
        <v>443</v>
      </c>
      <c r="D1887" t="s">
        <v>444</v>
      </c>
      <c r="E1887">
        <v>9945284</v>
      </c>
      <c r="F1887" t="s">
        <v>505</v>
      </c>
      <c r="G1887" s="39">
        <v>100</v>
      </c>
      <c r="H1887" s="39">
        <v>2335007</v>
      </c>
      <c r="I1887" s="39">
        <v>23350070</v>
      </c>
      <c r="K1887" s="62" t="str">
        <f t="shared" si="29"/>
        <v>Спир</v>
      </c>
    </row>
    <row r="1888" spans="1:11">
      <c r="A1888">
        <v>5903163</v>
      </c>
      <c r="B1888" t="s">
        <v>4846</v>
      </c>
      <c r="C1888" t="s">
        <v>429</v>
      </c>
      <c r="D1888" t="s">
        <v>430</v>
      </c>
      <c r="E1888">
        <v>9945284</v>
      </c>
      <c r="F1888" t="s">
        <v>505</v>
      </c>
      <c r="G1888" s="39">
        <v>200</v>
      </c>
      <c r="H1888" s="39">
        <v>2334888</v>
      </c>
      <c r="I1888" s="39">
        <v>46697760</v>
      </c>
      <c r="K1888" s="62" t="str">
        <f t="shared" si="29"/>
        <v>Спир</v>
      </c>
    </row>
    <row r="1889" spans="1:11">
      <c r="A1889">
        <v>5903164</v>
      </c>
      <c r="B1889" t="s">
        <v>4846</v>
      </c>
      <c r="C1889" t="s">
        <v>390</v>
      </c>
      <c r="D1889" t="s">
        <v>391</v>
      </c>
      <c r="E1889">
        <v>9945284</v>
      </c>
      <c r="F1889" t="s">
        <v>505</v>
      </c>
      <c r="G1889" s="39">
        <v>1340</v>
      </c>
      <c r="H1889" s="39">
        <v>2333007</v>
      </c>
      <c r="I1889" s="39">
        <v>312622938</v>
      </c>
      <c r="K1889" s="62" t="str">
        <f t="shared" si="29"/>
        <v>Спир</v>
      </c>
    </row>
    <row r="1890" spans="1:11">
      <c r="A1890">
        <v>5903268</v>
      </c>
      <c r="B1890" t="s">
        <v>4846</v>
      </c>
      <c r="C1890" t="s">
        <v>127</v>
      </c>
      <c r="D1890" t="s">
        <v>128</v>
      </c>
      <c r="E1890">
        <v>18521</v>
      </c>
      <c r="F1890" t="s">
        <v>126</v>
      </c>
      <c r="G1890" s="39">
        <v>300</v>
      </c>
      <c r="H1890" s="39">
        <v>6325000</v>
      </c>
      <c r="I1890" s="39">
        <v>18975000</v>
      </c>
      <c r="K1890" s="62" t="str">
        <f t="shared" si="29"/>
        <v>Бард</v>
      </c>
    </row>
    <row r="1891" spans="1:11">
      <c r="A1891">
        <v>5904413</v>
      </c>
      <c r="B1891" t="s">
        <v>4851</v>
      </c>
      <c r="C1891" t="s">
        <v>544</v>
      </c>
      <c r="D1891" t="s">
        <v>545</v>
      </c>
      <c r="E1891">
        <v>45433</v>
      </c>
      <c r="F1891" t="s">
        <v>278</v>
      </c>
      <c r="G1891" s="39">
        <v>140</v>
      </c>
      <c r="H1891" s="39">
        <v>2255999</v>
      </c>
      <c r="I1891" s="39">
        <v>31583986</v>
      </c>
      <c r="K1891" s="62" t="str">
        <f t="shared" si="29"/>
        <v>Спир</v>
      </c>
    </row>
    <row r="1892" spans="1:11">
      <c r="A1892">
        <v>5904450</v>
      </c>
      <c r="B1892" t="s">
        <v>4851</v>
      </c>
      <c r="C1892" t="s">
        <v>304</v>
      </c>
      <c r="D1892" t="s">
        <v>305</v>
      </c>
      <c r="E1892">
        <v>45284</v>
      </c>
      <c r="F1892" t="s">
        <v>274</v>
      </c>
      <c r="G1892" s="39">
        <v>600</v>
      </c>
      <c r="H1892" s="39">
        <v>2338000</v>
      </c>
      <c r="I1892" s="39">
        <v>140280000</v>
      </c>
      <c r="K1892" s="62" t="str">
        <f t="shared" si="29"/>
        <v>Спир</v>
      </c>
    </row>
    <row r="1893" spans="1:11">
      <c r="A1893">
        <v>5904451</v>
      </c>
      <c r="B1893" t="s">
        <v>4851</v>
      </c>
      <c r="C1893" t="s">
        <v>2255</v>
      </c>
      <c r="D1893" t="s">
        <v>2256</v>
      </c>
      <c r="E1893">
        <v>45284</v>
      </c>
      <c r="F1893" t="s">
        <v>274</v>
      </c>
      <c r="G1893" s="39">
        <v>100</v>
      </c>
      <c r="H1893" s="39">
        <v>2335999</v>
      </c>
      <c r="I1893" s="39">
        <v>23359990</v>
      </c>
      <c r="K1893" s="62" t="str">
        <f t="shared" si="29"/>
        <v>Спир</v>
      </c>
    </row>
    <row r="1894" spans="1:11">
      <c r="A1894">
        <v>5904452</v>
      </c>
      <c r="B1894" t="s">
        <v>4851</v>
      </c>
      <c r="C1894" t="s">
        <v>390</v>
      </c>
      <c r="D1894" t="s">
        <v>391</v>
      </c>
      <c r="E1894">
        <v>45284</v>
      </c>
      <c r="F1894" t="s">
        <v>274</v>
      </c>
      <c r="G1894" s="39">
        <v>1810</v>
      </c>
      <c r="H1894" s="39">
        <v>2334077</v>
      </c>
      <c r="I1894" s="39">
        <v>422467937</v>
      </c>
      <c r="K1894" s="62" t="str">
        <f t="shared" si="29"/>
        <v>Спир</v>
      </c>
    </row>
    <row r="1895" spans="1:11">
      <c r="A1895">
        <v>5904453</v>
      </c>
      <c r="B1895" t="s">
        <v>4851</v>
      </c>
      <c r="C1895" t="s">
        <v>4847</v>
      </c>
      <c r="D1895" t="s">
        <v>4848</v>
      </c>
      <c r="E1895">
        <v>45284</v>
      </c>
      <c r="F1895" t="s">
        <v>274</v>
      </c>
      <c r="G1895" s="39">
        <v>1200</v>
      </c>
      <c r="H1895" s="39">
        <v>2334007</v>
      </c>
      <c r="I1895" s="39">
        <v>280080840</v>
      </c>
      <c r="K1895" s="62" t="str">
        <f t="shared" si="29"/>
        <v>Спир</v>
      </c>
    </row>
    <row r="1896" spans="1:11">
      <c r="A1896">
        <v>5904933</v>
      </c>
      <c r="B1896" t="s">
        <v>4851</v>
      </c>
      <c r="C1896" t="s">
        <v>160</v>
      </c>
      <c r="D1896" t="s">
        <v>161</v>
      </c>
      <c r="E1896">
        <v>18521</v>
      </c>
      <c r="F1896" t="s">
        <v>126</v>
      </c>
      <c r="G1896" s="39">
        <v>500</v>
      </c>
      <c r="H1896" s="39">
        <v>6326000</v>
      </c>
      <c r="I1896" s="39">
        <v>31630000</v>
      </c>
      <c r="K1896" s="62" t="str">
        <f t="shared" si="29"/>
        <v>Бард</v>
      </c>
    </row>
    <row r="1897" spans="1:11">
      <c r="A1897">
        <v>5904934</v>
      </c>
      <c r="B1897" t="s">
        <v>4851</v>
      </c>
      <c r="C1897" t="s">
        <v>127</v>
      </c>
      <c r="D1897" t="s">
        <v>128</v>
      </c>
      <c r="E1897">
        <v>18521</v>
      </c>
      <c r="F1897" t="s">
        <v>126</v>
      </c>
      <c r="G1897" s="39">
        <v>100</v>
      </c>
      <c r="H1897" s="39">
        <v>6325000</v>
      </c>
      <c r="I1897" s="39">
        <v>6325000</v>
      </c>
      <c r="K1897" s="62" t="str">
        <f t="shared" si="29"/>
        <v>Бард</v>
      </c>
    </row>
    <row r="1898" spans="1:11">
      <c r="A1898">
        <v>5905925</v>
      </c>
      <c r="B1898" t="s">
        <v>4851</v>
      </c>
      <c r="C1898" t="s">
        <v>2229</v>
      </c>
      <c r="D1898" t="s">
        <v>2230</v>
      </c>
      <c r="E1898">
        <v>45433</v>
      </c>
      <c r="F1898" t="s">
        <v>278</v>
      </c>
      <c r="G1898" s="39">
        <v>50</v>
      </c>
      <c r="H1898" s="39">
        <v>2260000</v>
      </c>
      <c r="I1898" s="39">
        <v>11300000</v>
      </c>
      <c r="K1898" s="62" t="str">
        <f t="shared" si="29"/>
        <v>Спир</v>
      </c>
    </row>
    <row r="1899" spans="1:11">
      <c r="A1899">
        <v>5905945</v>
      </c>
      <c r="B1899" t="s">
        <v>4851</v>
      </c>
      <c r="C1899" t="s">
        <v>462</v>
      </c>
      <c r="D1899" t="s">
        <v>463</v>
      </c>
      <c r="E1899">
        <v>45284</v>
      </c>
      <c r="F1899" t="s">
        <v>274</v>
      </c>
      <c r="G1899" s="39">
        <v>200</v>
      </c>
      <c r="H1899" s="39">
        <v>2333777</v>
      </c>
      <c r="I1899" s="39">
        <v>46675540</v>
      </c>
      <c r="K1899" s="62" t="str">
        <f t="shared" si="29"/>
        <v>Спир</v>
      </c>
    </row>
    <row r="1900" spans="1:11">
      <c r="A1900">
        <v>5905946</v>
      </c>
      <c r="B1900" t="s">
        <v>4851</v>
      </c>
      <c r="C1900" t="s">
        <v>310</v>
      </c>
      <c r="D1900" t="s">
        <v>311</v>
      </c>
      <c r="E1900">
        <v>45284</v>
      </c>
      <c r="F1900" t="s">
        <v>274</v>
      </c>
      <c r="G1900" s="39">
        <v>100</v>
      </c>
      <c r="H1900" s="39">
        <v>2332788</v>
      </c>
      <c r="I1900" s="39">
        <v>23327880</v>
      </c>
      <c r="K1900" s="62" t="str">
        <f t="shared" si="29"/>
        <v>Спир</v>
      </c>
    </row>
    <row r="1901" spans="1:11">
      <c r="A1901">
        <v>5905947</v>
      </c>
      <c r="B1901" t="s">
        <v>4851</v>
      </c>
      <c r="C1901" t="s">
        <v>435</v>
      </c>
      <c r="D1901" t="s">
        <v>436</v>
      </c>
      <c r="E1901">
        <v>45284</v>
      </c>
      <c r="F1901" t="s">
        <v>274</v>
      </c>
      <c r="G1901" s="39">
        <v>490</v>
      </c>
      <c r="H1901" s="39">
        <v>2331344</v>
      </c>
      <c r="I1901" s="39">
        <v>114235856</v>
      </c>
      <c r="K1901" s="62" t="str">
        <f t="shared" si="29"/>
        <v>Спир</v>
      </c>
    </row>
    <row r="1902" spans="1:11">
      <c r="A1902">
        <v>5907130</v>
      </c>
      <c r="B1902" t="s">
        <v>4852</v>
      </c>
      <c r="C1902" t="s">
        <v>2257</v>
      </c>
      <c r="D1902" t="s">
        <v>2258</v>
      </c>
      <c r="E1902">
        <v>45433</v>
      </c>
      <c r="F1902" t="s">
        <v>278</v>
      </c>
      <c r="G1902" s="39">
        <v>40</v>
      </c>
      <c r="H1902" s="39">
        <v>2212788</v>
      </c>
      <c r="I1902" s="39">
        <v>8851152</v>
      </c>
      <c r="K1902" s="62" t="str">
        <f t="shared" si="29"/>
        <v>Спир</v>
      </c>
    </row>
    <row r="1903" spans="1:11">
      <c r="A1903">
        <v>5907131</v>
      </c>
      <c r="B1903" t="s">
        <v>4852</v>
      </c>
      <c r="C1903" t="s">
        <v>3310</v>
      </c>
      <c r="D1903" t="s">
        <v>3311</v>
      </c>
      <c r="E1903">
        <v>45433</v>
      </c>
      <c r="F1903" t="s">
        <v>278</v>
      </c>
      <c r="G1903" s="39">
        <v>20</v>
      </c>
      <c r="H1903" s="39">
        <v>2210200</v>
      </c>
      <c r="I1903" s="39">
        <v>4420400</v>
      </c>
      <c r="K1903" s="62" t="str">
        <f t="shared" si="29"/>
        <v>Спир</v>
      </c>
    </row>
    <row r="1904" spans="1:11">
      <c r="A1904">
        <v>5907177</v>
      </c>
      <c r="B1904" t="s">
        <v>4852</v>
      </c>
      <c r="C1904" t="s">
        <v>967</v>
      </c>
      <c r="D1904" t="s">
        <v>968</v>
      </c>
      <c r="E1904">
        <v>45284</v>
      </c>
      <c r="F1904" t="s">
        <v>274</v>
      </c>
      <c r="G1904" s="39">
        <v>200</v>
      </c>
      <c r="H1904" s="39">
        <v>2336888</v>
      </c>
      <c r="I1904" s="39">
        <v>46737760</v>
      </c>
      <c r="K1904" s="62" t="str">
        <f t="shared" si="29"/>
        <v>Спир</v>
      </c>
    </row>
    <row r="1905" spans="1:11">
      <c r="A1905">
        <v>5907178</v>
      </c>
      <c r="B1905" t="s">
        <v>4852</v>
      </c>
      <c r="C1905" t="s">
        <v>435</v>
      </c>
      <c r="D1905" t="s">
        <v>436</v>
      </c>
      <c r="E1905">
        <v>45284</v>
      </c>
      <c r="F1905" t="s">
        <v>274</v>
      </c>
      <c r="G1905" s="39">
        <v>2710</v>
      </c>
      <c r="H1905" s="39">
        <v>2336788</v>
      </c>
      <c r="I1905" s="39">
        <v>633269548</v>
      </c>
      <c r="K1905" s="62" t="str">
        <f t="shared" si="29"/>
        <v>Спир</v>
      </c>
    </row>
    <row r="1906" spans="1:11">
      <c r="A1906">
        <v>5907179</v>
      </c>
      <c r="B1906" t="s">
        <v>4852</v>
      </c>
      <c r="C1906" t="s">
        <v>435</v>
      </c>
      <c r="D1906" t="s">
        <v>436</v>
      </c>
      <c r="E1906">
        <v>45284</v>
      </c>
      <c r="F1906" t="s">
        <v>274</v>
      </c>
      <c r="G1906" s="39">
        <v>1590</v>
      </c>
      <c r="H1906" s="39">
        <v>2331344</v>
      </c>
      <c r="I1906" s="39">
        <v>370683696</v>
      </c>
      <c r="K1906" s="62" t="str">
        <f t="shared" si="29"/>
        <v>Спир</v>
      </c>
    </row>
    <row r="1907" spans="1:11">
      <c r="A1907">
        <v>5907668</v>
      </c>
      <c r="B1907" t="s">
        <v>4852</v>
      </c>
      <c r="C1907" t="s">
        <v>4836</v>
      </c>
      <c r="D1907" t="s">
        <v>4837</v>
      </c>
      <c r="E1907">
        <v>18521</v>
      </c>
      <c r="F1907" t="s">
        <v>126</v>
      </c>
      <c r="G1907" s="39">
        <v>100</v>
      </c>
      <c r="H1907" s="39">
        <v>6326000</v>
      </c>
      <c r="I1907" s="39">
        <v>6326000</v>
      </c>
      <c r="K1907" s="62" t="str">
        <f t="shared" si="29"/>
        <v>Бард</v>
      </c>
    </row>
    <row r="1908" spans="1:11">
      <c r="A1908">
        <v>5907669</v>
      </c>
      <c r="B1908" t="s">
        <v>4852</v>
      </c>
      <c r="C1908" t="s">
        <v>4836</v>
      </c>
      <c r="D1908" t="s">
        <v>4837</v>
      </c>
      <c r="E1908">
        <v>18521</v>
      </c>
      <c r="F1908" t="s">
        <v>126</v>
      </c>
      <c r="G1908" s="39">
        <v>100</v>
      </c>
      <c r="H1908" s="39">
        <v>6326000</v>
      </c>
      <c r="I1908" s="39">
        <v>6326000</v>
      </c>
      <c r="K1908" s="62" t="str">
        <f t="shared" si="29"/>
        <v>Бард</v>
      </c>
    </row>
    <row r="1909" spans="1:11">
      <c r="A1909">
        <v>5907670</v>
      </c>
      <c r="B1909" t="s">
        <v>4852</v>
      </c>
      <c r="C1909" t="s">
        <v>127</v>
      </c>
      <c r="D1909" t="s">
        <v>128</v>
      </c>
      <c r="E1909">
        <v>18521</v>
      </c>
      <c r="F1909" t="s">
        <v>126</v>
      </c>
      <c r="G1909" s="39">
        <v>400</v>
      </c>
      <c r="H1909" s="39">
        <v>6325000</v>
      </c>
      <c r="I1909" s="39">
        <v>25300000</v>
      </c>
      <c r="K1909" s="62" t="str">
        <f t="shared" si="29"/>
        <v>Бард</v>
      </c>
    </row>
    <row r="1910" spans="1:11">
      <c r="A1910">
        <v>5908692</v>
      </c>
      <c r="B1910" t="s">
        <v>4852</v>
      </c>
      <c r="C1910" t="s">
        <v>4853</v>
      </c>
      <c r="D1910" t="s">
        <v>4854</v>
      </c>
      <c r="E1910">
        <v>45433</v>
      </c>
      <c r="F1910" t="s">
        <v>278</v>
      </c>
      <c r="G1910" s="39">
        <v>170</v>
      </c>
      <c r="H1910" s="39">
        <v>2222200</v>
      </c>
      <c r="I1910" s="39">
        <v>37777400</v>
      </c>
      <c r="K1910" s="62" t="str">
        <f t="shared" si="29"/>
        <v>Спир</v>
      </c>
    </row>
    <row r="1911" spans="1:11">
      <c r="A1911">
        <v>5910094</v>
      </c>
      <c r="B1911" t="s">
        <v>4855</v>
      </c>
      <c r="C1911" t="s">
        <v>439</v>
      </c>
      <c r="D1911" t="s">
        <v>440</v>
      </c>
      <c r="E1911">
        <v>45284</v>
      </c>
      <c r="F1911" t="s">
        <v>274</v>
      </c>
      <c r="G1911" s="39">
        <v>150</v>
      </c>
      <c r="H1911" s="39">
        <v>2340999</v>
      </c>
      <c r="I1911" s="39">
        <v>35114985</v>
      </c>
      <c r="K1911" s="62" t="str">
        <f t="shared" si="29"/>
        <v>Спир</v>
      </c>
    </row>
    <row r="1912" spans="1:11">
      <c r="A1912">
        <v>5910095</v>
      </c>
      <c r="B1912" t="s">
        <v>4855</v>
      </c>
      <c r="C1912" t="s">
        <v>2242</v>
      </c>
      <c r="D1912" t="s">
        <v>2243</v>
      </c>
      <c r="E1912">
        <v>45284</v>
      </c>
      <c r="F1912" t="s">
        <v>274</v>
      </c>
      <c r="G1912" s="39">
        <v>100</v>
      </c>
      <c r="H1912" s="39">
        <v>2336888</v>
      </c>
      <c r="I1912" s="39">
        <v>23368880</v>
      </c>
      <c r="K1912" s="62" t="str">
        <f t="shared" si="29"/>
        <v>Спир</v>
      </c>
    </row>
    <row r="1913" spans="1:11">
      <c r="A1913">
        <v>5910096</v>
      </c>
      <c r="B1913" t="s">
        <v>4855</v>
      </c>
      <c r="C1913" t="s">
        <v>555</v>
      </c>
      <c r="D1913" t="s">
        <v>556</v>
      </c>
      <c r="E1913">
        <v>45284</v>
      </c>
      <c r="F1913" t="s">
        <v>274</v>
      </c>
      <c r="G1913" s="39">
        <v>400</v>
      </c>
      <c r="H1913" s="39">
        <v>2335000</v>
      </c>
      <c r="I1913" s="39">
        <v>93400000</v>
      </c>
      <c r="K1913" s="62" t="str">
        <f t="shared" si="29"/>
        <v>Спир</v>
      </c>
    </row>
    <row r="1914" spans="1:11">
      <c r="A1914">
        <v>5910097</v>
      </c>
      <c r="B1914" t="s">
        <v>4855</v>
      </c>
      <c r="C1914" t="s">
        <v>2284</v>
      </c>
      <c r="D1914" t="s">
        <v>2285</v>
      </c>
      <c r="E1914">
        <v>45284</v>
      </c>
      <c r="F1914" t="s">
        <v>274</v>
      </c>
      <c r="G1914" s="39">
        <v>150</v>
      </c>
      <c r="H1914" s="39">
        <v>2331345</v>
      </c>
      <c r="I1914" s="39">
        <v>34970175</v>
      </c>
      <c r="K1914" s="62" t="str">
        <f t="shared" si="29"/>
        <v>Спир</v>
      </c>
    </row>
    <row r="1915" spans="1:11">
      <c r="A1915">
        <v>5910098</v>
      </c>
      <c r="B1915" t="s">
        <v>4855</v>
      </c>
      <c r="C1915" t="s">
        <v>970</v>
      </c>
      <c r="D1915" t="s">
        <v>971</v>
      </c>
      <c r="E1915">
        <v>45284</v>
      </c>
      <c r="F1915" t="s">
        <v>274</v>
      </c>
      <c r="G1915" s="39">
        <v>600</v>
      </c>
      <c r="H1915" s="39">
        <v>2331340</v>
      </c>
      <c r="I1915" s="39">
        <v>139880400</v>
      </c>
      <c r="K1915" s="62" t="str">
        <f t="shared" si="29"/>
        <v>Спир</v>
      </c>
    </row>
    <row r="1916" spans="1:11">
      <c r="A1916">
        <v>5910586</v>
      </c>
      <c r="B1916" t="s">
        <v>4855</v>
      </c>
      <c r="C1916" t="s">
        <v>124</v>
      </c>
      <c r="D1916" t="s">
        <v>125</v>
      </c>
      <c r="E1916">
        <v>18521</v>
      </c>
      <c r="F1916" t="s">
        <v>126</v>
      </c>
      <c r="G1916" s="39">
        <v>300</v>
      </c>
      <c r="H1916" s="39">
        <v>6325205</v>
      </c>
      <c r="I1916" s="39">
        <v>18975615</v>
      </c>
      <c r="K1916" s="62" t="str">
        <f t="shared" si="29"/>
        <v>Бард</v>
      </c>
    </row>
    <row r="1917" spans="1:11">
      <c r="A1917">
        <v>5910587</v>
      </c>
      <c r="B1917" t="s">
        <v>4855</v>
      </c>
      <c r="C1917" t="s">
        <v>127</v>
      </c>
      <c r="D1917" t="s">
        <v>128</v>
      </c>
      <c r="E1917">
        <v>18521</v>
      </c>
      <c r="F1917" t="s">
        <v>126</v>
      </c>
      <c r="G1917" s="39">
        <v>300</v>
      </c>
      <c r="H1917" s="39">
        <v>6325000</v>
      </c>
      <c r="I1917" s="39">
        <v>18975000</v>
      </c>
      <c r="K1917" s="62" t="str">
        <f t="shared" si="29"/>
        <v>Бард</v>
      </c>
    </row>
    <row r="1918" spans="1:11">
      <c r="A1918">
        <v>5911603</v>
      </c>
      <c r="B1918" t="s">
        <v>4855</v>
      </c>
      <c r="C1918" t="s">
        <v>441</v>
      </c>
      <c r="D1918" t="s">
        <v>442</v>
      </c>
      <c r="E1918">
        <v>45433</v>
      </c>
      <c r="F1918" t="s">
        <v>278</v>
      </c>
      <c r="G1918" s="39">
        <v>100</v>
      </c>
      <c r="H1918" s="39">
        <v>2209788</v>
      </c>
      <c r="I1918" s="39">
        <v>22097880</v>
      </c>
      <c r="K1918" s="62" t="str">
        <f t="shared" si="29"/>
        <v>Спир</v>
      </c>
    </row>
    <row r="1919" spans="1:11">
      <c r="A1919">
        <v>5911604</v>
      </c>
      <c r="B1919" t="s">
        <v>4855</v>
      </c>
      <c r="C1919" t="s">
        <v>4856</v>
      </c>
      <c r="D1919" t="s">
        <v>4857</v>
      </c>
      <c r="E1919">
        <v>45433</v>
      </c>
      <c r="F1919" t="s">
        <v>278</v>
      </c>
      <c r="G1919" s="39">
        <v>70</v>
      </c>
      <c r="H1919" s="39">
        <v>2209000</v>
      </c>
      <c r="I1919" s="39">
        <v>15463000</v>
      </c>
      <c r="K1919" s="62" t="str">
        <f t="shared" si="29"/>
        <v>Спир</v>
      </c>
    </row>
    <row r="1920" spans="1:11">
      <c r="A1920">
        <v>5911605</v>
      </c>
      <c r="B1920" t="s">
        <v>4855</v>
      </c>
      <c r="C1920" t="s">
        <v>3325</v>
      </c>
      <c r="D1920" t="s">
        <v>3326</v>
      </c>
      <c r="E1920">
        <v>45433</v>
      </c>
      <c r="F1920" t="s">
        <v>278</v>
      </c>
      <c r="G1920" s="39">
        <v>60</v>
      </c>
      <c r="H1920" s="39">
        <v>2208999</v>
      </c>
      <c r="I1920" s="39">
        <v>13253994</v>
      </c>
      <c r="K1920" s="62" t="str">
        <f t="shared" si="29"/>
        <v>Спир</v>
      </c>
    </row>
    <row r="1921" spans="1:11">
      <c r="A1921">
        <v>5911633</v>
      </c>
      <c r="B1921" t="s">
        <v>4855</v>
      </c>
      <c r="C1921" t="s">
        <v>981</v>
      </c>
      <c r="D1921" t="s">
        <v>982</v>
      </c>
      <c r="E1921">
        <v>45284</v>
      </c>
      <c r="F1921" t="s">
        <v>274</v>
      </c>
      <c r="G1921" s="39">
        <v>1150</v>
      </c>
      <c r="H1921" s="39">
        <v>2340777</v>
      </c>
      <c r="I1921" s="39">
        <v>269189355</v>
      </c>
      <c r="K1921" s="62" t="str">
        <f t="shared" si="29"/>
        <v>Спир</v>
      </c>
    </row>
    <row r="1922" spans="1:11">
      <c r="A1922">
        <v>5911634</v>
      </c>
      <c r="B1922" t="s">
        <v>4855</v>
      </c>
      <c r="C1922" t="s">
        <v>298</v>
      </c>
      <c r="D1922" t="s">
        <v>299</v>
      </c>
      <c r="E1922">
        <v>45284</v>
      </c>
      <c r="F1922" t="s">
        <v>274</v>
      </c>
      <c r="G1922" s="39">
        <v>500</v>
      </c>
      <c r="H1922" s="39">
        <v>2333009</v>
      </c>
      <c r="I1922" s="39">
        <v>116650450</v>
      </c>
      <c r="K1922" s="62" t="str">
        <f t="shared" si="29"/>
        <v>Спир</v>
      </c>
    </row>
    <row r="1923" spans="1:11">
      <c r="A1923">
        <v>5911635</v>
      </c>
      <c r="B1923" t="s">
        <v>4855</v>
      </c>
      <c r="C1923" t="s">
        <v>2270</v>
      </c>
      <c r="D1923" t="s">
        <v>2271</v>
      </c>
      <c r="E1923">
        <v>45284</v>
      </c>
      <c r="F1923" t="s">
        <v>274</v>
      </c>
      <c r="G1923" s="39">
        <v>100</v>
      </c>
      <c r="H1923" s="39">
        <v>2333000</v>
      </c>
      <c r="I1923" s="39">
        <v>23330000</v>
      </c>
      <c r="K1923" s="62" t="str">
        <f t="shared" si="29"/>
        <v>Спир</v>
      </c>
    </row>
    <row r="1924" spans="1:11">
      <c r="A1924">
        <v>5911636</v>
      </c>
      <c r="B1924" t="s">
        <v>4855</v>
      </c>
      <c r="C1924" t="s">
        <v>932</v>
      </c>
      <c r="D1924" t="s">
        <v>933</v>
      </c>
      <c r="E1924">
        <v>45284</v>
      </c>
      <c r="F1924" t="s">
        <v>274</v>
      </c>
      <c r="G1924" s="39">
        <v>200</v>
      </c>
      <c r="H1924" s="39">
        <v>2332000</v>
      </c>
      <c r="I1924" s="39">
        <v>46640000</v>
      </c>
      <c r="K1924" s="62" t="str">
        <f t="shared" si="29"/>
        <v>Спир</v>
      </c>
    </row>
    <row r="1925" spans="1:11">
      <c r="A1925">
        <v>5911637</v>
      </c>
      <c r="B1925" t="s">
        <v>4855</v>
      </c>
      <c r="C1925" t="s">
        <v>2207</v>
      </c>
      <c r="D1925" t="s">
        <v>2208</v>
      </c>
      <c r="E1925">
        <v>45284</v>
      </c>
      <c r="F1925" t="s">
        <v>274</v>
      </c>
      <c r="G1925" s="39">
        <v>200</v>
      </c>
      <c r="H1925" s="39">
        <v>2331343</v>
      </c>
      <c r="I1925" s="39">
        <v>46626860</v>
      </c>
      <c r="K1925" s="62" t="str">
        <f t="shared" ref="K1925:K1988" si="30">LEFT(F1925,4)</f>
        <v>Спир</v>
      </c>
    </row>
    <row r="1926" spans="1:11">
      <c r="A1926">
        <v>5911638</v>
      </c>
      <c r="B1926" t="s">
        <v>4855</v>
      </c>
      <c r="C1926" t="s">
        <v>435</v>
      </c>
      <c r="D1926" t="s">
        <v>436</v>
      </c>
      <c r="E1926">
        <v>45284</v>
      </c>
      <c r="F1926" t="s">
        <v>274</v>
      </c>
      <c r="G1926" s="39">
        <v>1150</v>
      </c>
      <c r="H1926" s="39">
        <v>2331341</v>
      </c>
      <c r="I1926" s="39">
        <v>268104215</v>
      </c>
      <c r="K1926" s="62" t="str">
        <f t="shared" si="30"/>
        <v>Спир</v>
      </c>
    </row>
    <row r="1927" spans="1:11">
      <c r="A1927">
        <v>5913184</v>
      </c>
      <c r="B1927" t="s">
        <v>4858</v>
      </c>
      <c r="C1927" t="s">
        <v>3325</v>
      </c>
      <c r="D1927" t="s">
        <v>3326</v>
      </c>
      <c r="E1927">
        <v>45433</v>
      </c>
      <c r="F1927" t="s">
        <v>278</v>
      </c>
      <c r="G1927" s="39">
        <v>230</v>
      </c>
      <c r="H1927" s="39">
        <v>2212788</v>
      </c>
      <c r="I1927" s="39">
        <v>50894124</v>
      </c>
      <c r="K1927" s="62" t="str">
        <f t="shared" si="30"/>
        <v>Спир</v>
      </c>
    </row>
    <row r="1928" spans="1:11">
      <c r="A1928">
        <v>5913231</v>
      </c>
      <c r="B1928" t="s">
        <v>4858</v>
      </c>
      <c r="C1928" t="s">
        <v>329</v>
      </c>
      <c r="D1928" t="s">
        <v>330</v>
      </c>
      <c r="E1928">
        <v>45284</v>
      </c>
      <c r="F1928" t="s">
        <v>274</v>
      </c>
      <c r="G1928" s="39">
        <v>1540</v>
      </c>
      <c r="H1928" s="39">
        <v>2335787</v>
      </c>
      <c r="I1928" s="39">
        <v>359711198</v>
      </c>
      <c r="K1928" s="62" t="str">
        <f t="shared" si="30"/>
        <v>Спир</v>
      </c>
    </row>
    <row r="1929" spans="1:11">
      <c r="A1929">
        <v>5913232</v>
      </c>
      <c r="B1929" t="s">
        <v>4858</v>
      </c>
      <c r="C1929" t="s">
        <v>288</v>
      </c>
      <c r="D1929" t="s">
        <v>289</v>
      </c>
      <c r="E1929">
        <v>45284</v>
      </c>
      <c r="F1929" t="s">
        <v>274</v>
      </c>
      <c r="G1929" s="39">
        <v>2960</v>
      </c>
      <c r="H1929" s="39">
        <v>2335755</v>
      </c>
      <c r="I1929" s="39">
        <v>691383480</v>
      </c>
      <c r="K1929" s="62" t="str">
        <f t="shared" si="30"/>
        <v>Спир</v>
      </c>
    </row>
    <row r="1930" spans="1:11">
      <c r="A1930">
        <v>5913730</v>
      </c>
      <c r="B1930" t="s">
        <v>4858</v>
      </c>
      <c r="C1930" t="s">
        <v>2265</v>
      </c>
      <c r="D1930" t="s">
        <v>2266</v>
      </c>
      <c r="E1930">
        <v>18521</v>
      </c>
      <c r="F1930" t="s">
        <v>126</v>
      </c>
      <c r="G1930" s="39">
        <v>100</v>
      </c>
      <c r="H1930" s="39">
        <v>6326000</v>
      </c>
      <c r="I1930" s="39">
        <v>6326000</v>
      </c>
      <c r="K1930" s="62" t="str">
        <f t="shared" si="30"/>
        <v>Бард</v>
      </c>
    </row>
    <row r="1931" spans="1:11">
      <c r="A1931">
        <v>5913731</v>
      </c>
      <c r="B1931" t="s">
        <v>4858</v>
      </c>
      <c r="C1931" t="s">
        <v>127</v>
      </c>
      <c r="D1931" t="s">
        <v>128</v>
      </c>
      <c r="E1931">
        <v>18521</v>
      </c>
      <c r="F1931" t="s">
        <v>126</v>
      </c>
      <c r="G1931" s="39">
        <v>500</v>
      </c>
      <c r="H1931" s="39">
        <v>6325000</v>
      </c>
      <c r="I1931" s="39">
        <v>31625000</v>
      </c>
      <c r="K1931" s="62" t="str">
        <f t="shared" si="30"/>
        <v>Бард</v>
      </c>
    </row>
    <row r="1932" spans="1:11">
      <c r="A1932">
        <v>5915112</v>
      </c>
      <c r="B1932" t="s">
        <v>4858</v>
      </c>
      <c r="C1932" t="s">
        <v>288</v>
      </c>
      <c r="D1932" t="s">
        <v>289</v>
      </c>
      <c r="E1932">
        <v>45284</v>
      </c>
      <c r="F1932" t="s">
        <v>274</v>
      </c>
      <c r="G1932" s="39">
        <v>140</v>
      </c>
      <c r="H1932" s="39">
        <v>2336788</v>
      </c>
      <c r="I1932" s="39">
        <v>32715032</v>
      </c>
      <c r="K1932" s="62" t="str">
        <f t="shared" si="30"/>
        <v>Спир</v>
      </c>
    </row>
    <row r="1933" spans="1:11">
      <c r="A1933">
        <v>5916688</v>
      </c>
      <c r="B1933" t="s">
        <v>4859</v>
      </c>
      <c r="C1933" t="s">
        <v>3325</v>
      </c>
      <c r="D1933" t="s">
        <v>3326</v>
      </c>
      <c r="E1933">
        <v>45433</v>
      </c>
      <c r="F1933" t="s">
        <v>278</v>
      </c>
      <c r="G1933" s="39">
        <v>110</v>
      </c>
      <c r="H1933" s="39">
        <v>2222788</v>
      </c>
      <c r="I1933" s="39">
        <v>24450668</v>
      </c>
      <c r="K1933" s="62" t="str">
        <f t="shared" si="30"/>
        <v>Спир</v>
      </c>
    </row>
    <row r="1934" spans="1:11">
      <c r="A1934">
        <v>5916689</v>
      </c>
      <c r="B1934" t="s">
        <v>4859</v>
      </c>
      <c r="C1934" t="s">
        <v>281</v>
      </c>
      <c r="D1934" t="s">
        <v>282</v>
      </c>
      <c r="E1934">
        <v>45433</v>
      </c>
      <c r="F1934" t="s">
        <v>278</v>
      </c>
      <c r="G1934" s="39">
        <v>100</v>
      </c>
      <c r="H1934" s="39">
        <v>2219007</v>
      </c>
      <c r="I1934" s="39">
        <v>22190070</v>
      </c>
      <c r="K1934" s="62" t="str">
        <f t="shared" si="30"/>
        <v>Спир</v>
      </c>
    </row>
    <row r="1935" spans="1:11">
      <c r="A1935">
        <v>5916735</v>
      </c>
      <c r="B1935" t="s">
        <v>4859</v>
      </c>
      <c r="C1935" t="s">
        <v>2267</v>
      </c>
      <c r="D1935" t="s">
        <v>2268</v>
      </c>
      <c r="E1935">
        <v>45284</v>
      </c>
      <c r="F1935" t="s">
        <v>274</v>
      </c>
      <c r="G1935" s="39">
        <v>630</v>
      </c>
      <c r="H1935" s="39">
        <v>2340787</v>
      </c>
      <c r="I1935" s="39">
        <v>147469581</v>
      </c>
      <c r="K1935" s="62" t="str">
        <f t="shared" si="30"/>
        <v>Спир</v>
      </c>
    </row>
    <row r="1936" spans="1:11">
      <c r="A1936">
        <v>5916736</v>
      </c>
      <c r="B1936" t="s">
        <v>4859</v>
      </c>
      <c r="C1936" t="s">
        <v>409</v>
      </c>
      <c r="D1936" t="s">
        <v>410</v>
      </c>
      <c r="E1936">
        <v>45284</v>
      </c>
      <c r="F1936" t="s">
        <v>274</v>
      </c>
      <c r="G1936" s="39">
        <v>80</v>
      </c>
      <c r="H1936" s="39">
        <v>2338788</v>
      </c>
      <c r="I1936" s="39">
        <v>18710304</v>
      </c>
      <c r="K1936" s="62" t="str">
        <f t="shared" si="30"/>
        <v>Спир</v>
      </c>
    </row>
    <row r="1937" spans="1:11">
      <c r="A1937">
        <v>5916737</v>
      </c>
      <c r="B1937" t="s">
        <v>4859</v>
      </c>
      <c r="C1937" t="s">
        <v>967</v>
      </c>
      <c r="D1937" t="s">
        <v>968</v>
      </c>
      <c r="E1937">
        <v>45284</v>
      </c>
      <c r="F1937" t="s">
        <v>274</v>
      </c>
      <c r="G1937" s="39">
        <v>200</v>
      </c>
      <c r="H1937" s="39">
        <v>2336899</v>
      </c>
      <c r="I1937" s="39">
        <v>46737980</v>
      </c>
      <c r="K1937" s="62" t="str">
        <f t="shared" si="30"/>
        <v>Спир</v>
      </c>
    </row>
    <row r="1938" spans="1:11">
      <c r="A1938">
        <v>5916738</v>
      </c>
      <c r="B1938" t="s">
        <v>4859</v>
      </c>
      <c r="C1938" t="s">
        <v>2305</v>
      </c>
      <c r="D1938" t="s">
        <v>2306</v>
      </c>
      <c r="E1938">
        <v>45284</v>
      </c>
      <c r="F1938" t="s">
        <v>274</v>
      </c>
      <c r="G1938" s="39">
        <v>200</v>
      </c>
      <c r="H1938" s="39">
        <v>2335999</v>
      </c>
      <c r="I1938" s="39">
        <v>46719980</v>
      </c>
      <c r="K1938" s="62" t="str">
        <f t="shared" si="30"/>
        <v>Спир</v>
      </c>
    </row>
    <row r="1939" spans="1:11">
      <c r="A1939">
        <v>5916739</v>
      </c>
      <c r="B1939" t="s">
        <v>4859</v>
      </c>
      <c r="C1939" t="s">
        <v>435</v>
      </c>
      <c r="D1939" t="s">
        <v>436</v>
      </c>
      <c r="E1939">
        <v>45284</v>
      </c>
      <c r="F1939" t="s">
        <v>274</v>
      </c>
      <c r="G1939" s="39">
        <v>2070</v>
      </c>
      <c r="H1939" s="39">
        <v>2333899</v>
      </c>
      <c r="I1939" s="39">
        <v>483117093</v>
      </c>
      <c r="K1939" s="62" t="str">
        <f t="shared" si="30"/>
        <v>Спир</v>
      </c>
    </row>
    <row r="1940" spans="1:11">
      <c r="A1940">
        <v>5916740</v>
      </c>
      <c r="B1940" t="s">
        <v>4859</v>
      </c>
      <c r="C1940" t="s">
        <v>2284</v>
      </c>
      <c r="D1940" t="s">
        <v>2285</v>
      </c>
      <c r="E1940">
        <v>45284</v>
      </c>
      <c r="F1940" t="s">
        <v>274</v>
      </c>
      <c r="G1940" s="39">
        <v>300</v>
      </c>
      <c r="H1940" s="39">
        <v>2331400</v>
      </c>
      <c r="I1940" s="39">
        <v>69942000</v>
      </c>
      <c r="K1940" s="62" t="str">
        <f t="shared" si="30"/>
        <v>Спир</v>
      </c>
    </row>
    <row r="1941" spans="1:11">
      <c r="A1941">
        <v>5916741</v>
      </c>
      <c r="B1941" t="s">
        <v>4859</v>
      </c>
      <c r="C1941" t="s">
        <v>4860</v>
      </c>
      <c r="D1941" t="s">
        <v>4861</v>
      </c>
      <c r="E1941">
        <v>45284</v>
      </c>
      <c r="F1941" t="s">
        <v>274</v>
      </c>
      <c r="G1941" s="39">
        <v>100</v>
      </c>
      <c r="H1941" s="39">
        <v>2331340</v>
      </c>
      <c r="I1941" s="39">
        <v>23313400</v>
      </c>
      <c r="K1941" s="62" t="str">
        <f t="shared" si="30"/>
        <v>Спир</v>
      </c>
    </row>
    <row r="1942" spans="1:11">
      <c r="A1942">
        <v>5917277</v>
      </c>
      <c r="B1942" t="s">
        <v>4859</v>
      </c>
      <c r="C1942" t="s">
        <v>127</v>
      </c>
      <c r="D1942" t="s">
        <v>128</v>
      </c>
      <c r="E1942">
        <v>18521</v>
      </c>
      <c r="F1942" t="s">
        <v>126</v>
      </c>
      <c r="G1942" s="39">
        <v>800</v>
      </c>
      <c r="H1942" s="39">
        <v>6325000</v>
      </c>
      <c r="I1942" s="39">
        <v>50600000</v>
      </c>
      <c r="K1942" s="62" t="str">
        <f t="shared" si="30"/>
        <v>Бард</v>
      </c>
    </row>
    <row r="1943" spans="1:11">
      <c r="A1943">
        <v>5918433</v>
      </c>
      <c r="B1943" t="s">
        <v>4859</v>
      </c>
      <c r="C1943" t="s">
        <v>3353</v>
      </c>
      <c r="D1943" t="s">
        <v>3354</v>
      </c>
      <c r="E1943">
        <v>45284</v>
      </c>
      <c r="F1943" t="s">
        <v>274</v>
      </c>
      <c r="G1943" s="39">
        <v>200</v>
      </c>
      <c r="H1943" s="39">
        <v>2352788</v>
      </c>
      <c r="I1943" s="39">
        <v>47055760</v>
      </c>
      <c r="K1943" s="62" t="str">
        <f t="shared" si="30"/>
        <v>Спир</v>
      </c>
    </row>
    <row r="1944" spans="1:11">
      <c r="A1944">
        <v>5918434</v>
      </c>
      <c r="B1944" t="s">
        <v>4859</v>
      </c>
      <c r="C1944" t="s">
        <v>2242</v>
      </c>
      <c r="D1944" t="s">
        <v>2243</v>
      </c>
      <c r="E1944">
        <v>45284</v>
      </c>
      <c r="F1944" t="s">
        <v>274</v>
      </c>
      <c r="G1944" s="39">
        <v>100</v>
      </c>
      <c r="H1944" s="39">
        <v>2336888</v>
      </c>
      <c r="I1944" s="39">
        <v>23368880</v>
      </c>
      <c r="K1944" s="62" t="str">
        <f t="shared" si="30"/>
        <v>Спир</v>
      </c>
    </row>
    <row r="1945" spans="1:11">
      <c r="A1945">
        <v>5918435</v>
      </c>
      <c r="B1945" t="s">
        <v>4859</v>
      </c>
      <c r="C1945" t="s">
        <v>294</v>
      </c>
      <c r="D1945" t="s">
        <v>295</v>
      </c>
      <c r="E1945">
        <v>45284</v>
      </c>
      <c r="F1945" t="s">
        <v>274</v>
      </c>
      <c r="G1945" s="39">
        <v>400</v>
      </c>
      <c r="H1945" s="39">
        <v>2334999</v>
      </c>
      <c r="I1945" s="39">
        <v>93399960</v>
      </c>
      <c r="K1945" s="62" t="str">
        <f t="shared" si="30"/>
        <v>Спир</v>
      </c>
    </row>
    <row r="1946" spans="1:11">
      <c r="A1946">
        <v>5918436</v>
      </c>
      <c r="B1946" t="s">
        <v>4859</v>
      </c>
      <c r="C1946" t="s">
        <v>458</v>
      </c>
      <c r="D1946" t="s">
        <v>459</v>
      </c>
      <c r="E1946">
        <v>45284</v>
      </c>
      <c r="F1946" t="s">
        <v>274</v>
      </c>
      <c r="G1946" s="39">
        <v>100</v>
      </c>
      <c r="H1946" s="39">
        <v>2334009</v>
      </c>
      <c r="I1946" s="39">
        <v>23340090</v>
      </c>
      <c r="K1946" s="62" t="str">
        <f t="shared" si="30"/>
        <v>Спир</v>
      </c>
    </row>
    <row r="1947" spans="1:11">
      <c r="A1947">
        <v>5919776</v>
      </c>
      <c r="B1947" t="s">
        <v>4862</v>
      </c>
      <c r="C1947" t="s">
        <v>512</v>
      </c>
      <c r="D1947" t="s">
        <v>513</v>
      </c>
      <c r="E1947">
        <v>45433</v>
      </c>
      <c r="F1947" t="s">
        <v>278</v>
      </c>
      <c r="G1947" s="39">
        <v>40</v>
      </c>
      <c r="H1947" s="39">
        <v>2220500</v>
      </c>
      <c r="I1947" s="39">
        <v>8882000</v>
      </c>
      <c r="K1947" s="62" t="str">
        <f t="shared" si="30"/>
        <v>Спир</v>
      </c>
    </row>
    <row r="1948" spans="1:11">
      <c r="A1948">
        <v>5919777</v>
      </c>
      <c r="B1948" t="s">
        <v>4862</v>
      </c>
      <c r="C1948" t="s">
        <v>450</v>
      </c>
      <c r="D1948" t="s">
        <v>451</v>
      </c>
      <c r="E1948">
        <v>45433</v>
      </c>
      <c r="F1948" t="s">
        <v>278</v>
      </c>
      <c r="G1948" s="39">
        <v>200</v>
      </c>
      <c r="H1948" s="39">
        <v>2212888</v>
      </c>
      <c r="I1948" s="39">
        <v>44257760</v>
      </c>
      <c r="K1948" s="62" t="str">
        <f t="shared" si="30"/>
        <v>Спир</v>
      </c>
    </row>
    <row r="1949" spans="1:11">
      <c r="A1949">
        <v>5919778</v>
      </c>
      <c r="B1949" t="s">
        <v>4862</v>
      </c>
      <c r="C1949" t="s">
        <v>448</v>
      </c>
      <c r="D1949" t="s">
        <v>449</v>
      </c>
      <c r="E1949">
        <v>45433</v>
      </c>
      <c r="F1949" t="s">
        <v>278</v>
      </c>
      <c r="G1949" s="39">
        <v>60</v>
      </c>
      <c r="H1949" s="39">
        <v>2212788</v>
      </c>
      <c r="I1949" s="39">
        <v>13276728</v>
      </c>
      <c r="K1949" s="62" t="str">
        <f t="shared" si="30"/>
        <v>Спир</v>
      </c>
    </row>
    <row r="1950" spans="1:11">
      <c r="A1950">
        <v>5919830</v>
      </c>
      <c r="B1950" t="s">
        <v>4862</v>
      </c>
      <c r="C1950" t="s">
        <v>294</v>
      </c>
      <c r="D1950" t="s">
        <v>295</v>
      </c>
      <c r="E1950">
        <v>45284</v>
      </c>
      <c r="F1950" t="s">
        <v>274</v>
      </c>
      <c r="G1950" s="39">
        <v>400</v>
      </c>
      <c r="H1950" s="39">
        <v>2333555</v>
      </c>
      <c r="I1950" s="39">
        <v>93342200</v>
      </c>
      <c r="K1950" s="62" t="str">
        <f t="shared" si="30"/>
        <v>Спир</v>
      </c>
    </row>
    <row r="1951" spans="1:11">
      <c r="A1951">
        <v>5919831</v>
      </c>
      <c r="B1951" t="s">
        <v>4862</v>
      </c>
      <c r="C1951" t="s">
        <v>435</v>
      </c>
      <c r="D1951" t="s">
        <v>436</v>
      </c>
      <c r="E1951">
        <v>45284</v>
      </c>
      <c r="F1951" t="s">
        <v>274</v>
      </c>
      <c r="G1951" s="39">
        <v>3220</v>
      </c>
      <c r="H1951" s="39">
        <v>2332588</v>
      </c>
      <c r="I1951" s="39">
        <v>751093336</v>
      </c>
      <c r="K1951" s="62" t="str">
        <f t="shared" si="30"/>
        <v>Спир</v>
      </c>
    </row>
    <row r="1952" spans="1:11">
      <c r="A1952">
        <v>5919832</v>
      </c>
      <c r="B1952" t="s">
        <v>4862</v>
      </c>
      <c r="C1952" t="s">
        <v>2207</v>
      </c>
      <c r="D1952" t="s">
        <v>2208</v>
      </c>
      <c r="E1952">
        <v>45284</v>
      </c>
      <c r="F1952" t="s">
        <v>274</v>
      </c>
      <c r="G1952" s="39">
        <v>200</v>
      </c>
      <c r="H1952" s="39">
        <v>2331341</v>
      </c>
      <c r="I1952" s="39">
        <v>46626820</v>
      </c>
      <c r="K1952" s="62" t="str">
        <f t="shared" si="30"/>
        <v>Спир</v>
      </c>
    </row>
    <row r="1953" spans="1:11">
      <c r="A1953">
        <v>5919833</v>
      </c>
      <c r="B1953" t="s">
        <v>4862</v>
      </c>
      <c r="C1953" t="s">
        <v>932</v>
      </c>
      <c r="D1953" t="s">
        <v>933</v>
      </c>
      <c r="E1953">
        <v>45284</v>
      </c>
      <c r="F1953" t="s">
        <v>274</v>
      </c>
      <c r="G1953" s="39">
        <v>200</v>
      </c>
      <c r="H1953" s="39">
        <v>2331340</v>
      </c>
      <c r="I1953" s="39">
        <v>46626800</v>
      </c>
      <c r="K1953" s="62" t="str">
        <f t="shared" si="30"/>
        <v>Спир</v>
      </c>
    </row>
    <row r="1954" spans="1:11">
      <c r="A1954">
        <v>5919997</v>
      </c>
      <c r="B1954" t="s">
        <v>4862</v>
      </c>
      <c r="C1954" t="s">
        <v>937</v>
      </c>
      <c r="D1954" t="s">
        <v>938</v>
      </c>
      <c r="E1954">
        <v>18521</v>
      </c>
      <c r="F1954" t="s">
        <v>126</v>
      </c>
      <c r="G1954" s="39">
        <v>100</v>
      </c>
      <c r="H1954" s="39">
        <v>6327000</v>
      </c>
      <c r="I1954" s="39">
        <v>6327000</v>
      </c>
      <c r="K1954" s="62" t="str">
        <f t="shared" si="30"/>
        <v>Бард</v>
      </c>
    </row>
    <row r="1955" spans="1:11">
      <c r="A1955">
        <v>5919998</v>
      </c>
      <c r="B1955" t="s">
        <v>4862</v>
      </c>
      <c r="C1955" t="s">
        <v>124</v>
      </c>
      <c r="D1955" t="s">
        <v>125</v>
      </c>
      <c r="E1955">
        <v>18521</v>
      </c>
      <c r="F1955" t="s">
        <v>126</v>
      </c>
      <c r="G1955" s="39">
        <v>300</v>
      </c>
      <c r="H1955" s="39">
        <v>6325205</v>
      </c>
      <c r="I1955" s="39">
        <v>18975615</v>
      </c>
      <c r="K1955" s="62" t="str">
        <f t="shared" si="30"/>
        <v>Бард</v>
      </c>
    </row>
    <row r="1956" spans="1:11">
      <c r="A1956">
        <v>5919999</v>
      </c>
      <c r="B1956" t="s">
        <v>4862</v>
      </c>
      <c r="C1956" t="s">
        <v>127</v>
      </c>
      <c r="D1956" t="s">
        <v>128</v>
      </c>
      <c r="E1956">
        <v>18521</v>
      </c>
      <c r="F1956" t="s">
        <v>126</v>
      </c>
      <c r="G1956" s="39">
        <v>400</v>
      </c>
      <c r="H1956" s="39">
        <v>6325000</v>
      </c>
      <c r="I1956" s="39">
        <v>25300000</v>
      </c>
      <c r="K1956" s="62" t="str">
        <f t="shared" si="30"/>
        <v>Бард</v>
      </c>
    </row>
    <row r="1957" spans="1:11">
      <c r="A1957">
        <v>5921461</v>
      </c>
      <c r="B1957" t="s">
        <v>4862</v>
      </c>
      <c r="C1957" t="s">
        <v>448</v>
      </c>
      <c r="D1957" t="s">
        <v>449</v>
      </c>
      <c r="E1957">
        <v>45433</v>
      </c>
      <c r="F1957" t="s">
        <v>278</v>
      </c>
      <c r="G1957" s="39">
        <v>40</v>
      </c>
      <c r="H1957" s="39">
        <v>2215007</v>
      </c>
      <c r="I1957" s="39">
        <v>8860028</v>
      </c>
      <c r="K1957" s="62" t="str">
        <f t="shared" si="30"/>
        <v>Спир</v>
      </c>
    </row>
    <row r="1958" spans="1:11">
      <c r="A1958">
        <v>5921483</v>
      </c>
      <c r="B1958" t="s">
        <v>4862</v>
      </c>
      <c r="C1958" t="s">
        <v>320</v>
      </c>
      <c r="D1958" t="s">
        <v>321</v>
      </c>
      <c r="E1958">
        <v>45284</v>
      </c>
      <c r="F1958" t="s">
        <v>274</v>
      </c>
      <c r="G1958" s="39">
        <v>200</v>
      </c>
      <c r="H1958" s="39">
        <v>2333788</v>
      </c>
      <c r="I1958" s="39">
        <v>46675760</v>
      </c>
      <c r="K1958" s="62" t="str">
        <f t="shared" si="30"/>
        <v>Спир</v>
      </c>
    </row>
    <row r="1959" spans="1:11">
      <c r="A1959">
        <v>5921484</v>
      </c>
      <c r="B1959" t="s">
        <v>4862</v>
      </c>
      <c r="C1959" t="s">
        <v>2284</v>
      </c>
      <c r="D1959" t="s">
        <v>2285</v>
      </c>
      <c r="E1959">
        <v>45284</v>
      </c>
      <c r="F1959" t="s">
        <v>274</v>
      </c>
      <c r="G1959" s="39">
        <v>280</v>
      </c>
      <c r="H1959" s="39">
        <v>2331350</v>
      </c>
      <c r="I1959" s="39">
        <v>65277800</v>
      </c>
      <c r="K1959" s="62" t="str">
        <f t="shared" si="30"/>
        <v>Спир</v>
      </c>
    </row>
    <row r="1960" spans="1:11">
      <c r="A1960">
        <v>5922932</v>
      </c>
      <c r="B1960" t="s">
        <v>4863</v>
      </c>
      <c r="C1960" t="s">
        <v>4864</v>
      </c>
      <c r="D1960" t="s">
        <v>4865</v>
      </c>
      <c r="E1960">
        <v>45433</v>
      </c>
      <c r="F1960" t="s">
        <v>278</v>
      </c>
      <c r="G1960" s="39">
        <v>50</v>
      </c>
      <c r="H1960" s="39">
        <v>2238999</v>
      </c>
      <c r="I1960" s="39">
        <v>11194995</v>
      </c>
      <c r="K1960" s="62" t="str">
        <f t="shared" si="30"/>
        <v>Спир</v>
      </c>
    </row>
    <row r="1961" spans="1:11">
      <c r="A1961">
        <v>5922933</v>
      </c>
      <c r="B1961" t="s">
        <v>4863</v>
      </c>
      <c r="C1961" t="s">
        <v>4866</v>
      </c>
      <c r="D1961" t="s">
        <v>4867</v>
      </c>
      <c r="E1961">
        <v>45433</v>
      </c>
      <c r="F1961" t="s">
        <v>278</v>
      </c>
      <c r="G1961" s="39">
        <v>150</v>
      </c>
      <c r="H1961" s="39">
        <v>2225099</v>
      </c>
      <c r="I1961" s="39">
        <v>33376485</v>
      </c>
      <c r="K1961" s="62" t="str">
        <f t="shared" si="30"/>
        <v>Спир</v>
      </c>
    </row>
    <row r="1962" spans="1:11">
      <c r="A1962">
        <v>5922934</v>
      </c>
      <c r="B1962" t="s">
        <v>4863</v>
      </c>
      <c r="C1962" t="s">
        <v>2307</v>
      </c>
      <c r="D1962" t="s">
        <v>2308</v>
      </c>
      <c r="E1962">
        <v>45433</v>
      </c>
      <c r="F1962" t="s">
        <v>278</v>
      </c>
      <c r="G1962" s="39">
        <v>30</v>
      </c>
      <c r="H1962" s="39">
        <v>2225099</v>
      </c>
      <c r="I1962" s="39">
        <v>6675297</v>
      </c>
      <c r="K1962" s="62" t="str">
        <f t="shared" si="30"/>
        <v>Спир</v>
      </c>
    </row>
    <row r="1963" spans="1:11">
      <c r="A1963">
        <v>5922985</v>
      </c>
      <c r="B1963" t="s">
        <v>4863</v>
      </c>
      <c r="C1963" t="s">
        <v>2242</v>
      </c>
      <c r="D1963" t="s">
        <v>2243</v>
      </c>
      <c r="E1963">
        <v>45284</v>
      </c>
      <c r="F1963" t="s">
        <v>274</v>
      </c>
      <c r="G1963" s="39">
        <v>180</v>
      </c>
      <c r="H1963" s="39">
        <v>2336888</v>
      </c>
      <c r="I1963" s="39">
        <v>42063984</v>
      </c>
      <c r="K1963" s="62" t="str">
        <f t="shared" si="30"/>
        <v>Спир</v>
      </c>
    </row>
    <row r="1964" spans="1:11">
      <c r="A1964">
        <v>5922986</v>
      </c>
      <c r="B1964" t="s">
        <v>4863</v>
      </c>
      <c r="C1964" t="s">
        <v>314</v>
      </c>
      <c r="D1964" t="s">
        <v>315</v>
      </c>
      <c r="E1964">
        <v>45284</v>
      </c>
      <c r="F1964" t="s">
        <v>274</v>
      </c>
      <c r="G1964" s="39">
        <v>1000</v>
      </c>
      <c r="H1964" s="39">
        <v>2334288</v>
      </c>
      <c r="I1964" s="39">
        <v>233428800</v>
      </c>
      <c r="K1964" s="62" t="str">
        <f t="shared" si="30"/>
        <v>Спир</v>
      </c>
    </row>
    <row r="1965" spans="1:11">
      <c r="A1965">
        <v>5922987</v>
      </c>
      <c r="B1965" t="s">
        <v>4863</v>
      </c>
      <c r="C1965" t="s">
        <v>390</v>
      </c>
      <c r="D1965" t="s">
        <v>391</v>
      </c>
      <c r="E1965">
        <v>45284</v>
      </c>
      <c r="F1965" t="s">
        <v>274</v>
      </c>
      <c r="G1965" s="39">
        <v>3300</v>
      </c>
      <c r="H1965" s="39">
        <v>2333788</v>
      </c>
      <c r="I1965" s="39">
        <v>770150040</v>
      </c>
      <c r="K1965" s="62" t="str">
        <f t="shared" si="30"/>
        <v>Спир</v>
      </c>
    </row>
    <row r="1966" spans="1:11">
      <c r="A1966">
        <v>5923167</v>
      </c>
      <c r="B1966" t="s">
        <v>4863</v>
      </c>
      <c r="C1966" t="s">
        <v>537</v>
      </c>
      <c r="D1966" t="s">
        <v>188</v>
      </c>
      <c r="E1966">
        <v>18521</v>
      </c>
      <c r="F1966" t="s">
        <v>126</v>
      </c>
      <c r="G1966" s="39">
        <v>100</v>
      </c>
      <c r="H1966" s="39">
        <v>6325059</v>
      </c>
      <c r="I1966" s="39">
        <v>6325059</v>
      </c>
      <c r="K1966" s="62" t="str">
        <f t="shared" si="30"/>
        <v>Бард</v>
      </c>
    </row>
    <row r="1967" spans="1:11">
      <c r="A1967">
        <v>5923168</v>
      </c>
      <c r="B1967" t="s">
        <v>4863</v>
      </c>
      <c r="C1967" t="s">
        <v>127</v>
      </c>
      <c r="D1967" t="s">
        <v>128</v>
      </c>
      <c r="E1967">
        <v>18521</v>
      </c>
      <c r="F1967" t="s">
        <v>126</v>
      </c>
      <c r="G1967" s="39">
        <v>500</v>
      </c>
      <c r="H1967" s="39">
        <v>6325000</v>
      </c>
      <c r="I1967" s="39">
        <v>31625000</v>
      </c>
      <c r="K1967" s="62" t="str">
        <f t="shared" si="30"/>
        <v>Бард</v>
      </c>
    </row>
    <row r="1968" spans="1:11">
      <c r="A1968">
        <v>5925963</v>
      </c>
      <c r="B1968" t="s">
        <v>4868</v>
      </c>
      <c r="C1968" t="s">
        <v>2307</v>
      </c>
      <c r="D1968" t="s">
        <v>2308</v>
      </c>
      <c r="E1968">
        <v>45433</v>
      </c>
      <c r="F1968" t="s">
        <v>278</v>
      </c>
      <c r="G1968" s="39">
        <v>20</v>
      </c>
      <c r="H1968" s="39">
        <v>2280099</v>
      </c>
      <c r="I1968" s="39">
        <v>4560198</v>
      </c>
      <c r="K1968" s="62" t="str">
        <f t="shared" si="30"/>
        <v>Спир</v>
      </c>
    </row>
    <row r="1969" spans="1:11">
      <c r="A1969">
        <v>5925964</v>
      </c>
      <c r="B1969" t="s">
        <v>4868</v>
      </c>
      <c r="C1969" t="s">
        <v>4869</v>
      </c>
      <c r="D1969" t="s">
        <v>4870</v>
      </c>
      <c r="E1969">
        <v>45433</v>
      </c>
      <c r="F1969" t="s">
        <v>278</v>
      </c>
      <c r="G1969" s="39">
        <v>50</v>
      </c>
      <c r="H1969" s="39">
        <v>2228200</v>
      </c>
      <c r="I1969" s="39">
        <v>11141000</v>
      </c>
      <c r="K1969" s="62" t="str">
        <f t="shared" si="30"/>
        <v>Спир</v>
      </c>
    </row>
    <row r="1970" spans="1:11">
      <c r="A1970">
        <v>5925965</v>
      </c>
      <c r="B1970" t="s">
        <v>4868</v>
      </c>
      <c r="C1970" t="s">
        <v>4871</v>
      </c>
      <c r="D1970" t="s">
        <v>4872</v>
      </c>
      <c r="E1970">
        <v>45433</v>
      </c>
      <c r="F1970" t="s">
        <v>278</v>
      </c>
      <c r="G1970" s="39">
        <v>100</v>
      </c>
      <c r="H1970" s="39">
        <v>2218888</v>
      </c>
      <c r="I1970" s="39">
        <v>22188880</v>
      </c>
      <c r="K1970" s="62" t="str">
        <f t="shared" si="30"/>
        <v>Спир</v>
      </c>
    </row>
    <row r="1971" spans="1:11">
      <c r="A1971">
        <v>5925966</v>
      </c>
      <c r="B1971" t="s">
        <v>4868</v>
      </c>
      <c r="C1971" t="s">
        <v>2324</v>
      </c>
      <c r="D1971" t="s">
        <v>2325</v>
      </c>
      <c r="E1971">
        <v>45433</v>
      </c>
      <c r="F1971" t="s">
        <v>278</v>
      </c>
      <c r="G1971" s="39">
        <v>100</v>
      </c>
      <c r="H1971" s="39">
        <v>2218777</v>
      </c>
      <c r="I1971" s="39">
        <v>22187770</v>
      </c>
      <c r="K1971" s="62" t="str">
        <f t="shared" si="30"/>
        <v>Спир</v>
      </c>
    </row>
    <row r="1972" spans="1:11">
      <c r="A1972">
        <v>5925967</v>
      </c>
      <c r="B1972" t="s">
        <v>4868</v>
      </c>
      <c r="C1972" t="s">
        <v>514</v>
      </c>
      <c r="D1972" t="s">
        <v>515</v>
      </c>
      <c r="E1972">
        <v>45433</v>
      </c>
      <c r="F1972" t="s">
        <v>278</v>
      </c>
      <c r="G1972" s="39">
        <v>30</v>
      </c>
      <c r="H1972" s="39">
        <v>2218666</v>
      </c>
      <c r="I1972" s="39">
        <v>6655998</v>
      </c>
      <c r="K1972" s="62" t="str">
        <f t="shared" si="30"/>
        <v>Спир</v>
      </c>
    </row>
    <row r="1973" spans="1:11">
      <c r="A1973">
        <v>5926031</v>
      </c>
      <c r="B1973" t="s">
        <v>4868</v>
      </c>
      <c r="C1973" t="s">
        <v>508</v>
      </c>
      <c r="D1973" t="s">
        <v>509</v>
      </c>
      <c r="E1973">
        <v>45284</v>
      </c>
      <c r="F1973" t="s">
        <v>274</v>
      </c>
      <c r="G1973" s="39">
        <v>100</v>
      </c>
      <c r="H1973" s="39">
        <v>2350999</v>
      </c>
      <c r="I1973" s="39">
        <v>23509990</v>
      </c>
      <c r="K1973" s="62" t="str">
        <f t="shared" si="30"/>
        <v>Спир</v>
      </c>
    </row>
    <row r="1974" spans="1:11">
      <c r="A1974">
        <v>5926032</v>
      </c>
      <c r="B1974" t="s">
        <v>4868</v>
      </c>
      <c r="C1974" t="s">
        <v>329</v>
      </c>
      <c r="D1974" t="s">
        <v>330</v>
      </c>
      <c r="E1974">
        <v>45284</v>
      </c>
      <c r="F1974" t="s">
        <v>274</v>
      </c>
      <c r="G1974" s="39">
        <v>1540</v>
      </c>
      <c r="H1974" s="39">
        <v>2335788</v>
      </c>
      <c r="I1974" s="39">
        <v>359711352</v>
      </c>
      <c r="K1974" s="62" t="str">
        <f t="shared" si="30"/>
        <v>Спир</v>
      </c>
    </row>
    <row r="1975" spans="1:11">
      <c r="A1975">
        <v>5926033</v>
      </c>
      <c r="B1975" t="s">
        <v>4868</v>
      </c>
      <c r="C1975" t="s">
        <v>3390</v>
      </c>
      <c r="D1975" t="s">
        <v>3391</v>
      </c>
      <c r="E1975">
        <v>45284</v>
      </c>
      <c r="F1975" t="s">
        <v>274</v>
      </c>
      <c r="G1975" s="39">
        <v>2860</v>
      </c>
      <c r="H1975" s="39">
        <v>2335787</v>
      </c>
      <c r="I1975" s="39">
        <v>668035082</v>
      </c>
      <c r="K1975" s="62" t="str">
        <f t="shared" si="30"/>
        <v>Спир</v>
      </c>
    </row>
    <row r="1976" spans="1:11">
      <c r="A1976">
        <v>5926241</v>
      </c>
      <c r="B1976" t="s">
        <v>4868</v>
      </c>
      <c r="C1976" t="s">
        <v>186</v>
      </c>
      <c r="D1976" t="s">
        <v>187</v>
      </c>
      <c r="E1976">
        <v>18521</v>
      </c>
      <c r="F1976" t="s">
        <v>126</v>
      </c>
      <c r="G1976" s="39">
        <v>100</v>
      </c>
      <c r="H1976" s="39">
        <v>6327000</v>
      </c>
      <c r="I1976" s="39">
        <v>6327000</v>
      </c>
      <c r="K1976" s="62" t="str">
        <f t="shared" si="30"/>
        <v>Бард</v>
      </c>
    </row>
    <row r="1977" spans="1:11">
      <c r="A1977">
        <v>5926242</v>
      </c>
      <c r="B1977" t="s">
        <v>4868</v>
      </c>
      <c r="C1977" t="s">
        <v>2265</v>
      </c>
      <c r="D1977" t="s">
        <v>2266</v>
      </c>
      <c r="E1977">
        <v>18521</v>
      </c>
      <c r="F1977" t="s">
        <v>126</v>
      </c>
      <c r="G1977" s="39">
        <v>100</v>
      </c>
      <c r="H1977" s="39">
        <v>6325999</v>
      </c>
      <c r="I1977" s="39">
        <v>6325999</v>
      </c>
      <c r="K1977" s="62" t="str">
        <f t="shared" si="30"/>
        <v>Бард</v>
      </c>
    </row>
    <row r="1978" spans="1:11">
      <c r="A1978">
        <v>5926243</v>
      </c>
      <c r="B1978" t="s">
        <v>4868</v>
      </c>
      <c r="C1978" t="s">
        <v>127</v>
      </c>
      <c r="D1978" t="s">
        <v>128</v>
      </c>
      <c r="E1978">
        <v>18521</v>
      </c>
      <c r="F1978" t="s">
        <v>126</v>
      </c>
      <c r="G1978" s="39">
        <v>800</v>
      </c>
      <c r="H1978" s="39">
        <v>6325000</v>
      </c>
      <c r="I1978" s="39">
        <v>50600000</v>
      </c>
      <c r="K1978" s="62" t="str">
        <f t="shared" si="30"/>
        <v>Бард</v>
      </c>
    </row>
    <row r="1979" spans="1:11">
      <c r="A1979">
        <v>5929381</v>
      </c>
      <c r="B1979" t="s">
        <v>4873</v>
      </c>
      <c r="C1979" t="s">
        <v>514</v>
      </c>
      <c r="D1979" t="s">
        <v>515</v>
      </c>
      <c r="E1979">
        <v>45433</v>
      </c>
      <c r="F1979" t="s">
        <v>278</v>
      </c>
      <c r="G1979" s="39">
        <v>170</v>
      </c>
      <c r="H1979" s="39">
        <v>2218888</v>
      </c>
      <c r="I1979" s="39">
        <v>37721096</v>
      </c>
      <c r="K1979" s="62" t="str">
        <f t="shared" si="30"/>
        <v>Спир</v>
      </c>
    </row>
    <row r="1980" spans="1:11">
      <c r="A1980">
        <v>5929382</v>
      </c>
      <c r="B1980" t="s">
        <v>4873</v>
      </c>
      <c r="C1980" t="s">
        <v>341</v>
      </c>
      <c r="D1980" t="s">
        <v>342</v>
      </c>
      <c r="E1980">
        <v>45433</v>
      </c>
      <c r="F1980" t="s">
        <v>278</v>
      </c>
      <c r="G1980" s="39">
        <v>60</v>
      </c>
      <c r="H1980" s="39">
        <v>2212777</v>
      </c>
      <c r="I1980" s="39">
        <v>13276662</v>
      </c>
      <c r="K1980" s="62" t="str">
        <f t="shared" si="30"/>
        <v>Спир</v>
      </c>
    </row>
    <row r="1981" spans="1:11">
      <c r="A1981">
        <v>5929438</v>
      </c>
      <c r="B1981" t="s">
        <v>4873</v>
      </c>
      <c r="C1981" t="s">
        <v>294</v>
      </c>
      <c r="D1981" t="s">
        <v>295</v>
      </c>
      <c r="E1981">
        <v>45284</v>
      </c>
      <c r="F1981" t="s">
        <v>274</v>
      </c>
      <c r="G1981" s="39">
        <v>50</v>
      </c>
      <c r="H1981" s="39">
        <v>2356999</v>
      </c>
      <c r="I1981" s="39">
        <v>11784995</v>
      </c>
      <c r="K1981" s="62" t="str">
        <f t="shared" si="30"/>
        <v>Спир</v>
      </c>
    </row>
    <row r="1982" spans="1:11">
      <c r="A1982">
        <v>5929439</v>
      </c>
      <c r="B1982" t="s">
        <v>4873</v>
      </c>
      <c r="C1982" t="s">
        <v>294</v>
      </c>
      <c r="D1982" t="s">
        <v>295</v>
      </c>
      <c r="E1982">
        <v>45284</v>
      </c>
      <c r="F1982" t="s">
        <v>274</v>
      </c>
      <c r="G1982" s="39">
        <v>400</v>
      </c>
      <c r="H1982" s="39">
        <v>2356999</v>
      </c>
      <c r="I1982" s="39">
        <v>94279960</v>
      </c>
      <c r="K1982" s="62" t="str">
        <f t="shared" si="30"/>
        <v>Спир</v>
      </c>
    </row>
    <row r="1983" spans="1:11">
      <c r="A1983">
        <v>5929440</v>
      </c>
      <c r="B1983" t="s">
        <v>4873</v>
      </c>
      <c r="C1983" t="s">
        <v>294</v>
      </c>
      <c r="D1983" t="s">
        <v>295</v>
      </c>
      <c r="E1983">
        <v>45284</v>
      </c>
      <c r="F1983" t="s">
        <v>274</v>
      </c>
      <c r="G1983" s="39">
        <v>50</v>
      </c>
      <c r="H1983" s="39">
        <v>2356999</v>
      </c>
      <c r="I1983" s="39">
        <v>11784995</v>
      </c>
      <c r="K1983" s="62" t="str">
        <f t="shared" si="30"/>
        <v>Спир</v>
      </c>
    </row>
    <row r="1984" spans="1:11">
      <c r="A1984">
        <v>5929441</v>
      </c>
      <c r="B1984" t="s">
        <v>4873</v>
      </c>
      <c r="C1984" t="s">
        <v>2305</v>
      </c>
      <c r="D1984" t="s">
        <v>2306</v>
      </c>
      <c r="E1984">
        <v>45284</v>
      </c>
      <c r="F1984" t="s">
        <v>274</v>
      </c>
      <c r="G1984" s="39">
        <v>200</v>
      </c>
      <c r="H1984" s="39">
        <v>2355000</v>
      </c>
      <c r="I1984" s="39">
        <v>47100000</v>
      </c>
      <c r="K1984" s="62" t="str">
        <f t="shared" si="30"/>
        <v>Спир</v>
      </c>
    </row>
    <row r="1985" spans="1:11">
      <c r="A1985">
        <v>5929442</v>
      </c>
      <c r="B1985" t="s">
        <v>4873</v>
      </c>
      <c r="C1985" t="s">
        <v>3335</v>
      </c>
      <c r="D1985" t="s">
        <v>3336</v>
      </c>
      <c r="E1985">
        <v>45284</v>
      </c>
      <c r="F1985" t="s">
        <v>274</v>
      </c>
      <c r="G1985" s="39">
        <v>300</v>
      </c>
      <c r="H1985" s="39">
        <v>2355000</v>
      </c>
      <c r="I1985" s="39">
        <v>70650000</v>
      </c>
      <c r="K1985" s="62" t="str">
        <f t="shared" si="30"/>
        <v>Спир</v>
      </c>
    </row>
    <row r="1986" spans="1:11">
      <c r="A1986">
        <v>5929443</v>
      </c>
      <c r="B1986" t="s">
        <v>4873</v>
      </c>
      <c r="C1986" t="s">
        <v>403</v>
      </c>
      <c r="D1986" t="s">
        <v>404</v>
      </c>
      <c r="E1986">
        <v>45284</v>
      </c>
      <c r="F1986" t="s">
        <v>274</v>
      </c>
      <c r="G1986" s="39">
        <v>200</v>
      </c>
      <c r="H1986" s="39">
        <v>2352050</v>
      </c>
      <c r="I1986" s="39">
        <v>47041000</v>
      </c>
      <c r="K1986" s="62" t="str">
        <f t="shared" si="30"/>
        <v>Спир</v>
      </c>
    </row>
    <row r="1987" spans="1:11">
      <c r="A1987">
        <v>5929444</v>
      </c>
      <c r="B1987" t="s">
        <v>4873</v>
      </c>
      <c r="C1987" t="s">
        <v>4874</v>
      </c>
      <c r="D1987" t="s">
        <v>4875</v>
      </c>
      <c r="E1987">
        <v>45284</v>
      </c>
      <c r="F1987" t="s">
        <v>274</v>
      </c>
      <c r="G1987" s="39">
        <v>10</v>
      </c>
      <c r="H1987" s="39">
        <v>2350000</v>
      </c>
      <c r="I1987" s="39">
        <v>2350000</v>
      </c>
      <c r="K1987" s="62" t="str">
        <f t="shared" si="30"/>
        <v>Спир</v>
      </c>
    </row>
    <row r="1988" spans="1:11">
      <c r="A1988">
        <v>5929445</v>
      </c>
      <c r="B1988" t="s">
        <v>4873</v>
      </c>
      <c r="C1988" t="s">
        <v>458</v>
      </c>
      <c r="D1988" t="s">
        <v>459</v>
      </c>
      <c r="E1988">
        <v>45284</v>
      </c>
      <c r="F1988" t="s">
        <v>274</v>
      </c>
      <c r="G1988" s="39">
        <v>150</v>
      </c>
      <c r="H1988" s="39">
        <v>2342001</v>
      </c>
      <c r="I1988" s="39">
        <v>35130015</v>
      </c>
      <c r="K1988" s="62" t="str">
        <f t="shared" si="30"/>
        <v>Спир</v>
      </c>
    </row>
    <row r="1989" spans="1:11">
      <c r="A1989">
        <v>5929446</v>
      </c>
      <c r="B1989" t="s">
        <v>4873</v>
      </c>
      <c r="C1989" t="s">
        <v>405</v>
      </c>
      <c r="D1989" t="s">
        <v>406</v>
      </c>
      <c r="E1989">
        <v>45284</v>
      </c>
      <c r="F1989" t="s">
        <v>274</v>
      </c>
      <c r="G1989" s="39">
        <v>250</v>
      </c>
      <c r="H1989" s="39">
        <v>2338650</v>
      </c>
      <c r="I1989" s="39">
        <v>58466250</v>
      </c>
      <c r="K1989" s="62" t="str">
        <f t="shared" ref="K1989:K2052" si="31">LEFT(F1989,4)</f>
        <v>Спир</v>
      </c>
    </row>
    <row r="1990" spans="1:11">
      <c r="A1990">
        <v>5929447</v>
      </c>
      <c r="B1990" t="s">
        <v>4873</v>
      </c>
      <c r="C1990" t="s">
        <v>3390</v>
      </c>
      <c r="D1990" t="s">
        <v>3391</v>
      </c>
      <c r="E1990">
        <v>45284</v>
      </c>
      <c r="F1990" t="s">
        <v>274</v>
      </c>
      <c r="G1990" s="39">
        <v>340</v>
      </c>
      <c r="H1990" s="39">
        <v>2333888</v>
      </c>
      <c r="I1990" s="39">
        <v>79352192</v>
      </c>
      <c r="K1990" s="62" t="str">
        <f t="shared" si="31"/>
        <v>Спир</v>
      </c>
    </row>
    <row r="1991" spans="1:11">
      <c r="A1991">
        <v>5929448</v>
      </c>
      <c r="B1991" t="s">
        <v>4873</v>
      </c>
      <c r="C1991" t="s">
        <v>567</v>
      </c>
      <c r="D1991" t="s">
        <v>568</v>
      </c>
      <c r="E1991">
        <v>45284</v>
      </c>
      <c r="F1991" t="s">
        <v>274</v>
      </c>
      <c r="G1991" s="39">
        <v>2550</v>
      </c>
      <c r="H1991" s="39">
        <v>2333788</v>
      </c>
      <c r="I1991" s="39">
        <v>595115940</v>
      </c>
      <c r="K1991" s="62" t="str">
        <f t="shared" si="31"/>
        <v>Спир</v>
      </c>
    </row>
    <row r="1992" spans="1:11">
      <c r="A1992">
        <v>5929656</v>
      </c>
      <c r="B1992" t="s">
        <v>4873</v>
      </c>
      <c r="C1992" t="s">
        <v>127</v>
      </c>
      <c r="D1992" t="s">
        <v>128</v>
      </c>
      <c r="E1992">
        <v>18521</v>
      </c>
      <c r="F1992" t="s">
        <v>126</v>
      </c>
      <c r="G1992" s="39">
        <v>800</v>
      </c>
      <c r="H1992" s="39">
        <v>6325000</v>
      </c>
      <c r="I1992" s="39">
        <v>50600000</v>
      </c>
      <c r="K1992" s="62" t="str">
        <f t="shared" si="31"/>
        <v>Бард</v>
      </c>
    </row>
    <row r="1993" spans="1:11">
      <c r="A1993">
        <v>5933001</v>
      </c>
      <c r="B1993" t="s">
        <v>4876</v>
      </c>
      <c r="C1993" t="s">
        <v>439</v>
      </c>
      <c r="D1993" t="s">
        <v>440</v>
      </c>
      <c r="E1993">
        <v>45284</v>
      </c>
      <c r="F1993" t="s">
        <v>274</v>
      </c>
      <c r="G1993" s="39">
        <v>150</v>
      </c>
      <c r="H1993" s="39">
        <v>2357999</v>
      </c>
      <c r="I1993" s="39">
        <v>35369985</v>
      </c>
      <c r="K1993" s="62" t="str">
        <f t="shared" si="31"/>
        <v>Спир</v>
      </c>
    </row>
    <row r="1994" spans="1:11">
      <c r="A1994">
        <v>5933002</v>
      </c>
      <c r="B1994" t="s">
        <v>4876</v>
      </c>
      <c r="C1994" t="s">
        <v>294</v>
      </c>
      <c r="D1994" t="s">
        <v>295</v>
      </c>
      <c r="E1994">
        <v>45284</v>
      </c>
      <c r="F1994" t="s">
        <v>274</v>
      </c>
      <c r="G1994" s="39">
        <v>300</v>
      </c>
      <c r="H1994" s="39">
        <v>2350000</v>
      </c>
      <c r="I1994" s="39">
        <v>70500000</v>
      </c>
      <c r="K1994" s="62" t="str">
        <f t="shared" si="31"/>
        <v>Спир</v>
      </c>
    </row>
    <row r="1995" spans="1:11">
      <c r="A1995">
        <v>5933003</v>
      </c>
      <c r="B1995" t="s">
        <v>4876</v>
      </c>
      <c r="C1995" t="s">
        <v>294</v>
      </c>
      <c r="D1995" t="s">
        <v>295</v>
      </c>
      <c r="E1995">
        <v>45284</v>
      </c>
      <c r="F1995" t="s">
        <v>274</v>
      </c>
      <c r="G1995" s="39">
        <v>300</v>
      </c>
      <c r="H1995" s="39">
        <v>2350000</v>
      </c>
      <c r="I1995" s="39">
        <v>70500000</v>
      </c>
      <c r="K1995" s="62" t="str">
        <f t="shared" si="31"/>
        <v>Спир</v>
      </c>
    </row>
    <row r="1996" spans="1:11">
      <c r="A1996">
        <v>5933004</v>
      </c>
      <c r="B1996" t="s">
        <v>4876</v>
      </c>
      <c r="C1996" t="s">
        <v>2207</v>
      </c>
      <c r="D1996" t="s">
        <v>2208</v>
      </c>
      <c r="E1996">
        <v>45284</v>
      </c>
      <c r="F1996" t="s">
        <v>274</v>
      </c>
      <c r="G1996" s="39">
        <v>200</v>
      </c>
      <c r="H1996" s="39">
        <v>2340009</v>
      </c>
      <c r="I1996" s="39">
        <v>46800180</v>
      </c>
      <c r="K1996" s="62" t="str">
        <f t="shared" si="31"/>
        <v>Спир</v>
      </c>
    </row>
    <row r="1997" spans="1:11">
      <c r="A1997">
        <v>5933005</v>
      </c>
      <c r="B1997" t="s">
        <v>4876</v>
      </c>
      <c r="C1997" t="s">
        <v>2326</v>
      </c>
      <c r="D1997" t="s">
        <v>2327</v>
      </c>
      <c r="E1997">
        <v>45284</v>
      </c>
      <c r="F1997" t="s">
        <v>274</v>
      </c>
      <c r="G1997" s="39">
        <v>200</v>
      </c>
      <c r="H1997" s="39">
        <v>2337500</v>
      </c>
      <c r="I1997" s="39">
        <v>46750000</v>
      </c>
      <c r="K1997" s="62" t="str">
        <f t="shared" si="31"/>
        <v>Спир</v>
      </c>
    </row>
    <row r="1998" spans="1:11">
      <c r="A1998">
        <v>5933006</v>
      </c>
      <c r="B1998" t="s">
        <v>4876</v>
      </c>
      <c r="C1998" t="s">
        <v>567</v>
      </c>
      <c r="D1998" t="s">
        <v>568</v>
      </c>
      <c r="E1998">
        <v>45284</v>
      </c>
      <c r="F1998" t="s">
        <v>274</v>
      </c>
      <c r="G1998" s="39">
        <v>650</v>
      </c>
      <c r="H1998" s="39">
        <v>2334889</v>
      </c>
      <c r="I1998" s="39">
        <v>151767785</v>
      </c>
      <c r="K1998" s="62" t="str">
        <f t="shared" si="31"/>
        <v>Спир</v>
      </c>
    </row>
    <row r="1999" spans="1:11">
      <c r="A1999">
        <v>5933007</v>
      </c>
      <c r="B1999" t="s">
        <v>4876</v>
      </c>
      <c r="C1999" t="s">
        <v>4815</v>
      </c>
      <c r="D1999" t="s">
        <v>4816</v>
      </c>
      <c r="E1999">
        <v>45284</v>
      </c>
      <c r="F1999" t="s">
        <v>274</v>
      </c>
      <c r="G1999" s="39">
        <v>870</v>
      </c>
      <c r="H1999" s="39">
        <v>2334888</v>
      </c>
      <c r="I1999" s="39">
        <v>203135256</v>
      </c>
      <c r="K1999" s="62" t="str">
        <f t="shared" si="31"/>
        <v>Спир</v>
      </c>
    </row>
    <row r="2000" spans="1:11">
      <c r="A2000">
        <v>5933008</v>
      </c>
      <c r="B2000" t="s">
        <v>4876</v>
      </c>
      <c r="C2000" t="s">
        <v>423</v>
      </c>
      <c r="D2000" t="s">
        <v>424</v>
      </c>
      <c r="E2000">
        <v>45284</v>
      </c>
      <c r="F2000" t="s">
        <v>274</v>
      </c>
      <c r="G2000" s="39">
        <v>40</v>
      </c>
      <c r="H2000" s="39">
        <v>2334888</v>
      </c>
      <c r="I2000" s="39">
        <v>9339552</v>
      </c>
      <c r="K2000" s="62" t="str">
        <f t="shared" si="31"/>
        <v>Спир</v>
      </c>
    </row>
    <row r="2001" spans="1:11">
      <c r="A2001">
        <v>5933009</v>
      </c>
      <c r="B2001" t="s">
        <v>4876</v>
      </c>
      <c r="C2001" t="s">
        <v>492</v>
      </c>
      <c r="D2001" t="s">
        <v>493</v>
      </c>
      <c r="E2001">
        <v>45284</v>
      </c>
      <c r="F2001" t="s">
        <v>274</v>
      </c>
      <c r="G2001" s="39">
        <v>500</v>
      </c>
      <c r="H2001" s="39">
        <v>2334788</v>
      </c>
      <c r="I2001" s="39">
        <v>116739400</v>
      </c>
      <c r="K2001" s="62" t="str">
        <f t="shared" si="31"/>
        <v>Спир</v>
      </c>
    </row>
    <row r="2002" spans="1:11">
      <c r="A2002">
        <v>5933010</v>
      </c>
      <c r="B2002" t="s">
        <v>4876</v>
      </c>
      <c r="C2002" t="s">
        <v>435</v>
      </c>
      <c r="D2002" t="s">
        <v>436</v>
      </c>
      <c r="E2002">
        <v>45284</v>
      </c>
      <c r="F2002" t="s">
        <v>274</v>
      </c>
      <c r="G2002" s="39">
        <v>1290</v>
      </c>
      <c r="H2002" s="39">
        <v>2334588</v>
      </c>
      <c r="I2002" s="39">
        <v>301161852</v>
      </c>
      <c r="K2002" s="62" t="str">
        <f t="shared" si="31"/>
        <v>Спир</v>
      </c>
    </row>
    <row r="2003" spans="1:11">
      <c r="A2003">
        <v>5933198</v>
      </c>
      <c r="B2003" t="s">
        <v>4876</v>
      </c>
      <c r="C2003" t="s">
        <v>937</v>
      </c>
      <c r="D2003" t="s">
        <v>938</v>
      </c>
      <c r="E2003">
        <v>18521</v>
      </c>
      <c r="F2003" t="s">
        <v>126</v>
      </c>
      <c r="G2003" s="39">
        <v>100</v>
      </c>
      <c r="H2003" s="39">
        <v>6328000</v>
      </c>
      <c r="I2003" s="39">
        <v>6328000</v>
      </c>
      <c r="K2003" s="62" t="str">
        <f t="shared" si="31"/>
        <v>Бард</v>
      </c>
    </row>
    <row r="2004" spans="1:11">
      <c r="A2004">
        <v>5933199</v>
      </c>
      <c r="B2004" t="s">
        <v>4876</v>
      </c>
      <c r="C2004" t="s">
        <v>124</v>
      </c>
      <c r="D2004" t="s">
        <v>125</v>
      </c>
      <c r="E2004">
        <v>18521</v>
      </c>
      <c r="F2004" t="s">
        <v>126</v>
      </c>
      <c r="G2004" s="39">
        <v>200</v>
      </c>
      <c r="H2004" s="39">
        <v>6325205</v>
      </c>
      <c r="I2004" s="39">
        <v>12650410</v>
      </c>
      <c r="K2004" s="62" t="str">
        <f t="shared" si="31"/>
        <v>Бард</v>
      </c>
    </row>
    <row r="2005" spans="1:11">
      <c r="A2005">
        <v>5933200</v>
      </c>
      <c r="B2005" t="s">
        <v>4876</v>
      </c>
      <c r="C2005" t="s">
        <v>127</v>
      </c>
      <c r="D2005" t="s">
        <v>128</v>
      </c>
      <c r="E2005">
        <v>18521</v>
      </c>
      <c r="F2005" t="s">
        <v>126</v>
      </c>
      <c r="G2005" s="39">
        <v>300</v>
      </c>
      <c r="H2005" s="39">
        <v>6325000</v>
      </c>
      <c r="I2005" s="39">
        <v>18975000</v>
      </c>
      <c r="K2005" s="62" t="str">
        <f t="shared" si="31"/>
        <v>Бард</v>
      </c>
    </row>
    <row r="2006" spans="1:11">
      <c r="A2006">
        <v>5936242</v>
      </c>
      <c r="B2006" t="s">
        <v>4877</v>
      </c>
      <c r="C2006" t="s">
        <v>439</v>
      </c>
      <c r="D2006" t="s">
        <v>440</v>
      </c>
      <c r="E2006">
        <v>45284</v>
      </c>
      <c r="F2006" t="s">
        <v>274</v>
      </c>
      <c r="G2006" s="39">
        <v>100</v>
      </c>
      <c r="H2006" s="39">
        <v>2350999</v>
      </c>
      <c r="I2006" s="39">
        <v>23509990</v>
      </c>
      <c r="K2006" s="62" t="str">
        <f t="shared" si="31"/>
        <v>Спир</v>
      </c>
    </row>
    <row r="2007" spans="1:11">
      <c r="A2007">
        <v>5936243</v>
      </c>
      <c r="B2007" t="s">
        <v>4877</v>
      </c>
      <c r="C2007" t="s">
        <v>4878</v>
      </c>
      <c r="D2007" t="s">
        <v>4879</v>
      </c>
      <c r="E2007">
        <v>45284</v>
      </c>
      <c r="F2007" t="s">
        <v>274</v>
      </c>
      <c r="G2007" s="39">
        <v>100</v>
      </c>
      <c r="H2007" s="39">
        <v>2345500</v>
      </c>
      <c r="I2007" s="39">
        <v>23455000</v>
      </c>
      <c r="K2007" s="62" t="str">
        <f t="shared" si="31"/>
        <v>Спир</v>
      </c>
    </row>
    <row r="2008" spans="1:11">
      <c r="A2008">
        <v>5936244</v>
      </c>
      <c r="B2008" t="s">
        <v>4877</v>
      </c>
      <c r="C2008" t="s">
        <v>327</v>
      </c>
      <c r="D2008" t="s">
        <v>328</v>
      </c>
      <c r="E2008">
        <v>45284</v>
      </c>
      <c r="F2008" t="s">
        <v>274</v>
      </c>
      <c r="G2008" s="39">
        <v>3550</v>
      </c>
      <c r="H2008" s="39">
        <v>2340000</v>
      </c>
      <c r="I2008" s="39">
        <v>830700000</v>
      </c>
      <c r="K2008" s="62" t="str">
        <f t="shared" si="31"/>
        <v>Спир</v>
      </c>
    </row>
    <row r="2009" spans="1:11">
      <c r="A2009">
        <v>5936245</v>
      </c>
      <c r="B2009" t="s">
        <v>4877</v>
      </c>
      <c r="C2009" t="s">
        <v>2242</v>
      </c>
      <c r="D2009" t="s">
        <v>2243</v>
      </c>
      <c r="E2009">
        <v>45284</v>
      </c>
      <c r="F2009" t="s">
        <v>274</v>
      </c>
      <c r="G2009" s="39">
        <v>150</v>
      </c>
      <c r="H2009" s="39">
        <v>2337888</v>
      </c>
      <c r="I2009" s="39">
        <v>35068320</v>
      </c>
      <c r="K2009" s="62" t="str">
        <f t="shared" si="31"/>
        <v>Спир</v>
      </c>
    </row>
    <row r="2010" spans="1:11">
      <c r="A2010">
        <v>5936246</v>
      </c>
      <c r="B2010" t="s">
        <v>4877</v>
      </c>
      <c r="C2010" t="s">
        <v>549</v>
      </c>
      <c r="D2010" t="s">
        <v>550</v>
      </c>
      <c r="E2010">
        <v>45284</v>
      </c>
      <c r="F2010" t="s">
        <v>274</v>
      </c>
      <c r="G2010" s="39">
        <v>200</v>
      </c>
      <c r="H2010" s="39">
        <v>2335000</v>
      </c>
      <c r="I2010" s="39">
        <v>46700000</v>
      </c>
      <c r="K2010" s="62" t="str">
        <f t="shared" si="31"/>
        <v>Спир</v>
      </c>
    </row>
    <row r="2011" spans="1:11">
      <c r="A2011">
        <v>5936247</v>
      </c>
      <c r="B2011" t="s">
        <v>4877</v>
      </c>
      <c r="C2011" t="s">
        <v>965</v>
      </c>
      <c r="D2011" t="s">
        <v>966</v>
      </c>
      <c r="E2011">
        <v>45284</v>
      </c>
      <c r="F2011" t="s">
        <v>274</v>
      </c>
      <c r="G2011" s="39">
        <v>200</v>
      </c>
      <c r="H2011" s="39">
        <v>2334800</v>
      </c>
      <c r="I2011" s="39">
        <v>46696000</v>
      </c>
      <c r="K2011" s="62" t="str">
        <f t="shared" si="31"/>
        <v>Спир</v>
      </c>
    </row>
    <row r="2012" spans="1:11">
      <c r="A2012">
        <v>5936248</v>
      </c>
      <c r="B2012" t="s">
        <v>4877</v>
      </c>
      <c r="C2012" t="s">
        <v>331</v>
      </c>
      <c r="D2012" t="s">
        <v>332</v>
      </c>
      <c r="E2012">
        <v>45284</v>
      </c>
      <c r="F2012" t="s">
        <v>274</v>
      </c>
      <c r="G2012" s="39">
        <v>200</v>
      </c>
      <c r="H2012" s="39">
        <v>2333788</v>
      </c>
      <c r="I2012" s="39">
        <v>46675760</v>
      </c>
      <c r="K2012" s="62" t="str">
        <f t="shared" si="31"/>
        <v>Спир</v>
      </c>
    </row>
    <row r="2013" spans="1:11">
      <c r="A2013">
        <v>5936426</v>
      </c>
      <c r="B2013" t="s">
        <v>4877</v>
      </c>
      <c r="C2013" t="s">
        <v>2265</v>
      </c>
      <c r="D2013" t="s">
        <v>2266</v>
      </c>
      <c r="E2013">
        <v>18521</v>
      </c>
      <c r="F2013" t="s">
        <v>126</v>
      </c>
      <c r="G2013" s="39">
        <v>100</v>
      </c>
      <c r="H2013" s="39">
        <v>6330000</v>
      </c>
      <c r="I2013" s="39">
        <v>6330000</v>
      </c>
      <c r="K2013" s="62" t="str">
        <f t="shared" si="31"/>
        <v>Бард</v>
      </c>
    </row>
    <row r="2014" spans="1:11">
      <c r="A2014">
        <v>5936427</v>
      </c>
      <c r="B2014" t="s">
        <v>4877</v>
      </c>
      <c r="C2014" t="s">
        <v>124</v>
      </c>
      <c r="D2014" t="s">
        <v>125</v>
      </c>
      <c r="E2014">
        <v>18521</v>
      </c>
      <c r="F2014" t="s">
        <v>126</v>
      </c>
      <c r="G2014" s="39">
        <v>100</v>
      </c>
      <c r="H2014" s="39">
        <v>6325205</v>
      </c>
      <c r="I2014" s="39">
        <v>6325205</v>
      </c>
      <c r="K2014" s="62" t="str">
        <f t="shared" si="31"/>
        <v>Бард</v>
      </c>
    </row>
    <row r="2015" spans="1:11">
      <c r="A2015">
        <v>5936428</v>
      </c>
      <c r="B2015" t="s">
        <v>4877</v>
      </c>
      <c r="C2015" t="s">
        <v>127</v>
      </c>
      <c r="D2015" t="s">
        <v>128</v>
      </c>
      <c r="E2015">
        <v>18521</v>
      </c>
      <c r="F2015" t="s">
        <v>126</v>
      </c>
      <c r="G2015" s="39">
        <v>400</v>
      </c>
      <c r="H2015" s="39">
        <v>6325000</v>
      </c>
      <c r="I2015" s="39">
        <v>25300000</v>
      </c>
      <c r="K2015" s="62" t="str">
        <f t="shared" si="31"/>
        <v>Бард</v>
      </c>
    </row>
    <row r="2016" spans="1:11">
      <c r="A2016">
        <v>5939191</v>
      </c>
      <c r="B2016" t="s">
        <v>4880</v>
      </c>
      <c r="C2016" t="s">
        <v>512</v>
      </c>
      <c r="D2016" t="s">
        <v>513</v>
      </c>
      <c r="E2016">
        <v>45433</v>
      </c>
      <c r="F2016" t="s">
        <v>278</v>
      </c>
      <c r="G2016" s="39">
        <v>40</v>
      </c>
      <c r="H2016" s="39">
        <v>2250500</v>
      </c>
      <c r="I2016" s="39">
        <v>9002000</v>
      </c>
      <c r="K2016" s="62" t="str">
        <f t="shared" si="31"/>
        <v>Спир</v>
      </c>
    </row>
    <row r="2017" spans="1:11">
      <c r="A2017">
        <v>5939192</v>
      </c>
      <c r="B2017" t="s">
        <v>4880</v>
      </c>
      <c r="C2017" t="s">
        <v>2209</v>
      </c>
      <c r="D2017" t="s">
        <v>2210</v>
      </c>
      <c r="E2017">
        <v>45433</v>
      </c>
      <c r="F2017" t="s">
        <v>278</v>
      </c>
      <c r="G2017" s="39">
        <v>960</v>
      </c>
      <c r="H2017" s="39">
        <v>2228999</v>
      </c>
      <c r="I2017" s="39">
        <v>213983904</v>
      </c>
      <c r="K2017" s="62" t="str">
        <f t="shared" si="31"/>
        <v>Спир</v>
      </c>
    </row>
    <row r="2018" spans="1:11">
      <c r="A2018">
        <v>5939241</v>
      </c>
      <c r="B2018" t="s">
        <v>4880</v>
      </c>
      <c r="C2018" t="s">
        <v>331</v>
      </c>
      <c r="D2018" t="s">
        <v>332</v>
      </c>
      <c r="E2018">
        <v>45284</v>
      </c>
      <c r="F2018" t="s">
        <v>274</v>
      </c>
      <c r="G2018" s="39">
        <v>300</v>
      </c>
      <c r="H2018" s="39">
        <v>2342788</v>
      </c>
      <c r="I2018" s="39">
        <v>70283640</v>
      </c>
      <c r="K2018" s="62" t="str">
        <f t="shared" si="31"/>
        <v>Спир</v>
      </c>
    </row>
    <row r="2019" spans="1:11">
      <c r="A2019">
        <v>5939242</v>
      </c>
      <c r="B2019" t="s">
        <v>4880</v>
      </c>
      <c r="C2019" t="s">
        <v>490</v>
      </c>
      <c r="D2019" t="s">
        <v>491</v>
      </c>
      <c r="E2019">
        <v>45284</v>
      </c>
      <c r="F2019" t="s">
        <v>274</v>
      </c>
      <c r="G2019" s="39">
        <v>100</v>
      </c>
      <c r="H2019" s="39">
        <v>2342000</v>
      </c>
      <c r="I2019" s="39">
        <v>23420000</v>
      </c>
      <c r="K2019" s="62" t="str">
        <f t="shared" si="31"/>
        <v>Спир</v>
      </c>
    </row>
    <row r="2020" spans="1:11">
      <c r="A2020">
        <v>5939243</v>
      </c>
      <c r="B2020" t="s">
        <v>4880</v>
      </c>
      <c r="C2020" t="s">
        <v>435</v>
      </c>
      <c r="D2020" t="s">
        <v>436</v>
      </c>
      <c r="E2020">
        <v>45284</v>
      </c>
      <c r="F2020" t="s">
        <v>274</v>
      </c>
      <c r="G2020" s="39">
        <v>340</v>
      </c>
      <c r="H2020" s="39">
        <v>2341888</v>
      </c>
      <c r="I2020" s="39">
        <v>79624192</v>
      </c>
      <c r="K2020" s="62" t="str">
        <f t="shared" si="31"/>
        <v>Спир</v>
      </c>
    </row>
    <row r="2021" spans="1:11">
      <c r="A2021">
        <v>5939244</v>
      </c>
      <c r="B2021" t="s">
        <v>4880</v>
      </c>
      <c r="C2021" t="s">
        <v>2242</v>
      </c>
      <c r="D2021" t="s">
        <v>2243</v>
      </c>
      <c r="E2021">
        <v>45284</v>
      </c>
      <c r="F2021" t="s">
        <v>274</v>
      </c>
      <c r="G2021" s="39">
        <v>170</v>
      </c>
      <c r="H2021" s="39">
        <v>2337888</v>
      </c>
      <c r="I2021" s="39">
        <v>39744096</v>
      </c>
      <c r="K2021" s="62" t="str">
        <f t="shared" si="31"/>
        <v>Спир</v>
      </c>
    </row>
    <row r="2022" spans="1:11">
      <c r="A2022">
        <v>5939245</v>
      </c>
      <c r="B2022" t="s">
        <v>4880</v>
      </c>
      <c r="C2022" t="s">
        <v>2231</v>
      </c>
      <c r="D2022" t="s">
        <v>2232</v>
      </c>
      <c r="E2022">
        <v>45284</v>
      </c>
      <c r="F2022" t="s">
        <v>274</v>
      </c>
      <c r="G2022" s="39">
        <v>60</v>
      </c>
      <c r="H2022" s="39">
        <v>2335999</v>
      </c>
      <c r="I2022" s="39">
        <v>14015994</v>
      </c>
      <c r="K2022" s="62" t="str">
        <f t="shared" si="31"/>
        <v>Спир</v>
      </c>
    </row>
    <row r="2023" spans="1:11">
      <c r="A2023">
        <v>5939246</v>
      </c>
      <c r="B2023" t="s">
        <v>4880</v>
      </c>
      <c r="C2023" t="s">
        <v>435</v>
      </c>
      <c r="D2023" t="s">
        <v>436</v>
      </c>
      <c r="E2023">
        <v>45284</v>
      </c>
      <c r="F2023" t="s">
        <v>274</v>
      </c>
      <c r="G2023" s="39">
        <v>3220</v>
      </c>
      <c r="H2023" s="39">
        <v>2335788</v>
      </c>
      <c r="I2023" s="39">
        <v>752123736</v>
      </c>
      <c r="K2023" s="62" t="str">
        <f t="shared" si="31"/>
        <v>Спир</v>
      </c>
    </row>
    <row r="2024" spans="1:11">
      <c r="A2024">
        <v>5939247</v>
      </c>
      <c r="B2024" t="s">
        <v>4880</v>
      </c>
      <c r="C2024" t="s">
        <v>304</v>
      </c>
      <c r="D2024" t="s">
        <v>305</v>
      </c>
      <c r="E2024">
        <v>45284</v>
      </c>
      <c r="F2024" t="s">
        <v>274</v>
      </c>
      <c r="G2024" s="39">
        <v>200</v>
      </c>
      <c r="H2024" s="39">
        <v>2335000</v>
      </c>
      <c r="I2024" s="39">
        <v>46700000</v>
      </c>
      <c r="K2024" s="62" t="str">
        <f t="shared" si="31"/>
        <v>Спир</v>
      </c>
    </row>
    <row r="2025" spans="1:11">
      <c r="A2025">
        <v>5939391</v>
      </c>
      <c r="B2025" t="s">
        <v>4880</v>
      </c>
      <c r="C2025" t="s">
        <v>127</v>
      </c>
      <c r="D2025" t="s">
        <v>128</v>
      </c>
      <c r="E2025">
        <v>18521</v>
      </c>
      <c r="F2025" t="s">
        <v>126</v>
      </c>
      <c r="G2025" s="39">
        <v>800</v>
      </c>
      <c r="H2025" s="39">
        <v>6325000</v>
      </c>
      <c r="I2025" s="39">
        <v>50600000</v>
      </c>
      <c r="K2025" s="62" t="str">
        <f t="shared" si="31"/>
        <v>Бард</v>
      </c>
    </row>
    <row r="2026" spans="1:11">
      <c r="A2026">
        <v>5940948</v>
      </c>
      <c r="B2026" t="s">
        <v>4880</v>
      </c>
      <c r="C2026" t="s">
        <v>516</v>
      </c>
      <c r="D2026" t="s">
        <v>517</v>
      </c>
      <c r="E2026">
        <v>45433</v>
      </c>
      <c r="F2026" t="s">
        <v>278</v>
      </c>
      <c r="G2026" s="39">
        <v>50</v>
      </c>
      <c r="H2026" s="39">
        <v>2238788</v>
      </c>
      <c r="I2026" s="39">
        <v>11193940</v>
      </c>
      <c r="K2026" s="62" t="str">
        <f t="shared" si="31"/>
        <v>Спир</v>
      </c>
    </row>
    <row r="2027" spans="1:11">
      <c r="A2027">
        <v>5942446</v>
      </c>
      <c r="B2027" t="s">
        <v>4881</v>
      </c>
      <c r="C2027" t="s">
        <v>396</v>
      </c>
      <c r="D2027" t="s">
        <v>397</v>
      </c>
      <c r="E2027">
        <v>45284</v>
      </c>
      <c r="F2027" t="s">
        <v>274</v>
      </c>
      <c r="G2027" s="39">
        <v>1600</v>
      </c>
      <c r="H2027" s="39">
        <v>2400000</v>
      </c>
      <c r="I2027" s="39">
        <v>384000000</v>
      </c>
      <c r="K2027" s="62" t="str">
        <f t="shared" si="31"/>
        <v>Спир</v>
      </c>
    </row>
    <row r="2028" spans="1:11">
      <c r="A2028">
        <v>5942447</v>
      </c>
      <c r="B2028" t="s">
        <v>4881</v>
      </c>
      <c r="C2028" t="s">
        <v>323</v>
      </c>
      <c r="D2028" t="s">
        <v>324</v>
      </c>
      <c r="E2028">
        <v>45284</v>
      </c>
      <c r="F2028" t="s">
        <v>274</v>
      </c>
      <c r="G2028" s="39">
        <v>100</v>
      </c>
      <c r="H2028" s="39">
        <v>2345555</v>
      </c>
      <c r="I2028" s="39">
        <v>23455550</v>
      </c>
      <c r="K2028" s="62" t="str">
        <f t="shared" si="31"/>
        <v>Спир</v>
      </c>
    </row>
    <row r="2029" spans="1:11">
      <c r="A2029">
        <v>5942448</v>
      </c>
      <c r="B2029" t="s">
        <v>4881</v>
      </c>
      <c r="C2029" t="s">
        <v>329</v>
      </c>
      <c r="D2029" t="s">
        <v>330</v>
      </c>
      <c r="E2029">
        <v>45284</v>
      </c>
      <c r="F2029" t="s">
        <v>274</v>
      </c>
      <c r="G2029" s="39">
        <v>1540</v>
      </c>
      <c r="H2029" s="39">
        <v>2338799</v>
      </c>
      <c r="I2029" s="39">
        <v>360175046</v>
      </c>
      <c r="K2029" s="62" t="str">
        <f t="shared" si="31"/>
        <v>Спир</v>
      </c>
    </row>
    <row r="2030" spans="1:11">
      <c r="A2030">
        <v>5942449</v>
      </c>
      <c r="B2030" t="s">
        <v>4881</v>
      </c>
      <c r="C2030" t="s">
        <v>559</v>
      </c>
      <c r="D2030" t="s">
        <v>560</v>
      </c>
      <c r="E2030">
        <v>45284</v>
      </c>
      <c r="F2030" t="s">
        <v>274</v>
      </c>
      <c r="G2030" s="39">
        <v>100</v>
      </c>
      <c r="H2030" s="39">
        <v>2335788</v>
      </c>
      <c r="I2030" s="39">
        <v>23357880</v>
      </c>
      <c r="K2030" s="62" t="str">
        <f t="shared" si="31"/>
        <v>Спир</v>
      </c>
    </row>
    <row r="2031" spans="1:11">
      <c r="A2031">
        <v>5942450</v>
      </c>
      <c r="B2031" t="s">
        <v>4881</v>
      </c>
      <c r="C2031" t="s">
        <v>4815</v>
      </c>
      <c r="D2031" t="s">
        <v>4816</v>
      </c>
      <c r="E2031">
        <v>45284</v>
      </c>
      <c r="F2031" t="s">
        <v>274</v>
      </c>
      <c r="G2031" s="39">
        <v>1160</v>
      </c>
      <c r="H2031" s="39">
        <v>2335666</v>
      </c>
      <c r="I2031" s="39">
        <v>270937256</v>
      </c>
      <c r="K2031" s="62" t="str">
        <f t="shared" si="31"/>
        <v>Спир</v>
      </c>
    </row>
    <row r="2032" spans="1:11">
      <c r="A2032">
        <v>5942636</v>
      </c>
      <c r="B2032" t="s">
        <v>4881</v>
      </c>
      <c r="C2032" t="s">
        <v>3359</v>
      </c>
      <c r="D2032" t="s">
        <v>3360</v>
      </c>
      <c r="E2032">
        <v>18521</v>
      </c>
      <c r="F2032" t="s">
        <v>126</v>
      </c>
      <c r="G2032" s="39">
        <v>100</v>
      </c>
      <c r="H2032" s="39">
        <v>6330000</v>
      </c>
      <c r="I2032" s="39">
        <v>6330000</v>
      </c>
      <c r="K2032" s="62" t="str">
        <f t="shared" si="31"/>
        <v>Бард</v>
      </c>
    </row>
    <row r="2033" spans="1:11">
      <c r="A2033">
        <v>5942637</v>
      </c>
      <c r="B2033" t="s">
        <v>4881</v>
      </c>
      <c r="C2033" t="s">
        <v>3359</v>
      </c>
      <c r="D2033" t="s">
        <v>3360</v>
      </c>
      <c r="E2033">
        <v>18521</v>
      </c>
      <c r="F2033" t="s">
        <v>126</v>
      </c>
      <c r="G2033" s="39">
        <v>100</v>
      </c>
      <c r="H2033" s="39">
        <v>6330000</v>
      </c>
      <c r="I2033" s="39">
        <v>6330000</v>
      </c>
      <c r="K2033" s="62" t="str">
        <f t="shared" si="31"/>
        <v>Бард</v>
      </c>
    </row>
    <row r="2034" spans="1:11">
      <c r="A2034">
        <v>5942638</v>
      </c>
      <c r="B2034" t="s">
        <v>4881</v>
      </c>
      <c r="C2034" t="s">
        <v>127</v>
      </c>
      <c r="D2034" t="s">
        <v>128</v>
      </c>
      <c r="E2034">
        <v>18521</v>
      </c>
      <c r="F2034" t="s">
        <v>126</v>
      </c>
      <c r="G2034" s="39">
        <v>600</v>
      </c>
      <c r="H2034" s="39">
        <v>6325000</v>
      </c>
      <c r="I2034" s="39">
        <v>37950000</v>
      </c>
      <c r="K2034" s="62" t="str">
        <f t="shared" si="31"/>
        <v>Бард</v>
      </c>
    </row>
    <row r="2035" spans="1:11">
      <c r="A2035">
        <v>5944162</v>
      </c>
      <c r="B2035" t="s">
        <v>4881</v>
      </c>
      <c r="C2035" t="s">
        <v>388</v>
      </c>
      <c r="D2035" t="s">
        <v>389</v>
      </c>
      <c r="E2035">
        <v>45433</v>
      </c>
      <c r="F2035" t="s">
        <v>278</v>
      </c>
      <c r="G2035" s="39">
        <v>40</v>
      </c>
      <c r="H2035" s="39">
        <v>2209788</v>
      </c>
      <c r="I2035" s="39">
        <v>8839152</v>
      </c>
      <c r="K2035" s="62" t="str">
        <f t="shared" si="31"/>
        <v>Спир</v>
      </c>
    </row>
    <row r="2036" spans="1:11">
      <c r="A2036">
        <v>5944198</v>
      </c>
      <c r="B2036" t="s">
        <v>4881</v>
      </c>
      <c r="C2036" t="s">
        <v>4815</v>
      </c>
      <c r="D2036" t="s">
        <v>4816</v>
      </c>
      <c r="E2036">
        <v>45284</v>
      </c>
      <c r="F2036" t="s">
        <v>274</v>
      </c>
      <c r="G2036" s="39">
        <v>40</v>
      </c>
      <c r="H2036" s="39">
        <v>2336788</v>
      </c>
      <c r="I2036" s="39">
        <v>9347152</v>
      </c>
      <c r="K2036" s="62" t="str">
        <f t="shared" si="31"/>
        <v>Спир</v>
      </c>
    </row>
    <row r="2037" spans="1:11">
      <c r="A2037">
        <v>5945820</v>
      </c>
      <c r="B2037" t="s">
        <v>4882</v>
      </c>
      <c r="C2037" t="s">
        <v>439</v>
      </c>
      <c r="D2037" t="s">
        <v>440</v>
      </c>
      <c r="E2037">
        <v>45284</v>
      </c>
      <c r="F2037" t="s">
        <v>274</v>
      </c>
      <c r="G2037" s="39">
        <v>170</v>
      </c>
      <c r="H2037" s="39">
        <v>2350999</v>
      </c>
      <c r="I2037" s="39">
        <v>39966983</v>
      </c>
      <c r="K2037" s="62" t="str">
        <f t="shared" si="31"/>
        <v>Спир</v>
      </c>
    </row>
    <row r="2038" spans="1:11">
      <c r="A2038">
        <v>5945821</v>
      </c>
      <c r="B2038" t="s">
        <v>4882</v>
      </c>
      <c r="C2038" t="s">
        <v>314</v>
      </c>
      <c r="D2038" t="s">
        <v>315</v>
      </c>
      <c r="E2038">
        <v>45284</v>
      </c>
      <c r="F2038" t="s">
        <v>274</v>
      </c>
      <c r="G2038" s="39">
        <v>630</v>
      </c>
      <c r="H2038" s="39">
        <v>2336588</v>
      </c>
      <c r="I2038" s="39">
        <v>147205044</v>
      </c>
      <c r="K2038" s="62" t="str">
        <f t="shared" si="31"/>
        <v>Спир</v>
      </c>
    </row>
    <row r="2039" spans="1:11">
      <c r="A2039">
        <v>5945822</v>
      </c>
      <c r="B2039" t="s">
        <v>4882</v>
      </c>
      <c r="C2039" t="s">
        <v>4847</v>
      </c>
      <c r="D2039" t="s">
        <v>4848</v>
      </c>
      <c r="E2039">
        <v>45284</v>
      </c>
      <c r="F2039" t="s">
        <v>274</v>
      </c>
      <c r="G2039" s="39">
        <v>1200</v>
      </c>
      <c r="H2039" s="39">
        <v>2335688</v>
      </c>
      <c r="I2039" s="39">
        <v>280282560</v>
      </c>
      <c r="K2039" s="62" t="str">
        <f t="shared" si="31"/>
        <v>Спир</v>
      </c>
    </row>
    <row r="2040" spans="1:11">
      <c r="A2040">
        <v>5945823</v>
      </c>
      <c r="B2040" t="s">
        <v>4882</v>
      </c>
      <c r="C2040" t="s">
        <v>494</v>
      </c>
      <c r="D2040" t="s">
        <v>495</v>
      </c>
      <c r="E2040">
        <v>45284</v>
      </c>
      <c r="F2040" t="s">
        <v>274</v>
      </c>
      <c r="G2040" s="39">
        <v>1000</v>
      </c>
      <c r="H2040" s="39">
        <v>2334788</v>
      </c>
      <c r="I2040" s="39">
        <v>233478800</v>
      </c>
      <c r="K2040" s="62" t="str">
        <f t="shared" si="31"/>
        <v>Спир</v>
      </c>
    </row>
    <row r="2041" spans="1:11">
      <c r="A2041">
        <v>5945824</v>
      </c>
      <c r="B2041" t="s">
        <v>4882</v>
      </c>
      <c r="C2041" t="s">
        <v>435</v>
      </c>
      <c r="D2041" t="s">
        <v>436</v>
      </c>
      <c r="E2041">
        <v>45284</v>
      </c>
      <c r="F2041" t="s">
        <v>274</v>
      </c>
      <c r="G2041" s="39">
        <v>1500</v>
      </c>
      <c r="H2041" s="39">
        <v>2333588</v>
      </c>
      <c r="I2041" s="39">
        <v>350038200</v>
      </c>
      <c r="K2041" s="62" t="str">
        <f t="shared" si="31"/>
        <v>Спир</v>
      </c>
    </row>
    <row r="2042" spans="1:11">
      <c r="A2042">
        <v>5946011</v>
      </c>
      <c r="B2042" t="s">
        <v>4882</v>
      </c>
      <c r="C2042" t="s">
        <v>537</v>
      </c>
      <c r="D2042" t="s">
        <v>188</v>
      </c>
      <c r="E2042">
        <v>18521</v>
      </c>
      <c r="F2042" t="s">
        <v>126</v>
      </c>
      <c r="G2042" s="39">
        <v>100</v>
      </c>
      <c r="H2042" s="39">
        <v>6326000</v>
      </c>
      <c r="I2042" s="39">
        <v>6326000</v>
      </c>
      <c r="K2042" s="62" t="str">
        <f t="shared" si="31"/>
        <v>Бард</v>
      </c>
    </row>
    <row r="2043" spans="1:11">
      <c r="A2043">
        <v>5946012</v>
      </c>
      <c r="B2043" t="s">
        <v>4882</v>
      </c>
      <c r="C2043" t="s">
        <v>127</v>
      </c>
      <c r="D2043" t="s">
        <v>128</v>
      </c>
      <c r="E2043">
        <v>18521</v>
      </c>
      <c r="F2043" t="s">
        <v>126</v>
      </c>
      <c r="G2043" s="39">
        <v>500</v>
      </c>
      <c r="H2043" s="39">
        <v>6325000</v>
      </c>
      <c r="I2043" s="39">
        <v>31625000</v>
      </c>
      <c r="K2043" s="62" t="str">
        <f t="shared" si="31"/>
        <v>Бард</v>
      </c>
    </row>
    <row r="2044" spans="1:11">
      <c r="A2044">
        <v>5949371</v>
      </c>
      <c r="B2044" t="s">
        <v>4883</v>
      </c>
      <c r="C2044" t="s">
        <v>925</v>
      </c>
      <c r="D2044" t="s">
        <v>926</v>
      </c>
      <c r="E2044">
        <v>45433</v>
      </c>
      <c r="F2044" t="s">
        <v>278</v>
      </c>
      <c r="G2044" s="39">
        <v>20</v>
      </c>
      <c r="H2044" s="39">
        <v>2209300</v>
      </c>
      <c r="I2044" s="39">
        <v>4418600</v>
      </c>
      <c r="K2044" s="62" t="str">
        <f t="shared" si="31"/>
        <v>Спир</v>
      </c>
    </row>
    <row r="2045" spans="1:11">
      <c r="A2045">
        <v>5949415</v>
      </c>
      <c r="B2045" t="s">
        <v>4883</v>
      </c>
      <c r="C2045" t="s">
        <v>327</v>
      </c>
      <c r="D2045" t="s">
        <v>328</v>
      </c>
      <c r="E2045">
        <v>45285</v>
      </c>
      <c r="F2045" t="s">
        <v>277</v>
      </c>
      <c r="G2045" s="39">
        <v>3550</v>
      </c>
      <c r="H2045" s="39">
        <v>2340000</v>
      </c>
      <c r="I2045" s="39">
        <v>830700000</v>
      </c>
      <c r="K2045" s="62" t="str">
        <f t="shared" si="31"/>
        <v>Спир</v>
      </c>
    </row>
    <row r="2046" spans="1:11">
      <c r="A2046">
        <v>5949416</v>
      </c>
      <c r="B2046" t="s">
        <v>4883</v>
      </c>
      <c r="C2046" t="s">
        <v>2242</v>
      </c>
      <c r="D2046" t="s">
        <v>2243</v>
      </c>
      <c r="E2046">
        <v>45285</v>
      </c>
      <c r="F2046" t="s">
        <v>277</v>
      </c>
      <c r="G2046" s="39">
        <v>440</v>
      </c>
      <c r="H2046" s="39">
        <v>2337888</v>
      </c>
      <c r="I2046" s="39">
        <v>102867072</v>
      </c>
      <c r="K2046" s="62" t="str">
        <f t="shared" si="31"/>
        <v>Спир</v>
      </c>
    </row>
    <row r="2047" spans="1:11">
      <c r="A2047">
        <v>5949417</v>
      </c>
      <c r="B2047" t="s">
        <v>4883</v>
      </c>
      <c r="C2047" t="s">
        <v>458</v>
      </c>
      <c r="D2047" t="s">
        <v>459</v>
      </c>
      <c r="E2047">
        <v>45285</v>
      </c>
      <c r="F2047" t="s">
        <v>277</v>
      </c>
      <c r="G2047" s="39">
        <v>150</v>
      </c>
      <c r="H2047" s="39">
        <v>2337001</v>
      </c>
      <c r="I2047" s="39">
        <v>35055015</v>
      </c>
      <c r="K2047" s="62" t="str">
        <f t="shared" si="31"/>
        <v>Спир</v>
      </c>
    </row>
    <row r="2048" spans="1:11">
      <c r="A2048">
        <v>5949418</v>
      </c>
      <c r="B2048" t="s">
        <v>4883</v>
      </c>
      <c r="C2048" t="s">
        <v>443</v>
      </c>
      <c r="D2048" t="s">
        <v>444</v>
      </c>
      <c r="E2048">
        <v>45285</v>
      </c>
      <c r="F2048" t="s">
        <v>277</v>
      </c>
      <c r="G2048" s="39">
        <v>100</v>
      </c>
      <c r="H2048" s="39">
        <v>2335788</v>
      </c>
      <c r="I2048" s="39">
        <v>23357880</v>
      </c>
      <c r="K2048" s="62" t="str">
        <f t="shared" si="31"/>
        <v>Спир</v>
      </c>
    </row>
    <row r="2049" spans="1:11">
      <c r="A2049">
        <v>5949419</v>
      </c>
      <c r="B2049" t="s">
        <v>4883</v>
      </c>
      <c r="C2049" t="s">
        <v>419</v>
      </c>
      <c r="D2049" t="s">
        <v>420</v>
      </c>
      <c r="E2049">
        <v>45285</v>
      </c>
      <c r="F2049" t="s">
        <v>277</v>
      </c>
      <c r="G2049" s="39">
        <v>260</v>
      </c>
      <c r="H2049" s="39">
        <v>2333788</v>
      </c>
      <c r="I2049" s="39">
        <v>60678488</v>
      </c>
      <c r="K2049" s="62" t="str">
        <f t="shared" si="31"/>
        <v>Спир</v>
      </c>
    </row>
    <row r="2050" spans="1:11">
      <c r="A2050">
        <v>5949582</v>
      </c>
      <c r="B2050" t="s">
        <v>4883</v>
      </c>
      <c r="C2050" t="s">
        <v>160</v>
      </c>
      <c r="D2050" t="s">
        <v>161</v>
      </c>
      <c r="E2050">
        <v>18521</v>
      </c>
      <c r="F2050" t="s">
        <v>126</v>
      </c>
      <c r="G2050" s="39">
        <v>500</v>
      </c>
      <c r="H2050" s="39">
        <v>6326111</v>
      </c>
      <c r="I2050" s="39">
        <v>31630555</v>
      </c>
      <c r="K2050" s="62" t="str">
        <f t="shared" si="31"/>
        <v>Бард</v>
      </c>
    </row>
    <row r="2051" spans="1:11">
      <c r="A2051">
        <v>5949583</v>
      </c>
      <c r="B2051" t="s">
        <v>4883</v>
      </c>
      <c r="C2051" t="s">
        <v>127</v>
      </c>
      <c r="D2051" t="s">
        <v>128</v>
      </c>
      <c r="E2051">
        <v>18521</v>
      </c>
      <c r="F2051" t="s">
        <v>126</v>
      </c>
      <c r="G2051" s="39">
        <v>200</v>
      </c>
      <c r="H2051" s="39">
        <v>6325000</v>
      </c>
      <c r="I2051" s="39">
        <v>12650000</v>
      </c>
      <c r="K2051" s="62" t="str">
        <f t="shared" si="31"/>
        <v>Бард</v>
      </c>
    </row>
    <row r="2052" spans="1:11">
      <c r="A2052">
        <v>5951204</v>
      </c>
      <c r="B2052" t="s">
        <v>4883</v>
      </c>
      <c r="C2052" t="s">
        <v>3395</v>
      </c>
      <c r="D2052" t="s">
        <v>3396</v>
      </c>
      <c r="E2052">
        <v>45433</v>
      </c>
      <c r="F2052" t="s">
        <v>278</v>
      </c>
      <c r="G2052" s="39">
        <v>40</v>
      </c>
      <c r="H2052" s="39">
        <v>2210111</v>
      </c>
      <c r="I2052" s="39">
        <v>8840444</v>
      </c>
      <c r="K2052" s="62" t="str">
        <f t="shared" si="31"/>
        <v>Спир</v>
      </c>
    </row>
    <row r="2053" spans="1:11">
      <c r="A2053">
        <v>5951205</v>
      </c>
      <c r="B2053" t="s">
        <v>4883</v>
      </c>
      <c r="C2053" t="s">
        <v>2229</v>
      </c>
      <c r="D2053" t="s">
        <v>2230</v>
      </c>
      <c r="E2053">
        <v>45433</v>
      </c>
      <c r="F2053" t="s">
        <v>278</v>
      </c>
      <c r="G2053" s="39">
        <v>50</v>
      </c>
      <c r="H2053" s="39">
        <v>2209000</v>
      </c>
      <c r="I2053" s="39">
        <v>11045000</v>
      </c>
      <c r="K2053" s="62" t="str">
        <f t="shared" ref="K2053:K2116" si="32">LEFT(F2053,4)</f>
        <v>Спир</v>
      </c>
    </row>
    <row r="2054" spans="1:11">
      <c r="A2054">
        <v>5952529</v>
      </c>
      <c r="B2054" t="s">
        <v>4884</v>
      </c>
      <c r="C2054" t="s">
        <v>3295</v>
      </c>
      <c r="D2054" t="s">
        <v>3296</v>
      </c>
      <c r="E2054">
        <v>45433</v>
      </c>
      <c r="F2054" t="s">
        <v>278</v>
      </c>
      <c r="G2054" s="39">
        <v>20</v>
      </c>
      <c r="H2054" s="39">
        <v>2211100</v>
      </c>
      <c r="I2054" s="39">
        <v>4422200</v>
      </c>
      <c r="K2054" s="62" t="str">
        <f t="shared" si="32"/>
        <v>Спир</v>
      </c>
    </row>
    <row r="2055" spans="1:11">
      <c r="A2055">
        <v>5952530</v>
      </c>
      <c r="B2055" t="s">
        <v>4884</v>
      </c>
      <c r="C2055" t="s">
        <v>2193</v>
      </c>
      <c r="D2055" t="s">
        <v>2194</v>
      </c>
      <c r="E2055">
        <v>45433</v>
      </c>
      <c r="F2055" t="s">
        <v>278</v>
      </c>
      <c r="G2055" s="39">
        <v>210</v>
      </c>
      <c r="H2055" s="39">
        <v>2209010</v>
      </c>
      <c r="I2055" s="39">
        <v>46389210</v>
      </c>
      <c r="K2055" s="62" t="str">
        <f t="shared" si="32"/>
        <v>Спир</v>
      </c>
    </row>
    <row r="2056" spans="1:11">
      <c r="A2056">
        <v>5952581</v>
      </c>
      <c r="B2056" t="s">
        <v>4884</v>
      </c>
      <c r="C2056" t="s">
        <v>561</v>
      </c>
      <c r="D2056" t="s">
        <v>562</v>
      </c>
      <c r="E2056">
        <v>45285</v>
      </c>
      <c r="F2056" t="s">
        <v>277</v>
      </c>
      <c r="G2056" s="39">
        <v>100</v>
      </c>
      <c r="H2056" s="39">
        <v>2338799</v>
      </c>
      <c r="I2056" s="39">
        <v>23387990</v>
      </c>
      <c r="K2056" s="62" t="str">
        <f t="shared" si="32"/>
        <v>Спир</v>
      </c>
    </row>
    <row r="2057" spans="1:11">
      <c r="A2057">
        <v>5952582</v>
      </c>
      <c r="B2057" t="s">
        <v>4884</v>
      </c>
      <c r="C2057" t="s">
        <v>419</v>
      </c>
      <c r="D2057" t="s">
        <v>420</v>
      </c>
      <c r="E2057">
        <v>45285</v>
      </c>
      <c r="F2057" t="s">
        <v>277</v>
      </c>
      <c r="G2057" s="39">
        <v>260</v>
      </c>
      <c r="H2057" s="39">
        <v>2336788</v>
      </c>
      <c r="I2057" s="39">
        <v>60756488</v>
      </c>
      <c r="K2057" s="62" t="str">
        <f t="shared" si="32"/>
        <v>Спир</v>
      </c>
    </row>
    <row r="2058" spans="1:11">
      <c r="A2058">
        <v>5952583</v>
      </c>
      <c r="B2058" t="s">
        <v>4884</v>
      </c>
      <c r="C2058" t="s">
        <v>4885</v>
      </c>
      <c r="D2058" t="s">
        <v>4886</v>
      </c>
      <c r="E2058">
        <v>45285</v>
      </c>
      <c r="F2058" t="s">
        <v>277</v>
      </c>
      <c r="G2058" s="39">
        <v>30</v>
      </c>
      <c r="H2058" s="39">
        <v>2330999</v>
      </c>
      <c r="I2058" s="39">
        <v>6992997</v>
      </c>
      <c r="K2058" s="62" t="str">
        <f t="shared" si="32"/>
        <v>Спир</v>
      </c>
    </row>
    <row r="2059" spans="1:11">
      <c r="A2059">
        <v>5952584</v>
      </c>
      <c r="B2059" t="s">
        <v>4884</v>
      </c>
      <c r="C2059" t="s">
        <v>399</v>
      </c>
      <c r="D2059" t="s">
        <v>400</v>
      </c>
      <c r="E2059">
        <v>45285</v>
      </c>
      <c r="F2059" t="s">
        <v>277</v>
      </c>
      <c r="G2059" s="39">
        <v>4110</v>
      </c>
      <c r="H2059" s="39">
        <v>2326110</v>
      </c>
      <c r="I2059" s="39">
        <v>956031210</v>
      </c>
      <c r="K2059" s="62" t="str">
        <f t="shared" si="32"/>
        <v>Спир</v>
      </c>
    </row>
    <row r="2060" spans="1:11">
      <c r="A2060">
        <v>5952707</v>
      </c>
      <c r="B2060" t="s">
        <v>4884</v>
      </c>
      <c r="C2060" t="s">
        <v>2265</v>
      </c>
      <c r="D2060" t="s">
        <v>2266</v>
      </c>
      <c r="E2060">
        <v>18521</v>
      </c>
      <c r="F2060" t="s">
        <v>126</v>
      </c>
      <c r="G2060" s="39">
        <v>100</v>
      </c>
      <c r="H2060" s="39">
        <v>6327000</v>
      </c>
      <c r="I2060" s="39">
        <v>6327000</v>
      </c>
      <c r="K2060" s="62" t="str">
        <f t="shared" si="32"/>
        <v>Бард</v>
      </c>
    </row>
    <row r="2061" spans="1:11">
      <c r="A2061">
        <v>5952708</v>
      </c>
      <c r="B2061" t="s">
        <v>4884</v>
      </c>
      <c r="C2061" t="s">
        <v>124</v>
      </c>
      <c r="D2061" t="s">
        <v>125</v>
      </c>
      <c r="E2061">
        <v>18521</v>
      </c>
      <c r="F2061" t="s">
        <v>126</v>
      </c>
      <c r="G2061" s="39">
        <v>300</v>
      </c>
      <c r="H2061" s="39">
        <v>6325205</v>
      </c>
      <c r="I2061" s="39">
        <v>18975615</v>
      </c>
      <c r="K2061" s="62" t="str">
        <f t="shared" si="32"/>
        <v>Бард</v>
      </c>
    </row>
    <row r="2062" spans="1:11">
      <c r="A2062">
        <v>5952709</v>
      </c>
      <c r="B2062" t="s">
        <v>4884</v>
      </c>
      <c r="C2062" t="s">
        <v>127</v>
      </c>
      <c r="D2062" t="s">
        <v>128</v>
      </c>
      <c r="E2062">
        <v>18521</v>
      </c>
      <c r="F2062" t="s">
        <v>126</v>
      </c>
      <c r="G2062" s="39">
        <v>200</v>
      </c>
      <c r="H2062" s="39">
        <v>6325000</v>
      </c>
      <c r="I2062" s="39">
        <v>12650000</v>
      </c>
      <c r="K2062" s="62" t="str">
        <f t="shared" si="32"/>
        <v>Бард</v>
      </c>
    </row>
    <row r="2063" spans="1:11">
      <c r="A2063">
        <v>5955812</v>
      </c>
      <c r="B2063" t="s">
        <v>4887</v>
      </c>
      <c r="C2063" t="s">
        <v>333</v>
      </c>
      <c r="D2063" t="s">
        <v>334</v>
      </c>
      <c r="E2063">
        <v>45433</v>
      </c>
      <c r="F2063" t="s">
        <v>278</v>
      </c>
      <c r="G2063" s="39">
        <v>180</v>
      </c>
      <c r="H2063" s="39">
        <v>2212788</v>
      </c>
      <c r="I2063" s="39">
        <v>39830184</v>
      </c>
      <c r="K2063" s="62" t="str">
        <f t="shared" si="32"/>
        <v>Спир</v>
      </c>
    </row>
    <row r="2064" spans="1:11">
      <c r="A2064">
        <v>5955857</v>
      </c>
      <c r="B2064" t="s">
        <v>4887</v>
      </c>
      <c r="C2064" t="s">
        <v>329</v>
      </c>
      <c r="D2064" t="s">
        <v>330</v>
      </c>
      <c r="E2064">
        <v>45285</v>
      </c>
      <c r="F2064" t="s">
        <v>277</v>
      </c>
      <c r="G2064" s="39">
        <v>1540</v>
      </c>
      <c r="H2064" s="39">
        <v>2333788</v>
      </c>
      <c r="I2064" s="39">
        <v>359403352</v>
      </c>
      <c r="K2064" s="62" t="str">
        <f t="shared" si="32"/>
        <v>Спир</v>
      </c>
    </row>
    <row r="2065" spans="1:11">
      <c r="A2065">
        <v>5955858</v>
      </c>
      <c r="B2065" t="s">
        <v>4887</v>
      </c>
      <c r="C2065" t="s">
        <v>967</v>
      </c>
      <c r="D2065" t="s">
        <v>968</v>
      </c>
      <c r="E2065">
        <v>45285</v>
      </c>
      <c r="F2065" t="s">
        <v>277</v>
      </c>
      <c r="G2065" s="39">
        <v>200</v>
      </c>
      <c r="H2065" s="39">
        <v>2332788</v>
      </c>
      <c r="I2065" s="39">
        <v>46655760</v>
      </c>
      <c r="K2065" s="62" t="str">
        <f t="shared" si="32"/>
        <v>Спир</v>
      </c>
    </row>
    <row r="2066" spans="1:11">
      <c r="A2066">
        <v>5955859</v>
      </c>
      <c r="B2066" t="s">
        <v>4887</v>
      </c>
      <c r="C2066" t="s">
        <v>399</v>
      </c>
      <c r="D2066" t="s">
        <v>400</v>
      </c>
      <c r="E2066">
        <v>45285</v>
      </c>
      <c r="F2066" t="s">
        <v>277</v>
      </c>
      <c r="G2066" s="39">
        <v>2760</v>
      </c>
      <c r="H2066" s="39">
        <v>2326110</v>
      </c>
      <c r="I2066" s="39">
        <v>642006360</v>
      </c>
      <c r="K2066" s="62" t="str">
        <f t="shared" si="32"/>
        <v>Спир</v>
      </c>
    </row>
    <row r="2067" spans="1:11">
      <c r="A2067">
        <v>5955969</v>
      </c>
      <c r="B2067" t="s">
        <v>4887</v>
      </c>
      <c r="C2067" t="s">
        <v>127</v>
      </c>
      <c r="D2067" t="s">
        <v>128</v>
      </c>
      <c r="E2067">
        <v>18521</v>
      </c>
      <c r="F2067" t="s">
        <v>126</v>
      </c>
      <c r="G2067" s="39">
        <v>800</v>
      </c>
      <c r="H2067" s="39">
        <v>6325000</v>
      </c>
      <c r="I2067" s="39">
        <v>50600000</v>
      </c>
      <c r="K2067" s="62" t="str">
        <f t="shared" si="32"/>
        <v>Бард</v>
      </c>
    </row>
    <row r="2068" spans="1:11">
      <c r="A2068">
        <v>5957475</v>
      </c>
      <c r="B2068" t="s">
        <v>4887</v>
      </c>
      <c r="C2068" t="s">
        <v>2193</v>
      </c>
      <c r="D2068" t="s">
        <v>2194</v>
      </c>
      <c r="E2068">
        <v>45433</v>
      </c>
      <c r="F2068" t="s">
        <v>278</v>
      </c>
      <c r="G2068" s="39">
        <v>50</v>
      </c>
      <c r="H2068" s="39">
        <v>2209000</v>
      </c>
      <c r="I2068" s="39">
        <v>11045000</v>
      </c>
      <c r="K2068" s="62" t="str">
        <f t="shared" si="32"/>
        <v>Спир</v>
      </c>
    </row>
    <row r="2069" spans="1:11">
      <c r="A2069">
        <v>5957507</v>
      </c>
      <c r="B2069" t="s">
        <v>4887</v>
      </c>
      <c r="C2069" t="s">
        <v>399</v>
      </c>
      <c r="D2069" t="s">
        <v>400</v>
      </c>
      <c r="E2069">
        <v>45285</v>
      </c>
      <c r="F2069" t="s">
        <v>277</v>
      </c>
      <c r="G2069" s="39">
        <v>1160</v>
      </c>
      <c r="H2069" s="39">
        <v>2326110</v>
      </c>
      <c r="I2069" s="39">
        <v>269828760</v>
      </c>
      <c r="K2069" s="62" t="str">
        <f t="shared" si="32"/>
        <v>Спир</v>
      </c>
    </row>
    <row r="2070" spans="1:11">
      <c r="A2070">
        <v>5958888</v>
      </c>
      <c r="B2070" t="s">
        <v>4888</v>
      </c>
      <c r="C2070" t="s">
        <v>2193</v>
      </c>
      <c r="D2070" t="s">
        <v>2194</v>
      </c>
      <c r="E2070">
        <v>45433</v>
      </c>
      <c r="F2070" t="s">
        <v>278</v>
      </c>
      <c r="G2070" s="39">
        <v>140</v>
      </c>
      <c r="H2070" s="39">
        <v>2212000</v>
      </c>
      <c r="I2070" s="39">
        <v>30968000</v>
      </c>
      <c r="K2070" s="62" t="str">
        <f t="shared" si="32"/>
        <v>Спир</v>
      </c>
    </row>
    <row r="2071" spans="1:11">
      <c r="A2071">
        <v>5958931</v>
      </c>
      <c r="B2071" t="s">
        <v>4888</v>
      </c>
      <c r="C2071" t="s">
        <v>4815</v>
      </c>
      <c r="D2071" t="s">
        <v>4816</v>
      </c>
      <c r="E2071">
        <v>45284</v>
      </c>
      <c r="F2071" t="s">
        <v>274</v>
      </c>
      <c r="G2071" s="39">
        <v>1200</v>
      </c>
      <c r="H2071" s="39">
        <v>2336888</v>
      </c>
      <c r="I2071" s="39">
        <v>280426560</v>
      </c>
      <c r="K2071" s="62" t="str">
        <f t="shared" si="32"/>
        <v>Спир</v>
      </c>
    </row>
    <row r="2072" spans="1:11">
      <c r="A2072">
        <v>5958932</v>
      </c>
      <c r="B2072" t="s">
        <v>4888</v>
      </c>
      <c r="C2072" t="s">
        <v>439</v>
      </c>
      <c r="D2072" t="s">
        <v>440</v>
      </c>
      <c r="E2072">
        <v>45284</v>
      </c>
      <c r="F2072" t="s">
        <v>274</v>
      </c>
      <c r="G2072" s="39">
        <v>170</v>
      </c>
      <c r="H2072" s="39">
        <v>2335999</v>
      </c>
      <c r="I2072" s="39">
        <v>39711983</v>
      </c>
      <c r="K2072" s="62" t="str">
        <f t="shared" si="32"/>
        <v>Спир</v>
      </c>
    </row>
    <row r="2073" spans="1:11">
      <c r="A2073">
        <v>5958933</v>
      </c>
      <c r="B2073" t="s">
        <v>4888</v>
      </c>
      <c r="C2073" t="s">
        <v>435</v>
      </c>
      <c r="D2073" t="s">
        <v>436</v>
      </c>
      <c r="E2073">
        <v>45284</v>
      </c>
      <c r="F2073" t="s">
        <v>274</v>
      </c>
      <c r="G2073" s="39">
        <v>1720</v>
      </c>
      <c r="H2073" s="39">
        <v>2335888</v>
      </c>
      <c r="I2073" s="39">
        <v>401772736</v>
      </c>
      <c r="K2073" s="62" t="str">
        <f t="shared" si="32"/>
        <v>Спир</v>
      </c>
    </row>
    <row r="2074" spans="1:11">
      <c r="A2074">
        <v>5958934</v>
      </c>
      <c r="B2074" t="s">
        <v>4888</v>
      </c>
      <c r="C2074" t="s">
        <v>567</v>
      </c>
      <c r="D2074" t="s">
        <v>568</v>
      </c>
      <c r="E2074">
        <v>45284</v>
      </c>
      <c r="F2074" t="s">
        <v>274</v>
      </c>
      <c r="G2074" s="39">
        <v>1410</v>
      </c>
      <c r="H2074" s="39">
        <v>2335788</v>
      </c>
      <c r="I2074" s="39">
        <v>329346108</v>
      </c>
      <c r="K2074" s="62" t="str">
        <f t="shared" si="32"/>
        <v>Спир</v>
      </c>
    </row>
    <row r="2075" spans="1:11">
      <c r="A2075">
        <v>5960774</v>
      </c>
      <c r="B2075" t="s">
        <v>4888</v>
      </c>
      <c r="C2075" t="s">
        <v>2265</v>
      </c>
      <c r="D2075" t="s">
        <v>2266</v>
      </c>
      <c r="E2075">
        <v>18521</v>
      </c>
      <c r="F2075" t="s">
        <v>126</v>
      </c>
      <c r="G2075" s="39">
        <v>100</v>
      </c>
      <c r="H2075" s="39">
        <v>6330999</v>
      </c>
      <c r="I2075" s="39">
        <v>6330999</v>
      </c>
      <c r="K2075" s="62" t="str">
        <f t="shared" si="32"/>
        <v>Бард</v>
      </c>
    </row>
    <row r="2076" spans="1:11">
      <c r="A2076">
        <v>5960775</v>
      </c>
      <c r="B2076" t="s">
        <v>4888</v>
      </c>
      <c r="C2076" t="s">
        <v>189</v>
      </c>
      <c r="D2076" t="s">
        <v>190</v>
      </c>
      <c r="E2076">
        <v>18521</v>
      </c>
      <c r="F2076" t="s">
        <v>126</v>
      </c>
      <c r="G2076" s="39">
        <v>100</v>
      </c>
      <c r="H2076" s="39">
        <v>6330000</v>
      </c>
      <c r="I2076" s="39">
        <v>6330000</v>
      </c>
      <c r="K2076" s="62" t="str">
        <f t="shared" si="32"/>
        <v>Бард</v>
      </c>
    </row>
    <row r="2077" spans="1:11">
      <c r="A2077">
        <v>5960776</v>
      </c>
      <c r="B2077" t="s">
        <v>4888</v>
      </c>
      <c r="C2077" t="s">
        <v>127</v>
      </c>
      <c r="D2077" t="s">
        <v>128</v>
      </c>
      <c r="E2077">
        <v>18521</v>
      </c>
      <c r="F2077" t="s">
        <v>126</v>
      </c>
      <c r="G2077" s="39">
        <v>600</v>
      </c>
      <c r="H2077" s="39">
        <v>6325000</v>
      </c>
      <c r="I2077" s="39">
        <v>37950000</v>
      </c>
      <c r="K2077" s="62" t="str">
        <f t="shared" si="32"/>
        <v>Бард</v>
      </c>
    </row>
    <row r="2078" spans="1:11">
      <c r="A2078">
        <v>5962051</v>
      </c>
      <c r="B2078" t="s">
        <v>4889</v>
      </c>
      <c r="C2078" t="s">
        <v>512</v>
      </c>
      <c r="D2078" t="s">
        <v>513</v>
      </c>
      <c r="E2078">
        <v>45433</v>
      </c>
      <c r="F2078" t="s">
        <v>278</v>
      </c>
      <c r="G2078" s="39">
        <v>40</v>
      </c>
      <c r="H2078" s="39">
        <v>2213500</v>
      </c>
      <c r="I2078" s="39">
        <v>8854000</v>
      </c>
      <c r="K2078" s="62" t="str">
        <f t="shared" si="32"/>
        <v>Спир</v>
      </c>
    </row>
    <row r="2079" spans="1:11">
      <c r="A2079">
        <v>5962052</v>
      </c>
      <c r="B2079" t="s">
        <v>4889</v>
      </c>
      <c r="C2079" t="s">
        <v>316</v>
      </c>
      <c r="D2079" t="s">
        <v>317</v>
      </c>
      <c r="E2079">
        <v>45433</v>
      </c>
      <c r="F2079" t="s">
        <v>278</v>
      </c>
      <c r="G2079" s="39">
        <v>460</v>
      </c>
      <c r="H2079" s="39">
        <v>2211777</v>
      </c>
      <c r="I2079" s="39">
        <v>101741742</v>
      </c>
      <c r="K2079" s="62" t="str">
        <f t="shared" si="32"/>
        <v>Спир</v>
      </c>
    </row>
    <row r="2080" spans="1:11">
      <c r="A2080">
        <v>5962073</v>
      </c>
      <c r="B2080" t="s">
        <v>4889</v>
      </c>
      <c r="C2080" t="s">
        <v>413</v>
      </c>
      <c r="D2080" t="s">
        <v>414</v>
      </c>
      <c r="E2080">
        <v>45284</v>
      </c>
      <c r="F2080" t="s">
        <v>274</v>
      </c>
      <c r="G2080" s="39">
        <v>30</v>
      </c>
      <c r="H2080" s="39">
        <v>2350999</v>
      </c>
      <c r="I2080" s="39">
        <v>7052997</v>
      </c>
      <c r="K2080" s="62" t="str">
        <f t="shared" si="32"/>
        <v>Спир</v>
      </c>
    </row>
    <row r="2081" spans="1:11">
      <c r="A2081">
        <v>5962074</v>
      </c>
      <c r="B2081" t="s">
        <v>4889</v>
      </c>
      <c r="C2081" t="s">
        <v>932</v>
      </c>
      <c r="D2081" t="s">
        <v>933</v>
      </c>
      <c r="E2081">
        <v>45284</v>
      </c>
      <c r="F2081" t="s">
        <v>274</v>
      </c>
      <c r="G2081" s="39">
        <v>200</v>
      </c>
      <c r="H2081" s="39">
        <v>2336900</v>
      </c>
      <c r="I2081" s="39">
        <v>46738000</v>
      </c>
      <c r="K2081" s="62" t="str">
        <f t="shared" si="32"/>
        <v>Спир</v>
      </c>
    </row>
    <row r="2082" spans="1:11">
      <c r="A2082">
        <v>5962075</v>
      </c>
      <c r="B2082" t="s">
        <v>4889</v>
      </c>
      <c r="C2082" t="s">
        <v>409</v>
      </c>
      <c r="D2082" t="s">
        <v>410</v>
      </c>
      <c r="E2082">
        <v>45284</v>
      </c>
      <c r="F2082" t="s">
        <v>274</v>
      </c>
      <c r="G2082" s="39">
        <v>100</v>
      </c>
      <c r="H2082" s="39">
        <v>2336688</v>
      </c>
      <c r="I2082" s="39">
        <v>23366880</v>
      </c>
      <c r="K2082" s="62" t="str">
        <f t="shared" si="32"/>
        <v>Спир</v>
      </c>
    </row>
    <row r="2083" spans="1:11">
      <c r="A2083">
        <v>5962076</v>
      </c>
      <c r="B2083" t="s">
        <v>4889</v>
      </c>
      <c r="C2083" t="s">
        <v>294</v>
      </c>
      <c r="D2083" t="s">
        <v>295</v>
      </c>
      <c r="E2083">
        <v>45284</v>
      </c>
      <c r="F2083" t="s">
        <v>274</v>
      </c>
      <c r="G2083" s="39">
        <v>200</v>
      </c>
      <c r="H2083" s="39">
        <v>2336000</v>
      </c>
      <c r="I2083" s="39">
        <v>46720000</v>
      </c>
      <c r="K2083" s="62" t="str">
        <f t="shared" si="32"/>
        <v>Спир</v>
      </c>
    </row>
    <row r="2084" spans="1:11">
      <c r="A2084">
        <v>5962077</v>
      </c>
      <c r="B2084" t="s">
        <v>4889</v>
      </c>
      <c r="C2084" t="s">
        <v>294</v>
      </c>
      <c r="D2084" t="s">
        <v>295</v>
      </c>
      <c r="E2084">
        <v>45284</v>
      </c>
      <c r="F2084" t="s">
        <v>274</v>
      </c>
      <c r="G2084" s="39">
        <v>200</v>
      </c>
      <c r="H2084" s="39">
        <v>2336000</v>
      </c>
      <c r="I2084" s="39">
        <v>46720000</v>
      </c>
      <c r="K2084" s="62" t="str">
        <f t="shared" si="32"/>
        <v>Спир</v>
      </c>
    </row>
    <row r="2085" spans="1:11">
      <c r="A2085">
        <v>5962078</v>
      </c>
      <c r="B2085" t="s">
        <v>4889</v>
      </c>
      <c r="C2085" t="s">
        <v>286</v>
      </c>
      <c r="D2085" t="s">
        <v>287</v>
      </c>
      <c r="E2085">
        <v>45284</v>
      </c>
      <c r="F2085" t="s">
        <v>274</v>
      </c>
      <c r="G2085" s="39">
        <v>600</v>
      </c>
      <c r="H2085" s="39">
        <v>2335788</v>
      </c>
      <c r="I2085" s="39">
        <v>140147280</v>
      </c>
      <c r="K2085" s="62" t="str">
        <f t="shared" si="32"/>
        <v>Спир</v>
      </c>
    </row>
    <row r="2086" spans="1:11">
      <c r="A2086">
        <v>5962079</v>
      </c>
      <c r="B2086" t="s">
        <v>4889</v>
      </c>
      <c r="C2086" t="s">
        <v>429</v>
      </c>
      <c r="D2086" t="s">
        <v>430</v>
      </c>
      <c r="E2086">
        <v>45284</v>
      </c>
      <c r="F2086" t="s">
        <v>274</v>
      </c>
      <c r="G2086" s="39">
        <v>250</v>
      </c>
      <c r="H2086" s="39">
        <v>2334788</v>
      </c>
      <c r="I2086" s="39">
        <v>58369700</v>
      </c>
      <c r="K2086" s="62" t="str">
        <f t="shared" si="32"/>
        <v>Спир</v>
      </c>
    </row>
    <row r="2087" spans="1:11">
      <c r="A2087">
        <v>5962080</v>
      </c>
      <c r="B2087" t="s">
        <v>4889</v>
      </c>
      <c r="C2087" t="s">
        <v>567</v>
      </c>
      <c r="D2087" t="s">
        <v>568</v>
      </c>
      <c r="E2087">
        <v>45284</v>
      </c>
      <c r="F2087" t="s">
        <v>274</v>
      </c>
      <c r="G2087" s="39">
        <v>1800</v>
      </c>
      <c r="H2087" s="39">
        <v>2334787</v>
      </c>
      <c r="I2087" s="39">
        <v>420261660</v>
      </c>
      <c r="K2087" s="62" t="str">
        <f t="shared" si="32"/>
        <v>Спир</v>
      </c>
    </row>
    <row r="2088" spans="1:11">
      <c r="A2088">
        <v>5962081</v>
      </c>
      <c r="B2088" t="s">
        <v>4889</v>
      </c>
      <c r="C2088" t="s">
        <v>435</v>
      </c>
      <c r="D2088" t="s">
        <v>436</v>
      </c>
      <c r="E2088">
        <v>45284</v>
      </c>
      <c r="F2088" t="s">
        <v>274</v>
      </c>
      <c r="G2088" s="39">
        <v>1120</v>
      </c>
      <c r="H2088" s="39">
        <v>2333333</v>
      </c>
      <c r="I2088" s="39">
        <v>261333296</v>
      </c>
      <c r="K2088" s="62" t="str">
        <f t="shared" si="32"/>
        <v>Спир</v>
      </c>
    </row>
    <row r="2089" spans="1:11">
      <c r="A2089">
        <v>5962191</v>
      </c>
      <c r="B2089" t="s">
        <v>4889</v>
      </c>
      <c r="C2089" t="s">
        <v>2265</v>
      </c>
      <c r="D2089" t="s">
        <v>2266</v>
      </c>
      <c r="E2089">
        <v>18521</v>
      </c>
      <c r="F2089" t="s">
        <v>126</v>
      </c>
      <c r="G2089" s="39">
        <v>100</v>
      </c>
      <c r="H2089" s="39">
        <v>6328000</v>
      </c>
      <c r="I2089" s="39">
        <v>6328000</v>
      </c>
      <c r="K2089" s="62" t="str">
        <f t="shared" si="32"/>
        <v>Бард</v>
      </c>
    </row>
    <row r="2090" spans="1:11">
      <c r="A2090">
        <v>5962192</v>
      </c>
      <c r="B2090" t="s">
        <v>4889</v>
      </c>
      <c r="C2090" t="s">
        <v>124</v>
      </c>
      <c r="D2090" t="s">
        <v>125</v>
      </c>
      <c r="E2090">
        <v>18521</v>
      </c>
      <c r="F2090" t="s">
        <v>126</v>
      </c>
      <c r="G2090" s="39">
        <v>200</v>
      </c>
      <c r="H2090" s="39">
        <v>6325205</v>
      </c>
      <c r="I2090" s="39">
        <v>12650410</v>
      </c>
      <c r="K2090" s="62" t="str">
        <f t="shared" si="32"/>
        <v>Бард</v>
      </c>
    </row>
    <row r="2091" spans="1:11">
      <c r="A2091">
        <v>5962193</v>
      </c>
      <c r="B2091" t="s">
        <v>4889</v>
      </c>
      <c r="C2091" t="s">
        <v>127</v>
      </c>
      <c r="D2091" t="s">
        <v>128</v>
      </c>
      <c r="E2091">
        <v>18521</v>
      </c>
      <c r="F2091" t="s">
        <v>126</v>
      </c>
      <c r="G2091" s="39">
        <v>500</v>
      </c>
      <c r="H2091" s="39">
        <v>6325000</v>
      </c>
      <c r="I2091" s="39">
        <v>31625000</v>
      </c>
      <c r="K2091" s="62" t="str">
        <f t="shared" si="32"/>
        <v>Бард</v>
      </c>
    </row>
    <row r="2092" spans="1:11">
      <c r="A2092">
        <v>5963749</v>
      </c>
      <c r="B2092" t="s">
        <v>4889</v>
      </c>
      <c r="C2092" t="s">
        <v>316</v>
      </c>
      <c r="D2092" t="s">
        <v>317</v>
      </c>
      <c r="E2092">
        <v>45433</v>
      </c>
      <c r="F2092" t="s">
        <v>278</v>
      </c>
      <c r="G2092" s="39">
        <v>40</v>
      </c>
      <c r="H2092" s="39">
        <v>2215777</v>
      </c>
      <c r="I2092" s="39">
        <v>8863108</v>
      </c>
      <c r="K2092" s="62" t="str">
        <f t="shared" si="32"/>
        <v>Спир</v>
      </c>
    </row>
    <row r="2093" spans="1:11">
      <c r="A2093">
        <v>5965352</v>
      </c>
      <c r="B2093" t="s">
        <v>4890</v>
      </c>
      <c r="C2093" t="s">
        <v>439</v>
      </c>
      <c r="D2093" t="s">
        <v>440</v>
      </c>
      <c r="E2093">
        <v>45284</v>
      </c>
      <c r="F2093" t="s">
        <v>274</v>
      </c>
      <c r="G2093" s="39">
        <v>380</v>
      </c>
      <c r="H2093" s="39">
        <v>2340999</v>
      </c>
      <c r="I2093" s="39">
        <v>88957962</v>
      </c>
      <c r="K2093" s="62" t="str">
        <f t="shared" si="32"/>
        <v>Спир</v>
      </c>
    </row>
    <row r="2094" spans="1:11">
      <c r="A2094">
        <v>5965353</v>
      </c>
      <c r="B2094" t="s">
        <v>4890</v>
      </c>
      <c r="C2094" t="s">
        <v>331</v>
      </c>
      <c r="D2094" t="s">
        <v>332</v>
      </c>
      <c r="E2094">
        <v>45284</v>
      </c>
      <c r="F2094" t="s">
        <v>274</v>
      </c>
      <c r="G2094" s="39">
        <v>490</v>
      </c>
      <c r="H2094" s="39">
        <v>2335877</v>
      </c>
      <c r="I2094" s="39">
        <v>114457973</v>
      </c>
      <c r="K2094" s="62" t="str">
        <f t="shared" si="32"/>
        <v>Спир</v>
      </c>
    </row>
    <row r="2095" spans="1:11">
      <c r="A2095">
        <v>5965354</v>
      </c>
      <c r="B2095" t="s">
        <v>4890</v>
      </c>
      <c r="C2095" t="s">
        <v>974</v>
      </c>
      <c r="D2095" t="s">
        <v>975</v>
      </c>
      <c r="E2095">
        <v>45284</v>
      </c>
      <c r="F2095" t="s">
        <v>274</v>
      </c>
      <c r="G2095" s="39">
        <v>100</v>
      </c>
      <c r="H2095" s="39">
        <v>2334888</v>
      </c>
      <c r="I2095" s="39">
        <v>23348880</v>
      </c>
      <c r="K2095" s="62" t="str">
        <f t="shared" si="32"/>
        <v>Спир</v>
      </c>
    </row>
    <row r="2096" spans="1:11">
      <c r="A2096">
        <v>5965355</v>
      </c>
      <c r="B2096" t="s">
        <v>4890</v>
      </c>
      <c r="C2096" t="s">
        <v>466</v>
      </c>
      <c r="D2096" t="s">
        <v>467</v>
      </c>
      <c r="E2096">
        <v>45284</v>
      </c>
      <c r="F2096" t="s">
        <v>274</v>
      </c>
      <c r="G2096" s="39">
        <v>1400</v>
      </c>
      <c r="H2096" s="39">
        <v>2333888</v>
      </c>
      <c r="I2096" s="39">
        <v>326744320</v>
      </c>
      <c r="K2096" s="62" t="str">
        <f t="shared" si="32"/>
        <v>Спир</v>
      </c>
    </row>
    <row r="2097" spans="1:11">
      <c r="A2097">
        <v>5965356</v>
      </c>
      <c r="B2097" t="s">
        <v>4890</v>
      </c>
      <c r="C2097" t="s">
        <v>435</v>
      </c>
      <c r="D2097" t="s">
        <v>436</v>
      </c>
      <c r="E2097">
        <v>45284</v>
      </c>
      <c r="F2097" t="s">
        <v>274</v>
      </c>
      <c r="G2097" s="39">
        <v>2630</v>
      </c>
      <c r="H2097" s="39">
        <v>2332888</v>
      </c>
      <c r="I2097" s="39">
        <v>613549544</v>
      </c>
      <c r="K2097" s="62" t="str">
        <f t="shared" si="32"/>
        <v>Спир</v>
      </c>
    </row>
    <row r="2098" spans="1:11">
      <c r="A2098">
        <v>5965503</v>
      </c>
      <c r="B2098" t="s">
        <v>4890</v>
      </c>
      <c r="C2098" t="s">
        <v>2265</v>
      </c>
      <c r="D2098" t="s">
        <v>2266</v>
      </c>
      <c r="E2098">
        <v>18521</v>
      </c>
      <c r="F2098" t="s">
        <v>126</v>
      </c>
      <c r="G2098" s="39">
        <v>100</v>
      </c>
      <c r="H2098" s="39">
        <v>6325005</v>
      </c>
      <c r="I2098" s="39">
        <v>6325005</v>
      </c>
      <c r="K2098" s="62" t="str">
        <f t="shared" si="32"/>
        <v>Бард</v>
      </c>
    </row>
    <row r="2099" spans="1:11">
      <c r="A2099">
        <v>5965504</v>
      </c>
      <c r="B2099" t="s">
        <v>4890</v>
      </c>
      <c r="C2099" t="s">
        <v>127</v>
      </c>
      <c r="D2099" t="s">
        <v>128</v>
      </c>
      <c r="E2099">
        <v>18521</v>
      </c>
      <c r="F2099" t="s">
        <v>126</v>
      </c>
      <c r="G2099" s="39">
        <v>700</v>
      </c>
      <c r="H2099" s="39">
        <v>6325000</v>
      </c>
      <c r="I2099" s="39">
        <v>44275000</v>
      </c>
      <c r="K2099" s="62" t="str">
        <f t="shared" si="32"/>
        <v>Бард</v>
      </c>
    </row>
    <row r="2100" spans="1:11">
      <c r="A2100">
        <v>5966973</v>
      </c>
      <c r="B2100" t="s">
        <v>4890</v>
      </c>
      <c r="C2100" t="s">
        <v>470</v>
      </c>
      <c r="D2100" t="s">
        <v>471</v>
      </c>
      <c r="E2100">
        <v>45433</v>
      </c>
      <c r="F2100" t="s">
        <v>278</v>
      </c>
      <c r="G2100" s="39">
        <v>200</v>
      </c>
      <c r="H2100" s="39">
        <v>2208200</v>
      </c>
      <c r="I2100" s="39">
        <v>44164000</v>
      </c>
      <c r="K2100" s="62" t="str">
        <f t="shared" si="32"/>
        <v>Спир</v>
      </c>
    </row>
    <row r="2101" spans="1:11">
      <c r="A2101">
        <v>5968320</v>
      </c>
      <c r="B2101" t="s">
        <v>4891</v>
      </c>
      <c r="C2101" t="s">
        <v>3325</v>
      </c>
      <c r="D2101" t="s">
        <v>3326</v>
      </c>
      <c r="E2101">
        <v>45433</v>
      </c>
      <c r="F2101" t="s">
        <v>278</v>
      </c>
      <c r="G2101" s="39">
        <v>400</v>
      </c>
      <c r="H2101" s="39">
        <v>2212788</v>
      </c>
      <c r="I2101" s="39">
        <v>88511520</v>
      </c>
      <c r="K2101" s="62" t="str">
        <f t="shared" si="32"/>
        <v>Спир</v>
      </c>
    </row>
    <row r="2102" spans="1:11">
      <c r="A2102">
        <v>5968362</v>
      </c>
      <c r="B2102" t="s">
        <v>4891</v>
      </c>
      <c r="C2102" t="s">
        <v>419</v>
      </c>
      <c r="D2102" t="s">
        <v>420</v>
      </c>
      <c r="E2102">
        <v>45284</v>
      </c>
      <c r="F2102" t="s">
        <v>274</v>
      </c>
      <c r="G2102" s="39">
        <v>500</v>
      </c>
      <c r="H2102" s="39">
        <v>2338799</v>
      </c>
      <c r="I2102" s="39">
        <v>116939950</v>
      </c>
      <c r="K2102" s="62" t="str">
        <f t="shared" si="32"/>
        <v>Спир</v>
      </c>
    </row>
    <row r="2103" spans="1:11">
      <c r="A2103">
        <v>5968363</v>
      </c>
      <c r="B2103" t="s">
        <v>4891</v>
      </c>
      <c r="C2103" t="s">
        <v>4821</v>
      </c>
      <c r="D2103" t="s">
        <v>4822</v>
      </c>
      <c r="E2103">
        <v>45284</v>
      </c>
      <c r="F2103" t="s">
        <v>274</v>
      </c>
      <c r="G2103" s="39">
        <v>200</v>
      </c>
      <c r="H2103" s="39">
        <v>2338788</v>
      </c>
      <c r="I2103" s="39">
        <v>46775760</v>
      </c>
      <c r="K2103" s="62" t="str">
        <f t="shared" si="32"/>
        <v>Спир</v>
      </c>
    </row>
    <row r="2104" spans="1:11">
      <c r="A2104">
        <v>5968364</v>
      </c>
      <c r="B2104" t="s">
        <v>4891</v>
      </c>
      <c r="C2104" t="s">
        <v>4847</v>
      </c>
      <c r="D2104" t="s">
        <v>4848</v>
      </c>
      <c r="E2104">
        <v>45284</v>
      </c>
      <c r="F2104" t="s">
        <v>274</v>
      </c>
      <c r="G2104" s="39">
        <v>1200</v>
      </c>
      <c r="H2104" s="39">
        <v>2337588</v>
      </c>
      <c r="I2104" s="39">
        <v>280510560</v>
      </c>
      <c r="K2104" s="62" t="str">
        <f t="shared" si="32"/>
        <v>Спир</v>
      </c>
    </row>
    <row r="2105" spans="1:11">
      <c r="A2105">
        <v>5968365</v>
      </c>
      <c r="B2105" t="s">
        <v>4891</v>
      </c>
      <c r="C2105" t="s">
        <v>312</v>
      </c>
      <c r="D2105" t="s">
        <v>313</v>
      </c>
      <c r="E2105">
        <v>45284</v>
      </c>
      <c r="F2105" t="s">
        <v>274</v>
      </c>
      <c r="G2105" s="39">
        <v>960</v>
      </c>
      <c r="H2105" s="39">
        <v>2336788</v>
      </c>
      <c r="I2105" s="39">
        <v>224331648</v>
      </c>
      <c r="K2105" s="62" t="str">
        <f t="shared" si="32"/>
        <v>Спир</v>
      </c>
    </row>
    <row r="2106" spans="1:11">
      <c r="A2106">
        <v>5968366</v>
      </c>
      <c r="B2106" t="s">
        <v>4891</v>
      </c>
      <c r="C2106" t="s">
        <v>974</v>
      </c>
      <c r="D2106" t="s">
        <v>975</v>
      </c>
      <c r="E2106">
        <v>45284</v>
      </c>
      <c r="F2106" t="s">
        <v>274</v>
      </c>
      <c r="G2106" s="39">
        <v>100</v>
      </c>
      <c r="H2106" s="39">
        <v>2335777</v>
      </c>
      <c r="I2106" s="39">
        <v>23357770</v>
      </c>
      <c r="K2106" s="62" t="str">
        <f t="shared" si="32"/>
        <v>Спир</v>
      </c>
    </row>
    <row r="2107" spans="1:11">
      <c r="A2107">
        <v>5968367</v>
      </c>
      <c r="B2107" t="s">
        <v>4891</v>
      </c>
      <c r="C2107" t="s">
        <v>4878</v>
      </c>
      <c r="D2107" t="s">
        <v>4879</v>
      </c>
      <c r="E2107">
        <v>45284</v>
      </c>
      <c r="F2107" t="s">
        <v>274</v>
      </c>
      <c r="G2107" s="39">
        <v>50</v>
      </c>
      <c r="H2107" s="39">
        <v>2335100</v>
      </c>
      <c r="I2107" s="39">
        <v>11675500</v>
      </c>
      <c r="K2107" s="62" t="str">
        <f t="shared" si="32"/>
        <v>Спир</v>
      </c>
    </row>
    <row r="2108" spans="1:11">
      <c r="A2108">
        <v>5968368</v>
      </c>
      <c r="B2108" t="s">
        <v>4891</v>
      </c>
      <c r="C2108" t="s">
        <v>559</v>
      </c>
      <c r="D2108" t="s">
        <v>560</v>
      </c>
      <c r="E2108">
        <v>45284</v>
      </c>
      <c r="F2108" t="s">
        <v>274</v>
      </c>
      <c r="G2108" s="39">
        <v>100</v>
      </c>
      <c r="H2108" s="39">
        <v>2333788</v>
      </c>
      <c r="I2108" s="39">
        <v>23337880</v>
      </c>
      <c r="K2108" s="62" t="str">
        <f t="shared" si="32"/>
        <v>Спир</v>
      </c>
    </row>
    <row r="2109" spans="1:11">
      <c r="A2109">
        <v>5968369</v>
      </c>
      <c r="B2109" t="s">
        <v>4891</v>
      </c>
      <c r="C2109" t="s">
        <v>390</v>
      </c>
      <c r="D2109" t="s">
        <v>391</v>
      </c>
      <c r="E2109">
        <v>45284</v>
      </c>
      <c r="F2109" t="s">
        <v>274</v>
      </c>
      <c r="G2109" s="39">
        <v>1890</v>
      </c>
      <c r="H2109" s="39">
        <v>2333666</v>
      </c>
      <c r="I2109" s="39">
        <v>441062874</v>
      </c>
      <c r="K2109" s="62" t="str">
        <f t="shared" si="32"/>
        <v>Спир</v>
      </c>
    </row>
    <row r="2110" spans="1:11">
      <c r="A2110">
        <v>5971245</v>
      </c>
      <c r="B2110" t="s">
        <v>4892</v>
      </c>
      <c r="C2110" t="s">
        <v>470</v>
      </c>
      <c r="D2110" t="s">
        <v>471</v>
      </c>
      <c r="E2110">
        <v>45433</v>
      </c>
      <c r="F2110" t="s">
        <v>278</v>
      </c>
      <c r="G2110" s="39">
        <v>100</v>
      </c>
      <c r="H2110" s="39">
        <v>2208200</v>
      </c>
      <c r="I2110" s="39">
        <v>22082000</v>
      </c>
      <c r="K2110" s="62" t="str">
        <f t="shared" si="32"/>
        <v>Спир</v>
      </c>
    </row>
    <row r="2111" spans="1:11">
      <c r="A2111">
        <v>5971263</v>
      </c>
      <c r="B2111" t="s">
        <v>4892</v>
      </c>
      <c r="C2111" t="s">
        <v>456</v>
      </c>
      <c r="D2111" t="s">
        <v>457</v>
      </c>
      <c r="E2111">
        <v>45284</v>
      </c>
      <c r="F2111" t="s">
        <v>274</v>
      </c>
      <c r="G2111" s="39">
        <v>3150</v>
      </c>
      <c r="H2111" s="39">
        <v>2342788</v>
      </c>
      <c r="I2111" s="39">
        <v>737978220</v>
      </c>
      <c r="K2111" s="62" t="str">
        <f t="shared" si="32"/>
        <v>Спир</v>
      </c>
    </row>
    <row r="2112" spans="1:11">
      <c r="A2112">
        <v>5971264</v>
      </c>
      <c r="B2112" t="s">
        <v>4892</v>
      </c>
      <c r="C2112" t="s">
        <v>390</v>
      </c>
      <c r="D2112" t="s">
        <v>391</v>
      </c>
      <c r="E2112">
        <v>45284</v>
      </c>
      <c r="F2112" t="s">
        <v>274</v>
      </c>
      <c r="G2112" s="39">
        <v>850</v>
      </c>
      <c r="H2112" s="39">
        <v>2341688</v>
      </c>
      <c r="I2112" s="39">
        <v>199043480</v>
      </c>
      <c r="K2112" s="62" t="str">
        <f t="shared" si="32"/>
        <v>Спир</v>
      </c>
    </row>
    <row r="2113" spans="1:11">
      <c r="A2113">
        <v>5971391</v>
      </c>
      <c r="B2113" t="s">
        <v>4892</v>
      </c>
      <c r="C2113" t="s">
        <v>937</v>
      </c>
      <c r="D2113" t="s">
        <v>938</v>
      </c>
      <c r="E2113">
        <v>18521</v>
      </c>
      <c r="F2113" t="s">
        <v>126</v>
      </c>
      <c r="G2113" s="39">
        <v>100</v>
      </c>
      <c r="H2113" s="39">
        <v>6330999</v>
      </c>
      <c r="I2113" s="39">
        <v>6330999</v>
      </c>
      <c r="K2113" s="62" t="str">
        <f t="shared" si="32"/>
        <v>Бард</v>
      </c>
    </row>
    <row r="2114" spans="1:11">
      <c r="A2114">
        <v>5971392</v>
      </c>
      <c r="B2114" t="s">
        <v>4892</v>
      </c>
      <c r="C2114" t="s">
        <v>160</v>
      </c>
      <c r="D2114" t="s">
        <v>161</v>
      </c>
      <c r="E2114">
        <v>18521</v>
      </c>
      <c r="F2114" t="s">
        <v>126</v>
      </c>
      <c r="G2114" s="39">
        <v>500</v>
      </c>
      <c r="H2114" s="39">
        <v>6326000</v>
      </c>
      <c r="I2114" s="39">
        <v>31630000</v>
      </c>
      <c r="K2114" s="62" t="str">
        <f t="shared" si="32"/>
        <v>Бард</v>
      </c>
    </row>
    <row r="2115" spans="1:11">
      <c r="A2115">
        <v>5973881</v>
      </c>
      <c r="B2115" t="s">
        <v>4893</v>
      </c>
      <c r="C2115" t="s">
        <v>4894</v>
      </c>
      <c r="D2115" t="s">
        <v>4895</v>
      </c>
      <c r="E2115">
        <v>45433</v>
      </c>
      <c r="F2115" t="s">
        <v>278</v>
      </c>
      <c r="G2115" s="39">
        <v>100</v>
      </c>
      <c r="H2115" s="39">
        <v>2208200</v>
      </c>
      <c r="I2115" s="39">
        <v>22082000</v>
      </c>
      <c r="K2115" s="62" t="str">
        <f t="shared" si="32"/>
        <v>Спир</v>
      </c>
    </row>
    <row r="2116" spans="1:11">
      <c r="A2116">
        <v>5973895</v>
      </c>
      <c r="B2116" t="s">
        <v>4893</v>
      </c>
      <c r="C2116" t="s">
        <v>2242</v>
      </c>
      <c r="D2116" t="s">
        <v>2243</v>
      </c>
      <c r="E2116">
        <v>45284</v>
      </c>
      <c r="F2116" t="s">
        <v>274</v>
      </c>
      <c r="G2116" s="39">
        <v>220</v>
      </c>
      <c r="H2116" s="39">
        <v>2347888</v>
      </c>
      <c r="I2116" s="39">
        <v>51653536</v>
      </c>
      <c r="K2116" s="62" t="str">
        <f t="shared" si="32"/>
        <v>Спир</v>
      </c>
    </row>
    <row r="2117" spans="1:11">
      <c r="A2117">
        <v>5973896</v>
      </c>
      <c r="B2117" t="s">
        <v>4893</v>
      </c>
      <c r="C2117" t="s">
        <v>2207</v>
      </c>
      <c r="D2117" t="s">
        <v>2208</v>
      </c>
      <c r="E2117">
        <v>45284</v>
      </c>
      <c r="F2117" t="s">
        <v>274</v>
      </c>
      <c r="G2117" s="39">
        <v>400</v>
      </c>
      <c r="H2117" s="39">
        <v>2346070</v>
      </c>
      <c r="I2117" s="39">
        <v>93842800</v>
      </c>
      <c r="K2117" s="62" t="str">
        <f t="shared" ref="K2117:K2180" si="33">LEFT(F2117,4)</f>
        <v>Спир</v>
      </c>
    </row>
    <row r="2118" spans="1:11">
      <c r="A2118">
        <v>5973897</v>
      </c>
      <c r="B2118" t="s">
        <v>4893</v>
      </c>
      <c r="C2118" t="s">
        <v>390</v>
      </c>
      <c r="D2118" t="s">
        <v>391</v>
      </c>
      <c r="E2118">
        <v>45284</v>
      </c>
      <c r="F2118" t="s">
        <v>274</v>
      </c>
      <c r="G2118" s="39">
        <v>560</v>
      </c>
      <c r="H2118" s="39">
        <v>2345888</v>
      </c>
      <c r="I2118" s="39">
        <v>131369728</v>
      </c>
      <c r="K2118" s="62" t="str">
        <f t="shared" si="33"/>
        <v>Спир</v>
      </c>
    </row>
    <row r="2119" spans="1:11">
      <c r="A2119">
        <v>5973898</v>
      </c>
      <c r="B2119" t="s">
        <v>4893</v>
      </c>
      <c r="C2119" t="s">
        <v>288</v>
      </c>
      <c r="D2119" t="s">
        <v>289</v>
      </c>
      <c r="E2119">
        <v>45284</v>
      </c>
      <c r="F2119" t="s">
        <v>274</v>
      </c>
      <c r="G2119" s="39">
        <v>1550</v>
      </c>
      <c r="H2119" s="39">
        <v>2344799</v>
      </c>
      <c r="I2119" s="39">
        <v>363443845</v>
      </c>
      <c r="K2119" s="62" t="str">
        <f t="shared" si="33"/>
        <v>Спир</v>
      </c>
    </row>
    <row r="2120" spans="1:11">
      <c r="A2120">
        <v>5973899</v>
      </c>
      <c r="B2120" t="s">
        <v>4893</v>
      </c>
      <c r="C2120" t="s">
        <v>2305</v>
      </c>
      <c r="D2120" t="s">
        <v>2306</v>
      </c>
      <c r="E2120">
        <v>45284</v>
      </c>
      <c r="F2120" t="s">
        <v>274</v>
      </c>
      <c r="G2120" s="39">
        <v>200</v>
      </c>
      <c r="H2120" s="39">
        <v>2343800</v>
      </c>
      <c r="I2120" s="39">
        <v>46876000</v>
      </c>
      <c r="K2120" s="62" t="str">
        <f t="shared" si="33"/>
        <v>Спир</v>
      </c>
    </row>
    <row r="2121" spans="1:11">
      <c r="A2121">
        <v>5973900</v>
      </c>
      <c r="B2121" t="s">
        <v>4893</v>
      </c>
      <c r="C2121" t="s">
        <v>567</v>
      </c>
      <c r="D2121" t="s">
        <v>568</v>
      </c>
      <c r="E2121">
        <v>45284</v>
      </c>
      <c r="F2121" t="s">
        <v>274</v>
      </c>
      <c r="G2121" s="39">
        <v>1370</v>
      </c>
      <c r="H2121" s="39">
        <v>2338899</v>
      </c>
      <c r="I2121" s="39">
        <v>320429163</v>
      </c>
      <c r="K2121" s="62" t="str">
        <f t="shared" si="33"/>
        <v>Спир</v>
      </c>
    </row>
    <row r="2122" spans="1:11">
      <c r="A2122">
        <v>5974030</v>
      </c>
      <c r="B2122" t="s">
        <v>4893</v>
      </c>
      <c r="C2122" t="s">
        <v>2265</v>
      </c>
      <c r="D2122" t="s">
        <v>2266</v>
      </c>
      <c r="E2122">
        <v>18521</v>
      </c>
      <c r="F2122" t="s">
        <v>126</v>
      </c>
      <c r="G2122" s="39">
        <v>100</v>
      </c>
      <c r="H2122" s="39">
        <v>6325060</v>
      </c>
      <c r="I2122" s="39">
        <v>6325060</v>
      </c>
      <c r="K2122" s="62" t="str">
        <f t="shared" si="33"/>
        <v>Бард</v>
      </c>
    </row>
    <row r="2123" spans="1:11">
      <c r="A2123">
        <v>5974031</v>
      </c>
      <c r="B2123" t="s">
        <v>4893</v>
      </c>
      <c r="C2123" t="s">
        <v>537</v>
      </c>
      <c r="D2123" t="s">
        <v>188</v>
      </c>
      <c r="E2123">
        <v>18521</v>
      </c>
      <c r="F2123" t="s">
        <v>126</v>
      </c>
      <c r="G2123" s="39">
        <v>100</v>
      </c>
      <c r="H2123" s="39">
        <v>6325059</v>
      </c>
      <c r="I2123" s="39">
        <v>6325059</v>
      </c>
      <c r="K2123" s="62" t="str">
        <f t="shared" si="33"/>
        <v>Бард</v>
      </c>
    </row>
    <row r="2124" spans="1:11">
      <c r="A2124">
        <v>5974032</v>
      </c>
      <c r="B2124" t="s">
        <v>4893</v>
      </c>
      <c r="C2124" t="s">
        <v>127</v>
      </c>
      <c r="D2124" t="s">
        <v>128</v>
      </c>
      <c r="E2124">
        <v>18521</v>
      </c>
      <c r="F2124" t="s">
        <v>126</v>
      </c>
      <c r="G2124" s="39">
        <v>400</v>
      </c>
      <c r="H2124" s="39">
        <v>6325000</v>
      </c>
      <c r="I2124" s="39">
        <v>25300000</v>
      </c>
      <c r="K2124" s="62" t="str">
        <f t="shared" si="33"/>
        <v>Бард</v>
      </c>
    </row>
    <row r="2125" spans="1:11">
      <c r="A2125">
        <v>5975358</v>
      </c>
      <c r="B2125" t="s">
        <v>4893</v>
      </c>
      <c r="C2125" t="s">
        <v>4896</v>
      </c>
      <c r="D2125" t="s">
        <v>4897</v>
      </c>
      <c r="E2125">
        <v>45433</v>
      </c>
      <c r="F2125" t="s">
        <v>278</v>
      </c>
      <c r="G2125" s="39">
        <v>140</v>
      </c>
      <c r="H2125" s="39">
        <v>2208500</v>
      </c>
      <c r="I2125" s="39">
        <v>30919000</v>
      </c>
      <c r="K2125" s="62" t="str">
        <f t="shared" si="33"/>
        <v>Спир</v>
      </c>
    </row>
    <row r="2126" spans="1:11">
      <c r="A2126">
        <v>5976843</v>
      </c>
      <c r="B2126" t="s">
        <v>4898</v>
      </c>
      <c r="C2126" t="s">
        <v>398</v>
      </c>
      <c r="D2126" t="s">
        <v>322</v>
      </c>
      <c r="E2126">
        <v>45433</v>
      </c>
      <c r="F2126" t="s">
        <v>278</v>
      </c>
      <c r="G2126" s="39">
        <v>100</v>
      </c>
      <c r="H2126" s="39">
        <v>2218000</v>
      </c>
      <c r="I2126" s="39">
        <v>22180000</v>
      </c>
      <c r="K2126" s="62" t="str">
        <f t="shared" si="33"/>
        <v>Спир</v>
      </c>
    </row>
    <row r="2127" spans="1:11">
      <c r="A2127">
        <v>5976866</v>
      </c>
      <c r="B2127" t="s">
        <v>4898</v>
      </c>
      <c r="C2127" t="s">
        <v>547</v>
      </c>
      <c r="D2127" t="s">
        <v>548</v>
      </c>
      <c r="E2127">
        <v>45284</v>
      </c>
      <c r="F2127" t="s">
        <v>274</v>
      </c>
      <c r="G2127" s="39">
        <v>50</v>
      </c>
      <c r="H2127" s="39">
        <v>2348788</v>
      </c>
      <c r="I2127" s="39">
        <v>11743940</v>
      </c>
      <c r="K2127" s="62" t="str">
        <f t="shared" si="33"/>
        <v>Спир</v>
      </c>
    </row>
    <row r="2128" spans="1:11">
      <c r="A2128">
        <v>5976867</v>
      </c>
      <c r="B2128" t="s">
        <v>4898</v>
      </c>
      <c r="C2128" t="s">
        <v>567</v>
      </c>
      <c r="D2128" t="s">
        <v>568</v>
      </c>
      <c r="E2128">
        <v>45284</v>
      </c>
      <c r="F2128" t="s">
        <v>274</v>
      </c>
      <c r="G2128" s="39">
        <v>1840</v>
      </c>
      <c r="H2128" s="39">
        <v>2348007</v>
      </c>
      <c r="I2128" s="39">
        <v>432033288</v>
      </c>
      <c r="K2128" s="62" t="str">
        <f t="shared" si="33"/>
        <v>Спир</v>
      </c>
    </row>
    <row r="2129" spans="1:11">
      <c r="A2129">
        <v>5976868</v>
      </c>
      <c r="B2129" t="s">
        <v>4898</v>
      </c>
      <c r="C2129" t="s">
        <v>288</v>
      </c>
      <c r="D2129" t="s">
        <v>289</v>
      </c>
      <c r="E2129">
        <v>45284</v>
      </c>
      <c r="F2129" t="s">
        <v>274</v>
      </c>
      <c r="G2129" s="39">
        <v>1550</v>
      </c>
      <c r="H2129" s="39">
        <v>2347999</v>
      </c>
      <c r="I2129" s="39">
        <v>363939845</v>
      </c>
      <c r="K2129" s="62" t="str">
        <f t="shared" si="33"/>
        <v>Спир</v>
      </c>
    </row>
    <row r="2130" spans="1:11">
      <c r="A2130">
        <v>5976869</v>
      </c>
      <c r="B2130" t="s">
        <v>4898</v>
      </c>
      <c r="C2130" t="s">
        <v>435</v>
      </c>
      <c r="D2130" t="s">
        <v>436</v>
      </c>
      <c r="E2130">
        <v>45284</v>
      </c>
      <c r="F2130" t="s">
        <v>274</v>
      </c>
      <c r="G2130" s="39">
        <v>860</v>
      </c>
      <c r="H2130" s="39">
        <v>2338799</v>
      </c>
      <c r="I2130" s="39">
        <v>201136714</v>
      </c>
      <c r="K2130" s="62" t="str">
        <f t="shared" si="33"/>
        <v>Спир</v>
      </c>
    </row>
    <row r="2131" spans="1:11">
      <c r="A2131">
        <v>5977013</v>
      </c>
      <c r="B2131" t="s">
        <v>4898</v>
      </c>
      <c r="C2131" t="s">
        <v>124</v>
      </c>
      <c r="D2131" t="s">
        <v>125</v>
      </c>
      <c r="E2131">
        <v>18521</v>
      </c>
      <c r="F2131" t="s">
        <v>126</v>
      </c>
      <c r="G2131" s="39">
        <v>300</v>
      </c>
      <c r="H2131" s="39">
        <v>6325205</v>
      </c>
      <c r="I2131" s="39">
        <v>18975615</v>
      </c>
      <c r="K2131" s="62" t="str">
        <f t="shared" si="33"/>
        <v>Бард</v>
      </c>
    </row>
    <row r="2132" spans="1:11">
      <c r="A2132">
        <v>5977014</v>
      </c>
      <c r="B2132" t="s">
        <v>4898</v>
      </c>
      <c r="C2132" t="s">
        <v>127</v>
      </c>
      <c r="D2132" t="s">
        <v>128</v>
      </c>
      <c r="E2132">
        <v>18521</v>
      </c>
      <c r="F2132" t="s">
        <v>126</v>
      </c>
      <c r="G2132" s="39">
        <v>300</v>
      </c>
      <c r="H2132" s="39">
        <v>6325000</v>
      </c>
      <c r="I2132" s="39">
        <v>18975000</v>
      </c>
      <c r="K2132" s="62" t="str">
        <f t="shared" si="33"/>
        <v>Бард</v>
      </c>
    </row>
    <row r="2133" spans="1:11">
      <c r="A2133">
        <v>5977767</v>
      </c>
      <c r="B2133" t="s">
        <v>4898</v>
      </c>
      <c r="C2133" t="s">
        <v>399</v>
      </c>
      <c r="D2133" t="s">
        <v>400</v>
      </c>
      <c r="E2133">
        <v>54511</v>
      </c>
      <c r="F2133" t="s">
        <v>951</v>
      </c>
      <c r="G2133" s="39">
        <v>22000</v>
      </c>
      <c r="H2133" s="39">
        <v>232608000</v>
      </c>
      <c r="I2133" s="39">
        <v>511737600</v>
      </c>
      <c r="K2133" s="62" t="str">
        <f t="shared" si="33"/>
        <v>Спир</v>
      </c>
    </row>
    <row r="2134" spans="1:11">
      <c r="A2134">
        <v>5980168</v>
      </c>
      <c r="B2134" t="s">
        <v>4899</v>
      </c>
      <c r="C2134" t="s">
        <v>512</v>
      </c>
      <c r="D2134" t="s">
        <v>513</v>
      </c>
      <c r="E2134">
        <v>45433</v>
      </c>
      <c r="F2134" t="s">
        <v>278</v>
      </c>
      <c r="G2134" s="39">
        <v>40</v>
      </c>
      <c r="H2134" s="39">
        <v>2220500</v>
      </c>
      <c r="I2134" s="39">
        <v>8882000</v>
      </c>
      <c r="K2134" s="62" t="str">
        <f t="shared" si="33"/>
        <v>Спир</v>
      </c>
    </row>
    <row r="2135" spans="1:11">
      <c r="A2135">
        <v>5980169</v>
      </c>
      <c r="B2135" t="s">
        <v>4899</v>
      </c>
      <c r="C2135" t="s">
        <v>512</v>
      </c>
      <c r="D2135" t="s">
        <v>513</v>
      </c>
      <c r="E2135">
        <v>45433</v>
      </c>
      <c r="F2135" t="s">
        <v>278</v>
      </c>
      <c r="G2135" s="39">
        <v>40</v>
      </c>
      <c r="H2135" s="39">
        <v>2220500</v>
      </c>
      <c r="I2135" s="39">
        <v>8882000</v>
      </c>
      <c r="K2135" s="62" t="str">
        <f t="shared" si="33"/>
        <v>Спир</v>
      </c>
    </row>
    <row r="2136" spans="1:11">
      <c r="A2136">
        <v>5980170</v>
      </c>
      <c r="B2136" t="s">
        <v>4899</v>
      </c>
      <c r="C2136" t="s">
        <v>398</v>
      </c>
      <c r="D2136" t="s">
        <v>322</v>
      </c>
      <c r="E2136">
        <v>45433</v>
      </c>
      <c r="F2136" t="s">
        <v>278</v>
      </c>
      <c r="G2136" s="39">
        <v>100</v>
      </c>
      <c r="H2136" s="39">
        <v>2218000</v>
      </c>
      <c r="I2136" s="39">
        <v>22180000</v>
      </c>
      <c r="K2136" s="62" t="str">
        <f t="shared" si="33"/>
        <v>Спир</v>
      </c>
    </row>
    <row r="2137" spans="1:11">
      <c r="A2137">
        <v>5980171</v>
      </c>
      <c r="B2137" t="s">
        <v>4899</v>
      </c>
      <c r="C2137" t="s">
        <v>341</v>
      </c>
      <c r="D2137" t="s">
        <v>342</v>
      </c>
      <c r="E2137">
        <v>45433</v>
      </c>
      <c r="F2137" t="s">
        <v>278</v>
      </c>
      <c r="G2137" s="39">
        <v>60</v>
      </c>
      <c r="H2137" s="39">
        <v>2211888</v>
      </c>
      <c r="I2137" s="39">
        <v>13271328</v>
      </c>
      <c r="K2137" s="62" t="str">
        <f t="shared" si="33"/>
        <v>Спир</v>
      </c>
    </row>
    <row r="2138" spans="1:11">
      <c r="A2138">
        <v>5980187</v>
      </c>
      <c r="B2138" t="s">
        <v>4899</v>
      </c>
      <c r="C2138" t="s">
        <v>294</v>
      </c>
      <c r="D2138" t="s">
        <v>295</v>
      </c>
      <c r="E2138">
        <v>45284</v>
      </c>
      <c r="F2138" t="s">
        <v>274</v>
      </c>
      <c r="G2138" s="39">
        <v>300</v>
      </c>
      <c r="H2138" s="39">
        <v>2348000</v>
      </c>
      <c r="I2138" s="39">
        <v>70440000</v>
      </c>
      <c r="K2138" s="62" t="str">
        <f t="shared" si="33"/>
        <v>Спир</v>
      </c>
    </row>
    <row r="2139" spans="1:11">
      <c r="A2139">
        <v>5980188</v>
      </c>
      <c r="B2139" t="s">
        <v>4899</v>
      </c>
      <c r="C2139" t="s">
        <v>294</v>
      </c>
      <c r="D2139" t="s">
        <v>295</v>
      </c>
      <c r="E2139">
        <v>45284</v>
      </c>
      <c r="F2139" t="s">
        <v>274</v>
      </c>
      <c r="G2139" s="39">
        <v>300</v>
      </c>
      <c r="H2139" s="39">
        <v>2348000</v>
      </c>
      <c r="I2139" s="39">
        <v>70440000</v>
      </c>
      <c r="K2139" s="62" t="str">
        <f t="shared" si="33"/>
        <v>Спир</v>
      </c>
    </row>
    <row r="2140" spans="1:11">
      <c r="A2140">
        <v>5980189</v>
      </c>
      <c r="B2140" t="s">
        <v>4899</v>
      </c>
      <c r="C2140" t="s">
        <v>2328</v>
      </c>
      <c r="D2140" t="s">
        <v>2329</v>
      </c>
      <c r="E2140">
        <v>45284</v>
      </c>
      <c r="F2140" t="s">
        <v>274</v>
      </c>
      <c r="G2140" s="39">
        <v>1000</v>
      </c>
      <c r="H2140" s="39">
        <v>2340077</v>
      </c>
      <c r="I2140" s="39">
        <v>234007700</v>
      </c>
      <c r="K2140" s="62" t="str">
        <f t="shared" si="33"/>
        <v>Спир</v>
      </c>
    </row>
    <row r="2141" spans="1:11">
      <c r="A2141">
        <v>5980190</v>
      </c>
      <c r="B2141" t="s">
        <v>4899</v>
      </c>
      <c r="C2141" t="s">
        <v>4900</v>
      </c>
      <c r="D2141" t="s">
        <v>4901</v>
      </c>
      <c r="E2141">
        <v>45284</v>
      </c>
      <c r="F2141" t="s">
        <v>274</v>
      </c>
      <c r="G2141" s="39">
        <v>10</v>
      </c>
      <c r="H2141" s="39">
        <v>2338799</v>
      </c>
      <c r="I2141" s="39">
        <v>2338799</v>
      </c>
      <c r="K2141" s="62" t="str">
        <f t="shared" si="33"/>
        <v>Спир</v>
      </c>
    </row>
    <row r="2142" spans="1:11">
      <c r="A2142">
        <v>5980191</v>
      </c>
      <c r="B2142" t="s">
        <v>4899</v>
      </c>
      <c r="C2142" t="s">
        <v>462</v>
      </c>
      <c r="D2142" t="s">
        <v>463</v>
      </c>
      <c r="E2142">
        <v>45284</v>
      </c>
      <c r="F2142" t="s">
        <v>274</v>
      </c>
      <c r="G2142" s="39">
        <v>200</v>
      </c>
      <c r="H2142" s="39">
        <v>2338789</v>
      </c>
      <c r="I2142" s="39">
        <v>46775780</v>
      </c>
      <c r="K2142" s="62" t="str">
        <f t="shared" si="33"/>
        <v>Спир</v>
      </c>
    </row>
    <row r="2143" spans="1:11">
      <c r="A2143">
        <v>5980192</v>
      </c>
      <c r="B2143" t="s">
        <v>4899</v>
      </c>
      <c r="C2143" t="s">
        <v>435</v>
      </c>
      <c r="D2143" t="s">
        <v>436</v>
      </c>
      <c r="E2143">
        <v>45284</v>
      </c>
      <c r="F2143" t="s">
        <v>274</v>
      </c>
      <c r="G2143" s="39">
        <v>1830</v>
      </c>
      <c r="H2143" s="39">
        <v>2337888</v>
      </c>
      <c r="I2143" s="39">
        <v>427833504</v>
      </c>
      <c r="K2143" s="62" t="str">
        <f t="shared" si="33"/>
        <v>Спир</v>
      </c>
    </row>
    <row r="2144" spans="1:11">
      <c r="A2144">
        <v>5980193</v>
      </c>
      <c r="B2144" t="s">
        <v>4899</v>
      </c>
      <c r="C2144" t="s">
        <v>435</v>
      </c>
      <c r="D2144" t="s">
        <v>436</v>
      </c>
      <c r="E2144">
        <v>45284</v>
      </c>
      <c r="F2144" t="s">
        <v>274</v>
      </c>
      <c r="G2144" s="39">
        <v>660</v>
      </c>
      <c r="H2144" s="39">
        <v>2336777</v>
      </c>
      <c r="I2144" s="39">
        <v>154227282</v>
      </c>
      <c r="K2144" s="62" t="str">
        <f t="shared" si="33"/>
        <v>Спир</v>
      </c>
    </row>
    <row r="2145" spans="1:11">
      <c r="A2145">
        <v>5980329</v>
      </c>
      <c r="B2145" t="s">
        <v>4899</v>
      </c>
      <c r="C2145" t="s">
        <v>127</v>
      </c>
      <c r="D2145" t="s">
        <v>128</v>
      </c>
      <c r="E2145">
        <v>18521</v>
      </c>
      <c r="F2145" t="s">
        <v>126</v>
      </c>
      <c r="G2145" s="39">
        <v>600</v>
      </c>
      <c r="H2145" s="39">
        <v>6325000</v>
      </c>
      <c r="I2145" s="39">
        <v>37950000</v>
      </c>
      <c r="K2145" s="62" t="str">
        <f t="shared" si="33"/>
        <v>Бард</v>
      </c>
    </row>
    <row r="2146" spans="1:11">
      <c r="A2146">
        <v>5981844</v>
      </c>
      <c r="B2146" t="s">
        <v>4899</v>
      </c>
      <c r="C2146" t="s">
        <v>341</v>
      </c>
      <c r="D2146" t="s">
        <v>342</v>
      </c>
      <c r="E2146">
        <v>45433</v>
      </c>
      <c r="F2146" t="s">
        <v>278</v>
      </c>
      <c r="G2146" s="39">
        <v>40</v>
      </c>
      <c r="H2146" s="39">
        <v>2211788</v>
      </c>
      <c r="I2146" s="39">
        <v>8847152</v>
      </c>
      <c r="K2146" s="62" t="str">
        <f t="shared" si="33"/>
        <v>Спир</v>
      </c>
    </row>
    <row r="2147" spans="1:11">
      <c r="A2147">
        <v>5981845</v>
      </c>
      <c r="B2147" t="s">
        <v>4899</v>
      </c>
      <c r="C2147" t="s">
        <v>503</v>
      </c>
      <c r="D2147" t="s">
        <v>504</v>
      </c>
      <c r="E2147">
        <v>45433</v>
      </c>
      <c r="F2147" t="s">
        <v>278</v>
      </c>
      <c r="G2147" s="39">
        <v>20</v>
      </c>
      <c r="H2147" s="39">
        <v>2211688</v>
      </c>
      <c r="I2147" s="39">
        <v>4423376</v>
      </c>
      <c r="K2147" s="62" t="str">
        <f t="shared" si="33"/>
        <v>Спир</v>
      </c>
    </row>
    <row r="2148" spans="1:11">
      <c r="A2148">
        <v>5983154</v>
      </c>
      <c r="B2148" t="s">
        <v>4902</v>
      </c>
      <c r="C2148" t="s">
        <v>427</v>
      </c>
      <c r="D2148" t="s">
        <v>428</v>
      </c>
      <c r="E2148">
        <v>45433</v>
      </c>
      <c r="F2148" t="s">
        <v>278</v>
      </c>
      <c r="G2148" s="39">
        <v>80</v>
      </c>
      <c r="H2148" s="39">
        <v>2255999</v>
      </c>
      <c r="I2148" s="39">
        <v>18047992</v>
      </c>
      <c r="K2148" s="62" t="str">
        <f t="shared" si="33"/>
        <v>Спир</v>
      </c>
    </row>
    <row r="2149" spans="1:11">
      <c r="A2149">
        <v>5983155</v>
      </c>
      <c r="B2149" t="s">
        <v>4902</v>
      </c>
      <c r="C2149" t="s">
        <v>2303</v>
      </c>
      <c r="D2149" t="s">
        <v>2304</v>
      </c>
      <c r="E2149">
        <v>45433</v>
      </c>
      <c r="F2149" t="s">
        <v>278</v>
      </c>
      <c r="G2149" s="39">
        <v>160</v>
      </c>
      <c r="H2149" s="39">
        <v>2208201</v>
      </c>
      <c r="I2149" s="39">
        <v>35331216</v>
      </c>
      <c r="K2149" s="62" t="str">
        <f t="shared" si="33"/>
        <v>Спир</v>
      </c>
    </row>
    <row r="2150" spans="1:11">
      <c r="A2150">
        <v>5983170</v>
      </c>
      <c r="B2150" t="s">
        <v>4902</v>
      </c>
      <c r="C2150" t="s">
        <v>327</v>
      </c>
      <c r="D2150" t="s">
        <v>328</v>
      </c>
      <c r="E2150">
        <v>45284</v>
      </c>
      <c r="F2150" t="s">
        <v>274</v>
      </c>
      <c r="G2150" s="39">
        <v>3550</v>
      </c>
      <c r="H2150" s="39">
        <v>2340444</v>
      </c>
      <c r="I2150" s="39">
        <v>830857620</v>
      </c>
      <c r="K2150" s="62" t="str">
        <f t="shared" si="33"/>
        <v>Спир</v>
      </c>
    </row>
    <row r="2151" spans="1:11">
      <c r="A2151">
        <v>5983171</v>
      </c>
      <c r="B2151" t="s">
        <v>4902</v>
      </c>
      <c r="C2151" t="s">
        <v>974</v>
      </c>
      <c r="D2151" t="s">
        <v>975</v>
      </c>
      <c r="E2151">
        <v>45284</v>
      </c>
      <c r="F2151" t="s">
        <v>274</v>
      </c>
      <c r="G2151" s="39">
        <v>100</v>
      </c>
      <c r="H2151" s="39">
        <v>2336988</v>
      </c>
      <c r="I2151" s="39">
        <v>23369880</v>
      </c>
      <c r="K2151" s="62" t="str">
        <f t="shared" si="33"/>
        <v>Спир</v>
      </c>
    </row>
    <row r="2152" spans="1:11">
      <c r="A2152">
        <v>5983172</v>
      </c>
      <c r="B2152" t="s">
        <v>4902</v>
      </c>
      <c r="C2152" t="s">
        <v>409</v>
      </c>
      <c r="D2152" t="s">
        <v>410</v>
      </c>
      <c r="E2152">
        <v>45284</v>
      </c>
      <c r="F2152" t="s">
        <v>274</v>
      </c>
      <c r="G2152" s="39">
        <v>100</v>
      </c>
      <c r="H2152" s="39">
        <v>2336899</v>
      </c>
      <c r="I2152" s="39">
        <v>23368990</v>
      </c>
      <c r="K2152" s="62" t="str">
        <f t="shared" si="33"/>
        <v>Спир</v>
      </c>
    </row>
    <row r="2153" spans="1:11">
      <c r="A2153">
        <v>5983173</v>
      </c>
      <c r="B2153" t="s">
        <v>4902</v>
      </c>
      <c r="C2153" t="s">
        <v>390</v>
      </c>
      <c r="D2153" t="s">
        <v>391</v>
      </c>
      <c r="E2153">
        <v>45284</v>
      </c>
      <c r="F2153" t="s">
        <v>274</v>
      </c>
      <c r="G2153" s="39">
        <v>550</v>
      </c>
      <c r="H2153" s="39">
        <v>2336588</v>
      </c>
      <c r="I2153" s="39">
        <v>128512340</v>
      </c>
      <c r="K2153" s="62" t="str">
        <f t="shared" si="33"/>
        <v>Спир</v>
      </c>
    </row>
    <row r="2154" spans="1:11">
      <c r="A2154">
        <v>5983307</v>
      </c>
      <c r="B2154" t="s">
        <v>4902</v>
      </c>
      <c r="C2154" t="s">
        <v>2265</v>
      </c>
      <c r="D2154" t="s">
        <v>2266</v>
      </c>
      <c r="E2154">
        <v>18521</v>
      </c>
      <c r="F2154" t="s">
        <v>126</v>
      </c>
      <c r="G2154" s="39">
        <v>100</v>
      </c>
      <c r="H2154" s="39">
        <v>6326999</v>
      </c>
      <c r="I2154" s="39">
        <v>6326999</v>
      </c>
      <c r="K2154" s="62" t="str">
        <f t="shared" si="33"/>
        <v>Бард</v>
      </c>
    </row>
    <row r="2155" spans="1:11">
      <c r="A2155">
        <v>5983308</v>
      </c>
      <c r="B2155" t="s">
        <v>4902</v>
      </c>
      <c r="C2155" t="s">
        <v>127</v>
      </c>
      <c r="D2155" t="s">
        <v>128</v>
      </c>
      <c r="E2155">
        <v>18521</v>
      </c>
      <c r="F2155" t="s">
        <v>126</v>
      </c>
      <c r="G2155" s="39">
        <v>500</v>
      </c>
      <c r="H2155" s="39">
        <v>6325000</v>
      </c>
      <c r="I2155" s="39">
        <v>31625000</v>
      </c>
      <c r="K2155" s="62" t="str">
        <f t="shared" si="33"/>
        <v>Бард</v>
      </c>
    </row>
    <row r="2156" spans="1:11">
      <c r="A2156">
        <v>5984804</v>
      </c>
      <c r="B2156" t="s">
        <v>4902</v>
      </c>
      <c r="C2156" t="s">
        <v>4903</v>
      </c>
      <c r="D2156" t="s">
        <v>4904</v>
      </c>
      <c r="E2156">
        <v>45433</v>
      </c>
      <c r="F2156" t="s">
        <v>278</v>
      </c>
      <c r="G2156" s="39">
        <v>100</v>
      </c>
      <c r="H2156" s="39">
        <v>2248999</v>
      </c>
      <c r="I2156" s="39">
        <v>22489990</v>
      </c>
      <c r="K2156" s="62" t="str">
        <f t="shared" si="33"/>
        <v>Спир</v>
      </c>
    </row>
    <row r="2157" spans="1:11">
      <c r="A2157">
        <v>5984816</v>
      </c>
      <c r="B2157" t="s">
        <v>4902</v>
      </c>
      <c r="C2157" t="s">
        <v>390</v>
      </c>
      <c r="D2157" t="s">
        <v>391</v>
      </c>
      <c r="E2157">
        <v>45284</v>
      </c>
      <c r="F2157" t="s">
        <v>274</v>
      </c>
      <c r="G2157" s="39">
        <v>2750</v>
      </c>
      <c r="H2157" s="39">
        <v>2346899</v>
      </c>
      <c r="I2157" s="39">
        <v>645397225</v>
      </c>
      <c r="K2157" s="62" t="str">
        <f t="shared" si="33"/>
        <v>Спир</v>
      </c>
    </row>
    <row r="2158" spans="1:11">
      <c r="A2158">
        <v>5986826</v>
      </c>
      <c r="B2158" t="s">
        <v>4795</v>
      </c>
      <c r="C2158" t="s">
        <v>488</v>
      </c>
      <c r="D2158" t="s">
        <v>489</v>
      </c>
      <c r="E2158">
        <v>45433</v>
      </c>
      <c r="F2158" t="s">
        <v>278</v>
      </c>
      <c r="G2158" s="39">
        <v>100</v>
      </c>
      <c r="H2158" s="39">
        <v>2218799</v>
      </c>
      <c r="I2158" s="39">
        <v>22187990</v>
      </c>
      <c r="K2158" s="62" t="str">
        <f t="shared" si="33"/>
        <v>Спир</v>
      </c>
    </row>
    <row r="2159" spans="1:11">
      <c r="A2159">
        <v>5986851</v>
      </c>
      <c r="B2159" t="s">
        <v>4795</v>
      </c>
      <c r="C2159" t="s">
        <v>981</v>
      </c>
      <c r="D2159" t="s">
        <v>982</v>
      </c>
      <c r="E2159">
        <v>45284</v>
      </c>
      <c r="F2159" t="s">
        <v>274</v>
      </c>
      <c r="G2159" s="39">
        <v>3000</v>
      </c>
      <c r="H2159" s="39">
        <v>2351555</v>
      </c>
      <c r="I2159" s="39">
        <v>705466500</v>
      </c>
      <c r="K2159" s="62" t="str">
        <f t="shared" si="33"/>
        <v>Спир</v>
      </c>
    </row>
    <row r="2160" spans="1:11">
      <c r="A2160">
        <v>5986852</v>
      </c>
      <c r="B2160" t="s">
        <v>4795</v>
      </c>
      <c r="C2160" t="s">
        <v>932</v>
      </c>
      <c r="D2160" t="s">
        <v>933</v>
      </c>
      <c r="E2160">
        <v>45284</v>
      </c>
      <c r="F2160" t="s">
        <v>274</v>
      </c>
      <c r="G2160" s="39">
        <v>300</v>
      </c>
      <c r="H2160" s="39">
        <v>2345000</v>
      </c>
      <c r="I2160" s="39">
        <v>70350000</v>
      </c>
      <c r="K2160" s="62" t="str">
        <f t="shared" si="33"/>
        <v>Спир</v>
      </c>
    </row>
    <row r="2161" spans="1:11">
      <c r="A2161">
        <v>5986853</v>
      </c>
      <c r="B2161" t="s">
        <v>4795</v>
      </c>
      <c r="C2161" t="s">
        <v>435</v>
      </c>
      <c r="D2161" t="s">
        <v>436</v>
      </c>
      <c r="E2161">
        <v>45284</v>
      </c>
      <c r="F2161" t="s">
        <v>274</v>
      </c>
      <c r="G2161" s="39">
        <v>1000</v>
      </c>
      <c r="H2161" s="39">
        <v>2342588</v>
      </c>
      <c r="I2161" s="39">
        <v>234258800</v>
      </c>
      <c r="K2161" s="62" t="str">
        <f t="shared" si="33"/>
        <v>Спир</v>
      </c>
    </row>
    <row r="2162" spans="1:11">
      <c r="A2162">
        <v>5987027</v>
      </c>
      <c r="B2162" t="s">
        <v>4795</v>
      </c>
      <c r="C2162" t="s">
        <v>2265</v>
      </c>
      <c r="D2162" t="s">
        <v>2266</v>
      </c>
      <c r="E2162">
        <v>18521</v>
      </c>
      <c r="F2162" t="s">
        <v>126</v>
      </c>
      <c r="G2162" s="39">
        <v>100</v>
      </c>
      <c r="H2162" s="39">
        <v>6327000</v>
      </c>
      <c r="I2162" s="39">
        <v>6327000</v>
      </c>
      <c r="K2162" s="62" t="str">
        <f t="shared" si="33"/>
        <v>Бард</v>
      </c>
    </row>
    <row r="2163" spans="1:11">
      <c r="A2163">
        <v>5987028</v>
      </c>
      <c r="B2163" t="s">
        <v>4795</v>
      </c>
      <c r="C2163" t="s">
        <v>124</v>
      </c>
      <c r="D2163" t="s">
        <v>125</v>
      </c>
      <c r="E2163">
        <v>18521</v>
      </c>
      <c r="F2163" t="s">
        <v>126</v>
      </c>
      <c r="G2163" s="39">
        <v>300</v>
      </c>
      <c r="H2163" s="39">
        <v>6325205</v>
      </c>
      <c r="I2163" s="39">
        <v>18975615</v>
      </c>
      <c r="K2163" s="62" t="str">
        <f t="shared" si="33"/>
        <v>Бард</v>
      </c>
    </row>
    <row r="2164" spans="1:11">
      <c r="A2164">
        <v>5987029</v>
      </c>
      <c r="B2164" t="s">
        <v>4795</v>
      </c>
      <c r="C2164" t="s">
        <v>127</v>
      </c>
      <c r="D2164" t="s">
        <v>128</v>
      </c>
      <c r="E2164">
        <v>18521</v>
      </c>
      <c r="F2164" t="s">
        <v>126</v>
      </c>
      <c r="G2164" s="39">
        <v>600</v>
      </c>
      <c r="H2164" s="39">
        <v>6325000</v>
      </c>
      <c r="I2164" s="39">
        <v>37950000</v>
      </c>
      <c r="K2164" s="62" t="str">
        <f t="shared" si="33"/>
        <v>Бард</v>
      </c>
    </row>
    <row r="2165" spans="1:11">
      <c r="A2165">
        <v>5988648</v>
      </c>
      <c r="B2165" t="s">
        <v>4795</v>
      </c>
      <c r="C2165" t="s">
        <v>514</v>
      </c>
      <c r="D2165" t="s">
        <v>515</v>
      </c>
      <c r="E2165">
        <v>45433</v>
      </c>
      <c r="F2165" t="s">
        <v>278</v>
      </c>
      <c r="G2165" s="39">
        <v>200</v>
      </c>
      <c r="H2165" s="39">
        <v>2212888</v>
      </c>
      <c r="I2165" s="39">
        <v>44257760</v>
      </c>
      <c r="K2165" s="62" t="str">
        <f t="shared" si="33"/>
        <v>Спир</v>
      </c>
    </row>
    <row r="2166" spans="1:11">
      <c r="A2166">
        <v>5990390</v>
      </c>
      <c r="B2166" t="s">
        <v>4905</v>
      </c>
      <c r="C2166" t="s">
        <v>435</v>
      </c>
      <c r="D2166" t="s">
        <v>436</v>
      </c>
      <c r="E2166">
        <v>45284</v>
      </c>
      <c r="F2166" t="s">
        <v>274</v>
      </c>
      <c r="G2166" s="39">
        <v>1560</v>
      </c>
      <c r="H2166" s="39">
        <v>2358988</v>
      </c>
      <c r="I2166" s="39">
        <v>368002128</v>
      </c>
      <c r="K2166" s="62" t="str">
        <f t="shared" si="33"/>
        <v>Спир</v>
      </c>
    </row>
    <row r="2167" spans="1:11">
      <c r="A2167">
        <v>5990391</v>
      </c>
      <c r="B2167" t="s">
        <v>4905</v>
      </c>
      <c r="C2167" t="s">
        <v>439</v>
      </c>
      <c r="D2167" t="s">
        <v>440</v>
      </c>
      <c r="E2167">
        <v>45284</v>
      </c>
      <c r="F2167" t="s">
        <v>274</v>
      </c>
      <c r="G2167" s="39">
        <v>200</v>
      </c>
      <c r="H2167" s="39">
        <v>2350999</v>
      </c>
      <c r="I2167" s="39">
        <v>47019980</v>
      </c>
      <c r="K2167" s="62" t="str">
        <f t="shared" si="33"/>
        <v>Спир</v>
      </c>
    </row>
    <row r="2168" spans="1:11">
      <c r="A2168">
        <v>5990392</v>
      </c>
      <c r="B2168" t="s">
        <v>4905</v>
      </c>
      <c r="C2168" t="s">
        <v>294</v>
      </c>
      <c r="D2168" t="s">
        <v>295</v>
      </c>
      <c r="E2168">
        <v>45284</v>
      </c>
      <c r="F2168" t="s">
        <v>274</v>
      </c>
      <c r="G2168" s="39">
        <v>300</v>
      </c>
      <c r="H2168" s="39">
        <v>2350000</v>
      </c>
      <c r="I2168" s="39">
        <v>70500000</v>
      </c>
      <c r="K2168" s="62" t="str">
        <f t="shared" si="33"/>
        <v>Спир</v>
      </c>
    </row>
    <row r="2169" spans="1:11">
      <c r="A2169">
        <v>5990393</v>
      </c>
      <c r="B2169" t="s">
        <v>4905</v>
      </c>
      <c r="C2169" t="s">
        <v>298</v>
      </c>
      <c r="D2169" t="s">
        <v>299</v>
      </c>
      <c r="E2169">
        <v>45284</v>
      </c>
      <c r="F2169" t="s">
        <v>274</v>
      </c>
      <c r="G2169" s="39">
        <v>500</v>
      </c>
      <c r="H2169" s="39">
        <v>2350000</v>
      </c>
      <c r="I2169" s="39">
        <v>117500000</v>
      </c>
      <c r="K2169" s="62" t="str">
        <f t="shared" si="33"/>
        <v>Спир</v>
      </c>
    </row>
    <row r="2170" spans="1:11">
      <c r="A2170">
        <v>5990394</v>
      </c>
      <c r="B2170" t="s">
        <v>4905</v>
      </c>
      <c r="C2170" t="s">
        <v>2305</v>
      </c>
      <c r="D2170" t="s">
        <v>2306</v>
      </c>
      <c r="E2170">
        <v>45284</v>
      </c>
      <c r="F2170" t="s">
        <v>274</v>
      </c>
      <c r="G2170" s="39">
        <v>200</v>
      </c>
      <c r="H2170" s="39">
        <v>2350000</v>
      </c>
      <c r="I2170" s="39">
        <v>47000000</v>
      </c>
      <c r="K2170" s="62" t="str">
        <f t="shared" si="33"/>
        <v>Спир</v>
      </c>
    </row>
    <row r="2171" spans="1:11">
      <c r="A2171">
        <v>5990395</v>
      </c>
      <c r="B2171" t="s">
        <v>4905</v>
      </c>
      <c r="C2171" t="s">
        <v>294</v>
      </c>
      <c r="D2171" t="s">
        <v>295</v>
      </c>
      <c r="E2171">
        <v>45284</v>
      </c>
      <c r="F2171" t="s">
        <v>274</v>
      </c>
      <c r="G2171" s="39">
        <v>300</v>
      </c>
      <c r="H2171" s="39">
        <v>2350000</v>
      </c>
      <c r="I2171" s="39">
        <v>70500000</v>
      </c>
      <c r="K2171" s="62" t="str">
        <f t="shared" si="33"/>
        <v>Спир</v>
      </c>
    </row>
    <row r="2172" spans="1:11">
      <c r="A2172">
        <v>5990396</v>
      </c>
      <c r="B2172" t="s">
        <v>4905</v>
      </c>
      <c r="C2172" t="s">
        <v>290</v>
      </c>
      <c r="D2172" t="s">
        <v>291</v>
      </c>
      <c r="E2172">
        <v>45284</v>
      </c>
      <c r="F2172" t="s">
        <v>274</v>
      </c>
      <c r="G2172" s="39">
        <v>1200</v>
      </c>
      <c r="H2172" s="39">
        <v>2349999.9900000002</v>
      </c>
      <c r="I2172" s="39">
        <v>281999998.80000001</v>
      </c>
      <c r="K2172" s="62" t="str">
        <f t="shared" si="33"/>
        <v>Спир</v>
      </c>
    </row>
    <row r="2173" spans="1:11">
      <c r="A2173">
        <v>5990397</v>
      </c>
      <c r="B2173" t="s">
        <v>4905</v>
      </c>
      <c r="C2173" t="s">
        <v>312</v>
      </c>
      <c r="D2173" t="s">
        <v>313</v>
      </c>
      <c r="E2173">
        <v>45284</v>
      </c>
      <c r="F2173" t="s">
        <v>274</v>
      </c>
      <c r="G2173" s="39">
        <v>40</v>
      </c>
      <c r="H2173" s="39">
        <v>2348999</v>
      </c>
      <c r="I2173" s="39">
        <v>9395996</v>
      </c>
      <c r="K2173" s="62" t="str">
        <f t="shared" si="33"/>
        <v>Спир</v>
      </c>
    </row>
    <row r="2174" spans="1:11">
      <c r="A2174">
        <v>5990545</v>
      </c>
      <c r="B2174" t="s">
        <v>4905</v>
      </c>
      <c r="C2174" t="s">
        <v>186</v>
      </c>
      <c r="D2174" t="s">
        <v>187</v>
      </c>
      <c r="E2174">
        <v>18521</v>
      </c>
      <c r="F2174" t="s">
        <v>126</v>
      </c>
      <c r="G2174" s="39">
        <v>100</v>
      </c>
      <c r="H2174" s="39">
        <v>6330000</v>
      </c>
      <c r="I2174" s="39">
        <v>6330000</v>
      </c>
      <c r="K2174" s="62" t="str">
        <f t="shared" si="33"/>
        <v>Бард</v>
      </c>
    </row>
    <row r="2175" spans="1:11">
      <c r="A2175">
        <v>5990546</v>
      </c>
      <c r="B2175" t="s">
        <v>4905</v>
      </c>
      <c r="C2175" t="s">
        <v>127</v>
      </c>
      <c r="D2175" t="s">
        <v>128</v>
      </c>
      <c r="E2175">
        <v>18521</v>
      </c>
      <c r="F2175" t="s">
        <v>126</v>
      </c>
      <c r="G2175" s="39">
        <v>600</v>
      </c>
      <c r="H2175" s="39">
        <v>6325000</v>
      </c>
      <c r="I2175" s="39">
        <v>37950000</v>
      </c>
      <c r="K2175" s="62" t="str">
        <f t="shared" si="33"/>
        <v>Бард</v>
      </c>
    </row>
    <row r="2176" spans="1:11">
      <c r="A2176">
        <v>5992379</v>
      </c>
      <c r="B2176" t="s">
        <v>4905</v>
      </c>
      <c r="C2176" t="s">
        <v>425</v>
      </c>
      <c r="D2176" t="s">
        <v>426</v>
      </c>
      <c r="E2176">
        <v>45433</v>
      </c>
      <c r="F2176" t="s">
        <v>278</v>
      </c>
      <c r="G2176" s="39">
        <v>200</v>
      </c>
      <c r="H2176" s="39">
        <v>2211777</v>
      </c>
      <c r="I2176" s="39">
        <v>44235540</v>
      </c>
      <c r="K2176" s="62" t="str">
        <f t="shared" si="33"/>
        <v>Спир</v>
      </c>
    </row>
    <row r="2177" spans="1:11">
      <c r="A2177">
        <v>5992380</v>
      </c>
      <c r="B2177" t="s">
        <v>4905</v>
      </c>
      <c r="C2177" t="s">
        <v>2225</v>
      </c>
      <c r="D2177" t="s">
        <v>2226</v>
      </c>
      <c r="E2177">
        <v>45433</v>
      </c>
      <c r="F2177" t="s">
        <v>278</v>
      </c>
      <c r="G2177" s="39">
        <v>100</v>
      </c>
      <c r="H2177" s="39">
        <v>2211555</v>
      </c>
      <c r="I2177" s="39">
        <v>22115550</v>
      </c>
      <c r="K2177" s="62" t="str">
        <f t="shared" si="33"/>
        <v>Спир</v>
      </c>
    </row>
    <row r="2178" spans="1:11">
      <c r="A2178">
        <v>5992398</v>
      </c>
      <c r="B2178" t="s">
        <v>4905</v>
      </c>
      <c r="C2178" t="s">
        <v>310</v>
      </c>
      <c r="D2178" t="s">
        <v>311</v>
      </c>
      <c r="E2178">
        <v>45284</v>
      </c>
      <c r="F2178" t="s">
        <v>274</v>
      </c>
      <c r="G2178" s="39">
        <v>100</v>
      </c>
      <c r="H2178" s="39">
        <v>2352888</v>
      </c>
      <c r="I2178" s="39">
        <v>23528880</v>
      </c>
      <c r="K2178" s="62" t="str">
        <f t="shared" si="33"/>
        <v>Спир</v>
      </c>
    </row>
    <row r="2179" spans="1:11">
      <c r="A2179">
        <v>5994120</v>
      </c>
      <c r="B2179" t="s">
        <v>4906</v>
      </c>
      <c r="C2179" t="s">
        <v>3353</v>
      </c>
      <c r="D2179" t="s">
        <v>3354</v>
      </c>
      <c r="E2179">
        <v>45284</v>
      </c>
      <c r="F2179" t="s">
        <v>274</v>
      </c>
      <c r="G2179" s="39">
        <v>400</v>
      </c>
      <c r="H2179" s="39">
        <v>2362799</v>
      </c>
      <c r="I2179" s="39">
        <v>94511960</v>
      </c>
      <c r="K2179" s="62" t="str">
        <f t="shared" si="33"/>
        <v>Спир</v>
      </c>
    </row>
    <row r="2180" spans="1:11">
      <c r="A2180">
        <v>5994121</v>
      </c>
      <c r="B2180" t="s">
        <v>4906</v>
      </c>
      <c r="C2180" t="s">
        <v>312</v>
      </c>
      <c r="D2180" t="s">
        <v>313</v>
      </c>
      <c r="E2180">
        <v>45284</v>
      </c>
      <c r="F2180" t="s">
        <v>274</v>
      </c>
      <c r="G2180" s="39">
        <v>920</v>
      </c>
      <c r="H2180" s="39">
        <v>2362788</v>
      </c>
      <c r="I2180" s="39">
        <v>217376496</v>
      </c>
      <c r="K2180" s="62" t="str">
        <f t="shared" si="33"/>
        <v>Спир</v>
      </c>
    </row>
    <row r="2181" spans="1:11">
      <c r="A2181">
        <v>5994122</v>
      </c>
      <c r="B2181" t="s">
        <v>4906</v>
      </c>
      <c r="C2181" t="s">
        <v>405</v>
      </c>
      <c r="D2181" t="s">
        <v>406</v>
      </c>
      <c r="E2181">
        <v>45284</v>
      </c>
      <c r="F2181" t="s">
        <v>274</v>
      </c>
      <c r="G2181" s="39">
        <v>250</v>
      </c>
      <c r="H2181" s="39">
        <v>2358560</v>
      </c>
      <c r="I2181" s="39">
        <v>58964000</v>
      </c>
      <c r="K2181" s="62" t="str">
        <f t="shared" ref="K2181:K2244" si="34">LEFT(F2181,4)</f>
        <v>Спир</v>
      </c>
    </row>
    <row r="2182" spans="1:11">
      <c r="A2182">
        <v>5994123</v>
      </c>
      <c r="B2182" t="s">
        <v>4906</v>
      </c>
      <c r="C2182" t="s">
        <v>435</v>
      </c>
      <c r="D2182" t="s">
        <v>436</v>
      </c>
      <c r="E2182">
        <v>45284</v>
      </c>
      <c r="F2182" t="s">
        <v>274</v>
      </c>
      <c r="G2182" s="39">
        <v>2730</v>
      </c>
      <c r="H2182" s="39">
        <v>2356888</v>
      </c>
      <c r="I2182" s="39">
        <v>643430424</v>
      </c>
      <c r="K2182" s="62" t="str">
        <f t="shared" si="34"/>
        <v>Спир</v>
      </c>
    </row>
    <row r="2183" spans="1:11">
      <c r="A2183">
        <v>5994617</v>
      </c>
      <c r="B2183" t="s">
        <v>4906</v>
      </c>
      <c r="C2183" t="s">
        <v>189</v>
      </c>
      <c r="D2183" t="s">
        <v>190</v>
      </c>
      <c r="E2183">
        <v>18521</v>
      </c>
      <c r="F2183" t="s">
        <v>126</v>
      </c>
      <c r="G2183" s="39">
        <v>100</v>
      </c>
      <c r="H2183" s="39">
        <v>6355999</v>
      </c>
      <c r="I2183" s="39">
        <v>6355999</v>
      </c>
      <c r="K2183" s="62" t="str">
        <f t="shared" si="34"/>
        <v>Бард</v>
      </c>
    </row>
    <row r="2184" spans="1:11">
      <c r="A2184">
        <v>5994618</v>
      </c>
      <c r="B2184" t="s">
        <v>4906</v>
      </c>
      <c r="C2184" t="s">
        <v>4907</v>
      </c>
      <c r="D2184" t="s">
        <v>4908</v>
      </c>
      <c r="E2184">
        <v>18521</v>
      </c>
      <c r="F2184" t="s">
        <v>126</v>
      </c>
      <c r="G2184" s="39">
        <v>100</v>
      </c>
      <c r="H2184" s="39">
        <v>6330999</v>
      </c>
      <c r="I2184" s="39">
        <v>6330999</v>
      </c>
      <c r="K2184" s="62" t="str">
        <f t="shared" si="34"/>
        <v>Бард</v>
      </c>
    </row>
    <row r="2185" spans="1:11">
      <c r="A2185">
        <v>5994619</v>
      </c>
      <c r="B2185" t="s">
        <v>4906</v>
      </c>
      <c r="C2185" t="s">
        <v>537</v>
      </c>
      <c r="D2185" t="s">
        <v>188</v>
      </c>
      <c r="E2185">
        <v>18521</v>
      </c>
      <c r="F2185" t="s">
        <v>126</v>
      </c>
      <c r="G2185" s="39">
        <v>100</v>
      </c>
      <c r="H2185" s="39">
        <v>6325000</v>
      </c>
      <c r="I2185" s="39">
        <v>6325000</v>
      </c>
      <c r="K2185" s="62" t="str">
        <f t="shared" si="34"/>
        <v>Бард</v>
      </c>
    </row>
    <row r="2186" spans="1:11">
      <c r="A2186">
        <v>5994620</v>
      </c>
      <c r="B2186" t="s">
        <v>4906</v>
      </c>
      <c r="C2186" t="s">
        <v>127</v>
      </c>
      <c r="D2186" t="s">
        <v>128</v>
      </c>
      <c r="E2186">
        <v>18521</v>
      </c>
      <c r="F2186" t="s">
        <v>126</v>
      </c>
      <c r="G2186" s="39">
        <v>400</v>
      </c>
      <c r="H2186" s="39">
        <v>6325000</v>
      </c>
      <c r="I2186" s="39">
        <v>25300000</v>
      </c>
      <c r="K2186" s="62" t="str">
        <f t="shared" si="34"/>
        <v>Бард</v>
      </c>
    </row>
    <row r="2187" spans="1:11">
      <c r="A2187">
        <v>5995953</v>
      </c>
      <c r="B2187" t="s">
        <v>4906</v>
      </c>
      <c r="C2187" t="s">
        <v>553</v>
      </c>
      <c r="D2187" t="s">
        <v>554</v>
      </c>
      <c r="E2187">
        <v>45433</v>
      </c>
      <c r="F2187" t="s">
        <v>278</v>
      </c>
      <c r="G2187" s="39">
        <v>100</v>
      </c>
      <c r="H2187" s="39">
        <v>2240777</v>
      </c>
      <c r="I2187" s="39">
        <v>22407770</v>
      </c>
      <c r="K2187" s="62" t="str">
        <f t="shared" si="34"/>
        <v>Спир</v>
      </c>
    </row>
    <row r="2188" spans="1:11">
      <c r="A2188">
        <v>5995954</v>
      </c>
      <c r="B2188" t="s">
        <v>4906</v>
      </c>
      <c r="C2188" t="s">
        <v>4909</v>
      </c>
      <c r="D2188" t="s">
        <v>4910</v>
      </c>
      <c r="E2188">
        <v>45433</v>
      </c>
      <c r="F2188" t="s">
        <v>278</v>
      </c>
      <c r="G2188" s="39">
        <v>700</v>
      </c>
      <c r="H2188" s="39">
        <v>2240000</v>
      </c>
      <c r="I2188" s="39">
        <v>156800000</v>
      </c>
      <c r="K2188" s="62" t="str">
        <f t="shared" si="34"/>
        <v>Спир</v>
      </c>
    </row>
    <row r="2189" spans="1:11">
      <c r="A2189">
        <v>5998052</v>
      </c>
      <c r="B2189" t="s">
        <v>4911</v>
      </c>
      <c r="C2189" t="s">
        <v>4912</v>
      </c>
      <c r="D2189" t="s">
        <v>4913</v>
      </c>
      <c r="E2189">
        <v>45433</v>
      </c>
      <c r="F2189" t="s">
        <v>278</v>
      </c>
      <c r="G2189" s="39">
        <v>10</v>
      </c>
      <c r="H2189" s="39">
        <v>2300999</v>
      </c>
      <c r="I2189" s="39">
        <v>2300999</v>
      </c>
      <c r="K2189" s="62" t="str">
        <f t="shared" si="34"/>
        <v>Спир</v>
      </c>
    </row>
    <row r="2190" spans="1:11">
      <c r="A2190">
        <v>5998053</v>
      </c>
      <c r="B2190" t="s">
        <v>4911</v>
      </c>
      <c r="C2190" t="s">
        <v>2303</v>
      </c>
      <c r="D2190" t="s">
        <v>2304</v>
      </c>
      <c r="E2190">
        <v>45433</v>
      </c>
      <c r="F2190" t="s">
        <v>278</v>
      </c>
      <c r="G2190" s="39">
        <v>200</v>
      </c>
      <c r="H2190" s="39">
        <v>2278000</v>
      </c>
      <c r="I2190" s="39">
        <v>45560000</v>
      </c>
      <c r="K2190" s="62" t="str">
        <f t="shared" si="34"/>
        <v>Спир</v>
      </c>
    </row>
    <row r="2191" spans="1:11">
      <c r="A2191">
        <v>5998054</v>
      </c>
      <c r="B2191" t="s">
        <v>4911</v>
      </c>
      <c r="C2191" t="s">
        <v>396</v>
      </c>
      <c r="D2191" t="s">
        <v>397</v>
      </c>
      <c r="E2191">
        <v>45433</v>
      </c>
      <c r="F2191" t="s">
        <v>278</v>
      </c>
      <c r="G2191" s="39">
        <v>290</v>
      </c>
      <c r="H2191" s="39">
        <v>2250000</v>
      </c>
      <c r="I2191" s="39">
        <v>65250000</v>
      </c>
      <c r="K2191" s="62" t="str">
        <f t="shared" si="34"/>
        <v>Спир</v>
      </c>
    </row>
    <row r="2192" spans="1:11">
      <c r="A2192">
        <v>5998055</v>
      </c>
      <c r="B2192" t="s">
        <v>4911</v>
      </c>
      <c r="C2192" t="s">
        <v>396</v>
      </c>
      <c r="D2192" t="s">
        <v>397</v>
      </c>
      <c r="E2192">
        <v>45433</v>
      </c>
      <c r="F2192" t="s">
        <v>278</v>
      </c>
      <c r="G2192" s="39">
        <v>100</v>
      </c>
      <c r="H2192" s="39">
        <v>2250000</v>
      </c>
      <c r="I2192" s="39">
        <v>22500000</v>
      </c>
      <c r="K2192" s="62" t="str">
        <f t="shared" si="34"/>
        <v>Спир</v>
      </c>
    </row>
    <row r="2193" spans="1:11">
      <c r="A2193">
        <v>5998077</v>
      </c>
      <c r="B2193" t="s">
        <v>4911</v>
      </c>
      <c r="C2193" t="s">
        <v>331</v>
      </c>
      <c r="D2193" t="s">
        <v>332</v>
      </c>
      <c r="E2193">
        <v>45284</v>
      </c>
      <c r="F2193" t="s">
        <v>274</v>
      </c>
      <c r="G2193" s="39">
        <v>450</v>
      </c>
      <c r="H2193" s="39">
        <v>2372799</v>
      </c>
      <c r="I2193" s="39">
        <v>106775955</v>
      </c>
      <c r="K2193" s="62" t="str">
        <f t="shared" si="34"/>
        <v>Спир</v>
      </c>
    </row>
    <row r="2194" spans="1:11">
      <c r="A2194">
        <v>5998078</v>
      </c>
      <c r="B2194" t="s">
        <v>4911</v>
      </c>
      <c r="C2194" t="s">
        <v>435</v>
      </c>
      <c r="D2194" t="s">
        <v>436</v>
      </c>
      <c r="E2194">
        <v>45284</v>
      </c>
      <c r="F2194" t="s">
        <v>274</v>
      </c>
      <c r="G2194" s="39">
        <v>490</v>
      </c>
      <c r="H2194" s="39">
        <v>2366999</v>
      </c>
      <c r="I2194" s="39">
        <v>115982951</v>
      </c>
      <c r="K2194" s="62" t="str">
        <f t="shared" si="34"/>
        <v>Спир</v>
      </c>
    </row>
    <row r="2195" spans="1:11">
      <c r="A2195">
        <v>5998079</v>
      </c>
      <c r="B2195" t="s">
        <v>4911</v>
      </c>
      <c r="C2195" t="s">
        <v>492</v>
      </c>
      <c r="D2195" t="s">
        <v>493</v>
      </c>
      <c r="E2195">
        <v>45284</v>
      </c>
      <c r="F2195" t="s">
        <v>274</v>
      </c>
      <c r="G2195" s="39">
        <v>500</v>
      </c>
      <c r="H2195" s="39">
        <v>2366899</v>
      </c>
      <c r="I2195" s="39">
        <v>118344950</v>
      </c>
      <c r="K2195" s="62" t="str">
        <f t="shared" si="34"/>
        <v>Спир</v>
      </c>
    </row>
    <row r="2196" spans="1:11">
      <c r="A2196">
        <v>5998080</v>
      </c>
      <c r="B2196" t="s">
        <v>4911</v>
      </c>
      <c r="C2196" t="s">
        <v>472</v>
      </c>
      <c r="D2196" t="s">
        <v>473</v>
      </c>
      <c r="E2196">
        <v>45284</v>
      </c>
      <c r="F2196" t="s">
        <v>274</v>
      </c>
      <c r="G2196" s="39">
        <v>1550</v>
      </c>
      <c r="H2196" s="39">
        <v>2366888</v>
      </c>
      <c r="I2196" s="39">
        <v>366867640</v>
      </c>
      <c r="K2196" s="62" t="str">
        <f t="shared" si="34"/>
        <v>Спир</v>
      </c>
    </row>
    <row r="2197" spans="1:11">
      <c r="A2197">
        <v>5998081</v>
      </c>
      <c r="B2197" t="s">
        <v>4911</v>
      </c>
      <c r="C2197" t="s">
        <v>2242</v>
      </c>
      <c r="D2197" t="s">
        <v>2243</v>
      </c>
      <c r="E2197">
        <v>45284</v>
      </c>
      <c r="F2197" t="s">
        <v>274</v>
      </c>
      <c r="G2197" s="39">
        <v>300</v>
      </c>
      <c r="H2197" s="39">
        <v>2363888</v>
      </c>
      <c r="I2197" s="39">
        <v>70916640</v>
      </c>
      <c r="K2197" s="62" t="str">
        <f t="shared" si="34"/>
        <v>Спир</v>
      </c>
    </row>
    <row r="2198" spans="1:11">
      <c r="A2198">
        <v>5998082</v>
      </c>
      <c r="B2198" t="s">
        <v>4911</v>
      </c>
      <c r="C2198" t="s">
        <v>304</v>
      </c>
      <c r="D2198" t="s">
        <v>305</v>
      </c>
      <c r="E2198">
        <v>45284</v>
      </c>
      <c r="F2198" t="s">
        <v>274</v>
      </c>
      <c r="G2198" s="39">
        <v>200</v>
      </c>
      <c r="H2198" s="39">
        <v>2363000</v>
      </c>
      <c r="I2198" s="39">
        <v>47260000</v>
      </c>
      <c r="K2198" s="62" t="str">
        <f t="shared" si="34"/>
        <v>Спир</v>
      </c>
    </row>
    <row r="2199" spans="1:11">
      <c r="A2199">
        <v>5998083</v>
      </c>
      <c r="B2199" t="s">
        <v>4911</v>
      </c>
      <c r="C2199" t="s">
        <v>559</v>
      </c>
      <c r="D2199" t="s">
        <v>560</v>
      </c>
      <c r="E2199">
        <v>45284</v>
      </c>
      <c r="F2199" t="s">
        <v>274</v>
      </c>
      <c r="G2199" s="39">
        <v>100</v>
      </c>
      <c r="H2199" s="39">
        <v>2362888</v>
      </c>
      <c r="I2199" s="39">
        <v>23628880</v>
      </c>
      <c r="K2199" s="62" t="str">
        <f t="shared" si="34"/>
        <v>Спир</v>
      </c>
    </row>
    <row r="2200" spans="1:11">
      <c r="A2200">
        <v>5998084</v>
      </c>
      <c r="B2200" t="s">
        <v>4911</v>
      </c>
      <c r="C2200" t="s">
        <v>2305</v>
      </c>
      <c r="D2200" t="s">
        <v>2306</v>
      </c>
      <c r="E2200">
        <v>45284</v>
      </c>
      <c r="F2200" t="s">
        <v>274</v>
      </c>
      <c r="G2200" s="39">
        <v>200</v>
      </c>
      <c r="H2200" s="39">
        <v>2362000</v>
      </c>
      <c r="I2200" s="39">
        <v>47240000</v>
      </c>
      <c r="K2200" s="62" t="str">
        <f t="shared" si="34"/>
        <v>Спир</v>
      </c>
    </row>
    <row r="2201" spans="1:11">
      <c r="A2201">
        <v>5998085</v>
      </c>
      <c r="B2201" t="s">
        <v>4911</v>
      </c>
      <c r="C2201" t="s">
        <v>294</v>
      </c>
      <c r="D2201" t="s">
        <v>295</v>
      </c>
      <c r="E2201">
        <v>45284</v>
      </c>
      <c r="F2201" t="s">
        <v>274</v>
      </c>
      <c r="G2201" s="39">
        <v>400</v>
      </c>
      <c r="H2201" s="39">
        <v>2362000</v>
      </c>
      <c r="I2201" s="39">
        <v>94480000</v>
      </c>
      <c r="K2201" s="62" t="str">
        <f t="shared" si="34"/>
        <v>Спир</v>
      </c>
    </row>
    <row r="2202" spans="1:11">
      <c r="A2202">
        <v>5998086</v>
      </c>
      <c r="B2202" t="s">
        <v>4911</v>
      </c>
      <c r="C2202" t="s">
        <v>941</v>
      </c>
      <c r="D2202" t="s">
        <v>942</v>
      </c>
      <c r="E2202">
        <v>45284</v>
      </c>
      <c r="F2202" t="s">
        <v>274</v>
      </c>
      <c r="G2202" s="39">
        <v>110</v>
      </c>
      <c r="H2202" s="39">
        <v>2361200</v>
      </c>
      <c r="I2202" s="39">
        <v>25973200</v>
      </c>
      <c r="K2202" s="62" t="str">
        <f t="shared" si="34"/>
        <v>Спир</v>
      </c>
    </row>
    <row r="2203" spans="1:11">
      <c r="A2203">
        <v>5998807</v>
      </c>
      <c r="B2203" t="s">
        <v>4911</v>
      </c>
      <c r="C2203" t="s">
        <v>4914</v>
      </c>
      <c r="D2203" t="s">
        <v>4915</v>
      </c>
      <c r="E2203">
        <v>18521</v>
      </c>
      <c r="F2203" t="s">
        <v>126</v>
      </c>
      <c r="G2203" s="39">
        <v>100</v>
      </c>
      <c r="H2203" s="39">
        <v>6330999</v>
      </c>
      <c r="I2203" s="39">
        <v>6330999</v>
      </c>
      <c r="K2203" s="62" t="str">
        <f t="shared" si="34"/>
        <v>Бард</v>
      </c>
    </row>
    <row r="2204" spans="1:11">
      <c r="A2204">
        <v>5998808</v>
      </c>
      <c r="B2204" t="s">
        <v>4911</v>
      </c>
      <c r="C2204" t="s">
        <v>537</v>
      </c>
      <c r="D2204" t="s">
        <v>188</v>
      </c>
      <c r="E2204">
        <v>18521</v>
      </c>
      <c r="F2204" t="s">
        <v>126</v>
      </c>
      <c r="G2204" s="39">
        <v>100</v>
      </c>
      <c r="H2204" s="39">
        <v>6325002</v>
      </c>
      <c r="I2204" s="39">
        <v>6325002</v>
      </c>
      <c r="K2204" s="62" t="str">
        <f t="shared" si="34"/>
        <v>Бард</v>
      </c>
    </row>
    <row r="2205" spans="1:11">
      <c r="A2205">
        <v>5998809</v>
      </c>
      <c r="B2205" t="s">
        <v>4911</v>
      </c>
      <c r="C2205" t="s">
        <v>127</v>
      </c>
      <c r="D2205" t="s">
        <v>128</v>
      </c>
      <c r="E2205">
        <v>18521</v>
      </c>
      <c r="F2205" t="s">
        <v>126</v>
      </c>
      <c r="G2205" s="39">
        <v>500</v>
      </c>
      <c r="H2205" s="39">
        <v>6325000</v>
      </c>
      <c r="I2205" s="39">
        <v>31625000</v>
      </c>
      <c r="K2205" s="62" t="str">
        <f t="shared" si="34"/>
        <v>Бард</v>
      </c>
    </row>
    <row r="2206" spans="1:11">
      <c r="A2206">
        <v>5999953</v>
      </c>
      <c r="B2206" t="s">
        <v>4911</v>
      </c>
      <c r="C2206" t="s">
        <v>396</v>
      </c>
      <c r="D2206" t="s">
        <v>397</v>
      </c>
      <c r="E2206">
        <v>45433</v>
      </c>
      <c r="F2206" t="s">
        <v>278</v>
      </c>
      <c r="G2206" s="39">
        <v>500</v>
      </c>
      <c r="H2206" s="39">
        <v>2320000</v>
      </c>
      <c r="I2206" s="39">
        <v>116000000</v>
      </c>
      <c r="K2206" s="62" t="str">
        <f t="shared" si="34"/>
        <v>Спир</v>
      </c>
    </row>
    <row r="2207" spans="1:11">
      <c r="A2207">
        <v>6001530</v>
      </c>
      <c r="B2207" t="s">
        <v>4796</v>
      </c>
      <c r="C2207" t="s">
        <v>2286</v>
      </c>
      <c r="D2207" t="s">
        <v>2287</v>
      </c>
      <c r="E2207">
        <v>45433</v>
      </c>
      <c r="F2207" t="s">
        <v>278</v>
      </c>
      <c r="G2207" s="39">
        <v>50</v>
      </c>
      <c r="H2207" s="39">
        <v>2357999</v>
      </c>
      <c r="I2207" s="39">
        <v>11789995</v>
      </c>
      <c r="K2207" s="62" t="str">
        <f t="shared" si="34"/>
        <v>Спир</v>
      </c>
    </row>
    <row r="2208" spans="1:11">
      <c r="A2208">
        <v>6001531</v>
      </c>
      <c r="B2208" t="s">
        <v>4796</v>
      </c>
      <c r="C2208" t="s">
        <v>396</v>
      </c>
      <c r="D2208" t="s">
        <v>397</v>
      </c>
      <c r="E2208">
        <v>45433</v>
      </c>
      <c r="F2208" t="s">
        <v>278</v>
      </c>
      <c r="G2208" s="39">
        <v>710</v>
      </c>
      <c r="H2208" s="39">
        <v>2335000</v>
      </c>
      <c r="I2208" s="39">
        <v>165785000</v>
      </c>
      <c r="K2208" s="62" t="str">
        <f t="shared" si="34"/>
        <v>Спир</v>
      </c>
    </row>
    <row r="2209" spans="1:11">
      <c r="A2209">
        <v>6001532</v>
      </c>
      <c r="B2209" t="s">
        <v>4796</v>
      </c>
      <c r="C2209" t="s">
        <v>4900</v>
      </c>
      <c r="D2209" t="s">
        <v>4901</v>
      </c>
      <c r="E2209">
        <v>45433</v>
      </c>
      <c r="F2209" t="s">
        <v>278</v>
      </c>
      <c r="G2209" s="39">
        <v>100</v>
      </c>
      <c r="H2209" s="39">
        <v>2332788</v>
      </c>
      <c r="I2209" s="39">
        <v>23327880</v>
      </c>
      <c r="K2209" s="62" t="str">
        <f t="shared" si="34"/>
        <v>Спир</v>
      </c>
    </row>
    <row r="2210" spans="1:11">
      <c r="A2210">
        <v>6001533</v>
      </c>
      <c r="B2210" t="s">
        <v>4796</v>
      </c>
      <c r="C2210" t="s">
        <v>2257</v>
      </c>
      <c r="D2210" t="s">
        <v>2258</v>
      </c>
      <c r="E2210">
        <v>45433</v>
      </c>
      <c r="F2210" t="s">
        <v>278</v>
      </c>
      <c r="G2210" s="39">
        <v>40</v>
      </c>
      <c r="H2210" s="39">
        <v>2268888</v>
      </c>
      <c r="I2210" s="39">
        <v>9075552</v>
      </c>
      <c r="K2210" s="62" t="str">
        <f t="shared" si="34"/>
        <v>Спир</v>
      </c>
    </row>
    <row r="2211" spans="1:11">
      <c r="A2211">
        <v>6001534</v>
      </c>
      <c r="B2211" t="s">
        <v>4796</v>
      </c>
      <c r="C2211" t="s">
        <v>540</v>
      </c>
      <c r="D2211" t="s">
        <v>541</v>
      </c>
      <c r="E2211">
        <v>45433</v>
      </c>
      <c r="F2211" t="s">
        <v>278</v>
      </c>
      <c r="G2211" s="39">
        <v>100</v>
      </c>
      <c r="H2211" s="39">
        <v>2262899</v>
      </c>
      <c r="I2211" s="39">
        <v>22628990</v>
      </c>
      <c r="K2211" s="62" t="str">
        <f t="shared" si="34"/>
        <v>Спир</v>
      </c>
    </row>
    <row r="2212" spans="1:11">
      <c r="A2212">
        <v>6001535</v>
      </c>
      <c r="B2212" t="s">
        <v>4796</v>
      </c>
      <c r="C2212" t="s">
        <v>4916</v>
      </c>
      <c r="D2212" t="s">
        <v>4917</v>
      </c>
      <c r="E2212">
        <v>45433</v>
      </c>
      <c r="F2212" t="s">
        <v>278</v>
      </c>
      <c r="G2212" s="39">
        <v>180</v>
      </c>
      <c r="H2212" s="39">
        <v>2238899</v>
      </c>
      <c r="I2212" s="39">
        <v>40300182</v>
      </c>
      <c r="K2212" s="62" t="str">
        <f t="shared" si="34"/>
        <v>Спир</v>
      </c>
    </row>
    <row r="2213" spans="1:11">
      <c r="A2213">
        <v>6001536</v>
      </c>
      <c r="B2213" t="s">
        <v>4796</v>
      </c>
      <c r="C2213" t="s">
        <v>503</v>
      </c>
      <c r="D2213" t="s">
        <v>504</v>
      </c>
      <c r="E2213">
        <v>45433</v>
      </c>
      <c r="F2213" t="s">
        <v>278</v>
      </c>
      <c r="G2213" s="39">
        <v>20</v>
      </c>
      <c r="H2213" s="39">
        <v>2228788</v>
      </c>
      <c r="I2213" s="39">
        <v>4457576</v>
      </c>
      <c r="K2213" s="62" t="str">
        <f t="shared" si="34"/>
        <v>Спир</v>
      </c>
    </row>
    <row r="2214" spans="1:11">
      <c r="A2214">
        <v>6001563</v>
      </c>
      <c r="B2214" t="s">
        <v>4796</v>
      </c>
      <c r="C2214" t="s">
        <v>941</v>
      </c>
      <c r="D2214" t="s">
        <v>942</v>
      </c>
      <c r="E2214">
        <v>45284</v>
      </c>
      <c r="F2214" t="s">
        <v>274</v>
      </c>
      <c r="G2214" s="39">
        <v>40</v>
      </c>
      <c r="H2214" s="39">
        <v>2374200</v>
      </c>
      <c r="I2214" s="39">
        <v>9496800</v>
      </c>
      <c r="K2214" s="62" t="str">
        <f t="shared" si="34"/>
        <v>Спир</v>
      </c>
    </row>
    <row r="2215" spans="1:11">
      <c r="A2215">
        <v>6001564</v>
      </c>
      <c r="B2215" t="s">
        <v>4796</v>
      </c>
      <c r="C2215" t="s">
        <v>312</v>
      </c>
      <c r="D2215" t="s">
        <v>313</v>
      </c>
      <c r="E2215">
        <v>45284</v>
      </c>
      <c r="F2215" t="s">
        <v>274</v>
      </c>
      <c r="G2215" s="39">
        <v>960</v>
      </c>
      <c r="H2215" s="39">
        <v>2356899</v>
      </c>
      <c r="I2215" s="39">
        <v>226262304</v>
      </c>
      <c r="K2215" s="62" t="str">
        <f t="shared" si="34"/>
        <v>Спир</v>
      </c>
    </row>
    <row r="2216" spans="1:11">
      <c r="A2216">
        <v>6001565</v>
      </c>
      <c r="B2216" t="s">
        <v>4796</v>
      </c>
      <c r="C2216" t="s">
        <v>4821</v>
      </c>
      <c r="D2216" t="s">
        <v>4822</v>
      </c>
      <c r="E2216">
        <v>45284</v>
      </c>
      <c r="F2216" t="s">
        <v>274</v>
      </c>
      <c r="G2216" s="39">
        <v>400</v>
      </c>
      <c r="H2216" s="39">
        <v>2352899</v>
      </c>
      <c r="I2216" s="39">
        <v>94115960</v>
      </c>
      <c r="K2216" s="62" t="str">
        <f t="shared" si="34"/>
        <v>Спир</v>
      </c>
    </row>
    <row r="2217" spans="1:11">
      <c r="A2217">
        <v>6001566</v>
      </c>
      <c r="B2217" t="s">
        <v>4796</v>
      </c>
      <c r="C2217" t="s">
        <v>970</v>
      </c>
      <c r="D2217" t="s">
        <v>971</v>
      </c>
      <c r="E2217">
        <v>45284</v>
      </c>
      <c r="F2217" t="s">
        <v>274</v>
      </c>
      <c r="G2217" s="39">
        <v>500</v>
      </c>
      <c r="H2217" s="39">
        <v>2351000</v>
      </c>
      <c r="I2217" s="39">
        <v>117550000</v>
      </c>
      <c r="K2217" s="62" t="str">
        <f t="shared" si="34"/>
        <v>Спир</v>
      </c>
    </row>
    <row r="2218" spans="1:11">
      <c r="A2218">
        <v>6001567</v>
      </c>
      <c r="B2218" t="s">
        <v>4796</v>
      </c>
      <c r="C2218" t="s">
        <v>439</v>
      </c>
      <c r="D2218" t="s">
        <v>440</v>
      </c>
      <c r="E2218">
        <v>45284</v>
      </c>
      <c r="F2218" t="s">
        <v>274</v>
      </c>
      <c r="G2218" s="39">
        <v>250</v>
      </c>
      <c r="H2218" s="39">
        <v>2350999</v>
      </c>
      <c r="I2218" s="39">
        <v>58774975</v>
      </c>
      <c r="K2218" s="62" t="str">
        <f t="shared" si="34"/>
        <v>Спир</v>
      </c>
    </row>
    <row r="2219" spans="1:11">
      <c r="A2219">
        <v>6001568</v>
      </c>
      <c r="B2219" t="s">
        <v>4796</v>
      </c>
      <c r="C2219" t="s">
        <v>4847</v>
      </c>
      <c r="D2219" t="s">
        <v>4848</v>
      </c>
      <c r="E2219">
        <v>45284</v>
      </c>
      <c r="F2219" t="s">
        <v>274</v>
      </c>
      <c r="G2219" s="39">
        <v>1200</v>
      </c>
      <c r="H2219" s="39">
        <v>2338888</v>
      </c>
      <c r="I2219" s="39">
        <v>280666560</v>
      </c>
      <c r="K2219" s="62" t="str">
        <f t="shared" si="34"/>
        <v>Спир</v>
      </c>
    </row>
    <row r="2220" spans="1:11">
      <c r="A2220">
        <v>6001569</v>
      </c>
      <c r="B2220" t="s">
        <v>4796</v>
      </c>
      <c r="C2220" t="s">
        <v>435</v>
      </c>
      <c r="D2220" t="s">
        <v>436</v>
      </c>
      <c r="E2220">
        <v>45284</v>
      </c>
      <c r="F2220" t="s">
        <v>274</v>
      </c>
      <c r="G2220" s="39">
        <v>950</v>
      </c>
      <c r="H2220" s="39">
        <v>2331344</v>
      </c>
      <c r="I2220" s="39">
        <v>221477680</v>
      </c>
      <c r="K2220" s="62" t="str">
        <f t="shared" si="34"/>
        <v>Спир</v>
      </c>
    </row>
    <row r="2221" spans="1:11">
      <c r="A2221">
        <v>6002292</v>
      </c>
      <c r="B2221" t="s">
        <v>4796</v>
      </c>
      <c r="C2221" t="s">
        <v>127</v>
      </c>
      <c r="D2221" t="s">
        <v>128</v>
      </c>
      <c r="E2221">
        <v>18521</v>
      </c>
      <c r="F2221" t="s">
        <v>126</v>
      </c>
      <c r="G2221" s="39">
        <v>1000</v>
      </c>
      <c r="H2221" s="39">
        <v>6325000</v>
      </c>
      <c r="I2221" s="39">
        <v>63250000</v>
      </c>
      <c r="K2221" s="62" t="str">
        <f t="shared" si="34"/>
        <v>Бард</v>
      </c>
    </row>
    <row r="2222" spans="1:11">
      <c r="A2222">
        <v>6004853</v>
      </c>
      <c r="B2222" t="s">
        <v>4918</v>
      </c>
      <c r="C2222" t="s">
        <v>446</v>
      </c>
      <c r="D2222" t="s">
        <v>447</v>
      </c>
      <c r="E2222">
        <v>45433</v>
      </c>
      <c r="F2222" t="s">
        <v>278</v>
      </c>
      <c r="G2222" s="39">
        <v>50</v>
      </c>
      <c r="H2222" s="39">
        <v>2400000</v>
      </c>
      <c r="I2222" s="39">
        <v>12000000</v>
      </c>
      <c r="K2222" s="62" t="str">
        <f t="shared" si="34"/>
        <v>Спир</v>
      </c>
    </row>
    <row r="2223" spans="1:11">
      <c r="A2223">
        <v>6004854</v>
      </c>
      <c r="B2223" t="s">
        <v>4918</v>
      </c>
      <c r="C2223" t="s">
        <v>4919</v>
      </c>
      <c r="D2223" t="s">
        <v>4920</v>
      </c>
      <c r="E2223">
        <v>45433</v>
      </c>
      <c r="F2223" t="s">
        <v>278</v>
      </c>
      <c r="G2223" s="39">
        <v>120</v>
      </c>
      <c r="H2223" s="39">
        <v>2300000</v>
      </c>
      <c r="I2223" s="39">
        <v>27600000</v>
      </c>
      <c r="K2223" s="62" t="str">
        <f t="shared" si="34"/>
        <v>Спир</v>
      </c>
    </row>
    <row r="2224" spans="1:11">
      <c r="A2224">
        <v>6004855</v>
      </c>
      <c r="B2224" t="s">
        <v>4918</v>
      </c>
      <c r="C2224" t="s">
        <v>4921</v>
      </c>
      <c r="D2224" t="s">
        <v>4922</v>
      </c>
      <c r="E2224">
        <v>45433</v>
      </c>
      <c r="F2224" t="s">
        <v>278</v>
      </c>
      <c r="G2224" s="39">
        <v>10</v>
      </c>
      <c r="H2224" s="39">
        <v>2238888</v>
      </c>
      <c r="I2224" s="39">
        <v>2238888</v>
      </c>
      <c r="K2224" s="62" t="str">
        <f t="shared" si="34"/>
        <v>Спир</v>
      </c>
    </row>
    <row r="2225" spans="1:11">
      <c r="A2225">
        <v>6004856</v>
      </c>
      <c r="B2225" t="s">
        <v>4918</v>
      </c>
      <c r="C2225" t="s">
        <v>2324</v>
      </c>
      <c r="D2225" t="s">
        <v>2325</v>
      </c>
      <c r="E2225">
        <v>45433</v>
      </c>
      <c r="F2225" t="s">
        <v>278</v>
      </c>
      <c r="G2225" s="39">
        <v>60</v>
      </c>
      <c r="H2225" s="39">
        <v>2238777</v>
      </c>
      <c r="I2225" s="39">
        <v>13432662</v>
      </c>
      <c r="K2225" s="62" t="str">
        <f t="shared" si="34"/>
        <v>Спир</v>
      </c>
    </row>
    <row r="2226" spans="1:11">
      <c r="A2226">
        <v>6004878</v>
      </c>
      <c r="B2226" t="s">
        <v>4918</v>
      </c>
      <c r="C2226" t="s">
        <v>4923</v>
      </c>
      <c r="D2226" t="s">
        <v>4924</v>
      </c>
      <c r="E2226">
        <v>45284</v>
      </c>
      <c r="F2226" t="s">
        <v>274</v>
      </c>
      <c r="G2226" s="39">
        <v>20</v>
      </c>
      <c r="H2226" s="39">
        <v>2377000</v>
      </c>
      <c r="I2226" s="39">
        <v>4754000</v>
      </c>
      <c r="K2226" s="62" t="str">
        <f t="shared" si="34"/>
        <v>Спир</v>
      </c>
    </row>
    <row r="2227" spans="1:11">
      <c r="A2227">
        <v>6004879</v>
      </c>
      <c r="B2227" t="s">
        <v>4918</v>
      </c>
      <c r="C2227" t="s">
        <v>549</v>
      </c>
      <c r="D2227" t="s">
        <v>550</v>
      </c>
      <c r="E2227">
        <v>45284</v>
      </c>
      <c r="F2227" t="s">
        <v>274</v>
      </c>
      <c r="G2227" s="39">
        <v>200</v>
      </c>
      <c r="H2227" s="39">
        <v>2359999</v>
      </c>
      <c r="I2227" s="39">
        <v>47199980</v>
      </c>
      <c r="K2227" s="62" t="str">
        <f t="shared" si="34"/>
        <v>Спир</v>
      </c>
    </row>
    <row r="2228" spans="1:11">
      <c r="A2228">
        <v>6004880</v>
      </c>
      <c r="B2228" t="s">
        <v>4918</v>
      </c>
      <c r="C2228" t="s">
        <v>458</v>
      </c>
      <c r="D2228" t="s">
        <v>459</v>
      </c>
      <c r="E2228">
        <v>45284</v>
      </c>
      <c r="F2228" t="s">
        <v>274</v>
      </c>
      <c r="G2228" s="39">
        <v>120</v>
      </c>
      <c r="H2228" s="39">
        <v>2355999</v>
      </c>
      <c r="I2228" s="39">
        <v>28271988</v>
      </c>
      <c r="K2228" s="62" t="str">
        <f t="shared" si="34"/>
        <v>Спир</v>
      </c>
    </row>
    <row r="2229" spans="1:11">
      <c r="A2229">
        <v>6004881</v>
      </c>
      <c r="B2229" t="s">
        <v>4918</v>
      </c>
      <c r="C2229" t="s">
        <v>4925</v>
      </c>
      <c r="D2229" t="s">
        <v>4926</v>
      </c>
      <c r="E2229">
        <v>45284</v>
      </c>
      <c r="F2229" t="s">
        <v>274</v>
      </c>
      <c r="G2229" s="39">
        <v>50</v>
      </c>
      <c r="H2229" s="39">
        <v>2355999</v>
      </c>
      <c r="I2229" s="39">
        <v>11779995</v>
      </c>
      <c r="K2229" s="62" t="str">
        <f t="shared" si="34"/>
        <v>Спир</v>
      </c>
    </row>
    <row r="2230" spans="1:11">
      <c r="A2230">
        <v>6004882</v>
      </c>
      <c r="B2230" t="s">
        <v>4918</v>
      </c>
      <c r="C2230" t="s">
        <v>435</v>
      </c>
      <c r="D2230" t="s">
        <v>436</v>
      </c>
      <c r="E2230">
        <v>45284</v>
      </c>
      <c r="F2230" t="s">
        <v>274</v>
      </c>
      <c r="G2230" s="39">
        <v>2270</v>
      </c>
      <c r="H2230" s="39">
        <v>2346888</v>
      </c>
      <c r="I2230" s="39">
        <v>532743576</v>
      </c>
      <c r="K2230" s="62" t="str">
        <f t="shared" si="34"/>
        <v>Спир</v>
      </c>
    </row>
    <row r="2231" spans="1:11">
      <c r="A2231">
        <v>6004883</v>
      </c>
      <c r="B2231" t="s">
        <v>4918</v>
      </c>
      <c r="C2231" t="s">
        <v>567</v>
      </c>
      <c r="D2231" t="s">
        <v>568</v>
      </c>
      <c r="E2231">
        <v>45284</v>
      </c>
      <c r="F2231" t="s">
        <v>274</v>
      </c>
      <c r="G2231" s="39">
        <v>1640</v>
      </c>
      <c r="H2231" s="39">
        <v>2346877</v>
      </c>
      <c r="I2231" s="39">
        <v>384887828</v>
      </c>
      <c r="K2231" s="62" t="str">
        <f t="shared" si="34"/>
        <v>Спир</v>
      </c>
    </row>
    <row r="2232" spans="1:11">
      <c r="A2232">
        <v>6005642</v>
      </c>
      <c r="B2232" t="s">
        <v>4918</v>
      </c>
      <c r="C2232" t="s">
        <v>127</v>
      </c>
      <c r="D2232" t="s">
        <v>128</v>
      </c>
      <c r="E2232">
        <v>18521</v>
      </c>
      <c r="F2232" t="s">
        <v>126</v>
      </c>
      <c r="G2232" s="39">
        <v>700</v>
      </c>
      <c r="H2232" s="39">
        <v>6325000</v>
      </c>
      <c r="I2232" s="39">
        <v>44275000</v>
      </c>
      <c r="K2232" s="62" t="str">
        <f t="shared" si="34"/>
        <v>Бард</v>
      </c>
    </row>
    <row r="2233" spans="1:11">
      <c r="A2233">
        <v>6008321</v>
      </c>
      <c r="B2233" t="s">
        <v>4927</v>
      </c>
      <c r="C2233" t="s">
        <v>399</v>
      </c>
      <c r="D2233" t="s">
        <v>400</v>
      </c>
      <c r="E2233">
        <v>45285</v>
      </c>
      <c r="F2233" t="s">
        <v>277</v>
      </c>
      <c r="G2233" s="39">
        <v>4000</v>
      </c>
      <c r="H2233" s="39">
        <v>2326100</v>
      </c>
      <c r="I2233" s="39">
        <v>930440000</v>
      </c>
      <c r="K2233" s="62" t="str">
        <f t="shared" si="34"/>
        <v>Спир</v>
      </c>
    </row>
    <row r="2234" spans="1:11">
      <c r="A2234">
        <v>6008322</v>
      </c>
      <c r="B2234" t="s">
        <v>4927</v>
      </c>
      <c r="C2234" t="s">
        <v>2305</v>
      </c>
      <c r="D2234" t="s">
        <v>2306</v>
      </c>
      <c r="E2234">
        <v>45284</v>
      </c>
      <c r="F2234" t="s">
        <v>274</v>
      </c>
      <c r="G2234" s="39">
        <v>200</v>
      </c>
      <c r="H2234" s="39">
        <v>2365800</v>
      </c>
      <c r="I2234" s="39">
        <v>47316000</v>
      </c>
      <c r="K2234" s="62" t="str">
        <f t="shared" si="34"/>
        <v>Спир</v>
      </c>
    </row>
    <row r="2235" spans="1:11">
      <c r="A2235">
        <v>6008323</v>
      </c>
      <c r="B2235" t="s">
        <v>4927</v>
      </c>
      <c r="C2235" t="s">
        <v>2242</v>
      </c>
      <c r="D2235" t="s">
        <v>2243</v>
      </c>
      <c r="E2235">
        <v>45284</v>
      </c>
      <c r="F2235" t="s">
        <v>274</v>
      </c>
      <c r="G2235" s="39">
        <v>200</v>
      </c>
      <c r="H2235" s="39">
        <v>2361888</v>
      </c>
      <c r="I2235" s="39">
        <v>47237760</v>
      </c>
      <c r="K2235" s="62" t="str">
        <f t="shared" si="34"/>
        <v>Спир</v>
      </c>
    </row>
    <row r="2236" spans="1:11">
      <c r="A2236">
        <v>6008324</v>
      </c>
      <c r="B2236" t="s">
        <v>4927</v>
      </c>
      <c r="C2236" t="s">
        <v>312</v>
      </c>
      <c r="D2236" t="s">
        <v>313</v>
      </c>
      <c r="E2236">
        <v>45284</v>
      </c>
      <c r="F2236" t="s">
        <v>274</v>
      </c>
      <c r="G2236" s="39">
        <v>960</v>
      </c>
      <c r="H2236" s="39">
        <v>2352888</v>
      </c>
      <c r="I2236" s="39">
        <v>225877248</v>
      </c>
      <c r="K2236" s="62" t="str">
        <f t="shared" si="34"/>
        <v>Спир</v>
      </c>
    </row>
    <row r="2237" spans="1:11">
      <c r="A2237">
        <v>6008325</v>
      </c>
      <c r="B2237" t="s">
        <v>4927</v>
      </c>
      <c r="C2237" t="s">
        <v>296</v>
      </c>
      <c r="D2237" t="s">
        <v>297</v>
      </c>
      <c r="E2237">
        <v>45284</v>
      </c>
      <c r="F2237" t="s">
        <v>274</v>
      </c>
      <c r="G2237" s="39">
        <v>20</v>
      </c>
      <c r="H2237" s="39">
        <v>2352888</v>
      </c>
      <c r="I2237" s="39">
        <v>4705776</v>
      </c>
      <c r="K2237" s="62" t="str">
        <f t="shared" si="34"/>
        <v>Спир</v>
      </c>
    </row>
    <row r="2238" spans="1:11">
      <c r="A2238">
        <v>6008326</v>
      </c>
      <c r="B2238" t="s">
        <v>4927</v>
      </c>
      <c r="C2238" t="s">
        <v>559</v>
      </c>
      <c r="D2238" t="s">
        <v>560</v>
      </c>
      <c r="E2238">
        <v>45284</v>
      </c>
      <c r="F2238" t="s">
        <v>274</v>
      </c>
      <c r="G2238" s="39">
        <v>100</v>
      </c>
      <c r="H2238" s="39">
        <v>2352666</v>
      </c>
      <c r="I2238" s="39">
        <v>23526660</v>
      </c>
      <c r="K2238" s="62" t="str">
        <f t="shared" si="34"/>
        <v>Спир</v>
      </c>
    </row>
    <row r="2239" spans="1:11">
      <c r="A2239">
        <v>6008327</v>
      </c>
      <c r="B2239" t="s">
        <v>4927</v>
      </c>
      <c r="C2239" t="s">
        <v>965</v>
      </c>
      <c r="D2239" t="s">
        <v>966</v>
      </c>
      <c r="E2239">
        <v>45284</v>
      </c>
      <c r="F2239" t="s">
        <v>274</v>
      </c>
      <c r="G2239" s="39">
        <v>200</v>
      </c>
      <c r="H2239" s="39">
        <v>2350100</v>
      </c>
      <c r="I2239" s="39">
        <v>47002000</v>
      </c>
      <c r="K2239" s="62" t="str">
        <f t="shared" si="34"/>
        <v>Спир</v>
      </c>
    </row>
    <row r="2240" spans="1:11">
      <c r="A2240">
        <v>6008328</v>
      </c>
      <c r="B2240" t="s">
        <v>4927</v>
      </c>
      <c r="C2240" t="s">
        <v>967</v>
      </c>
      <c r="D2240" t="s">
        <v>968</v>
      </c>
      <c r="E2240">
        <v>45284</v>
      </c>
      <c r="F2240" t="s">
        <v>274</v>
      </c>
      <c r="G2240" s="39">
        <v>200</v>
      </c>
      <c r="H2240" s="39">
        <v>2348777</v>
      </c>
      <c r="I2240" s="39">
        <v>46975540</v>
      </c>
      <c r="K2240" s="62" t="str">
        <f t="shared" si="34"/>
        <v>Спир</v>
      </c>
    </row>
    <row r="2241" spans="1:11">
      <c r="A2241">
        <v>6008329</v>
      </c>
      <c r="B2241" t="s">
        <v>4927</v>
      </c>
      <c r="C2241" t="s">
        <v>3353</v>
      </c>
      <c r="D2241" t="s">
        <v>3354</v>
      </c>
      <c r="E2241">
        <v>45284</v>
      </c>
      <c r="F2241" t="s">
        <v>274</v>
      </c>
      <c r="G2241" s="39">
        <v>300</v>
      </c>
      <c r="H2241" s="39">
        <v>2342888</v>
      </c>
      <c r="I2241" s="39">
        <v>70286640</v>
      </c>
      <c r="K2241" s="62" t="str">
        <f t="shared" si="34"/>
        <v>Спир</v>
      </c>
    </row>
    <row r="2242" spans="1:11">
      <c r="A2242">
        <v>6008330</v>
      </c>
      <c r="B2242" t="s">
        <v>4927</v>
      </c>
      <c r="C2242" t="s">
        <v>567</v>
      </c>
      <c r="D2242" t="s">
        <v>568</v>
      </c>
      <c r="E2242">
        <v>45284</v>
      </c>
      <c r="F2242" t="s">
        <v>274</v>
      </c>
      <c r="G2242" s="39">
        <v>1570</v>
      </c>
      <c r="H2242" s="39">
        <v>2341799</v>
      </c>
      <c r="I2242" s="39">
        <v>367662443</v>
      </c>
      <c r="K2242" s="62" t="str">
        <f t="shared" si="34"/>
        <v>Спир</v>
      </c>
    </row>
    <row r="2243" spans="1:11">
      <c r="A2243">
        <v>6008331</v>
      </c>
      <c r="B2243" t="s">
        <v>4927</v>
      </c>
      <c r="C2243" t="s">
        <v>435</v>
      </c>
      <c r="D2243" t="s">
        <v>436</v>
      </c>
      <c r="E2243">
        <v>45284</v>
      </c>
      <c r="F2243" t="s">
        <v>274</v>
      </c>
      <c r="G2243" s="39">
        <v>550</v>
      </c>
      <c r="H2243" s="39">
        <v>2341788</v>
      </c>
      <c r="I2243" s="39">
        <v>128798340</v>
      </c>
      <c r="K2243" s="62" t="str">
        <f t="shared" si="34"/>
        <v>Спир</v>
      </c>
    </row>
    <row r="2244" spans="1:11">
      <c r="A2244">
        <v>6009002</v>
      </c>
      <c r="B2244" t="s">
        <v>4927</v>
      </c>
      <c r="C2244" t="s">
        <v>124</v>
      </c>
      <c r="D2244" t="s">
        <v>125</v>
      </c>
      <c r="E2244">
        <v>18521</v>
      </c>
      <c r="F2244" t="s">
        <v>126</v>
      </c>
      <c r="G2244" s="39">
        <v>300</v>
      </c>
      <c r="H2244" s="39">
        <v>6325205</v>
      </c>
      <c r="I2244" s="39">
        <v>18975615</v>
      </c>
      <c r="K2244" s="62" t="str">
        <f t="shared" si="34"/>
        <v>Бард</v>
      </c>
    </row>
    <row r="2245" spans="1:11">
      <c r="A2245">
        <v>6009003</v>
      </c>
      <c r="B2245" t="s">
        <v>4927</v>
      </c>
      <c r="C2245" t="s">
        <v>127</v>
      </c>
      <c r="D2245" t="s">
        <v>128</v>
      </c>
      <c r="E2245">
        <v>18521</v>
      </c>
      <c r="F2245" t="s">
        <v>126</v>
      </c>
      <c r="G2245" s="39">
        <v>400</v>
      </c>
      <c r="H2245" s="39">
        <v>6325000</v>
      </c>
      <c r="I2245" s="39">
        <v>25300000</v>
      </c>
      <c r="K2245" s="62" t="str">
        <f t="shared" ref="K2245:K2306" si="35">LEFT(F2245,4)</f>
        <v>Бард</v>
      </c>
    </row>
    <row r="2246" spans="1:11">
      <c r="A2246">
        <v>6010314</v>
      </c>
      <c r="B2246" t="s">
        <v>4927</v>
      </c>
      <c r="C2246" t="s">
        <v>4844</v>
      </c>
      <c r="D2246" t="s">
        <v>4845</v>
      </c>
      <c r="E2246">
        <v>45284</v>
      </c>
      <c r="F2246" t="s">
        <v>274</v>
      </c>
      <c r="G2246" s="39">
        <v>30</v>
      </c>
      <c r="H2246" s="39">
        <v>2351999</v>
      </c>
      <c r="I2246" s="39">
        <v>7055997</v>
      </c>
      <c r="K2246" s="62" t="str">
        <f t="shared" si="35"/>
        <v>Спир</v>
      </c>
    </row>
    <row r="2247" spans="1:11">
      <c r="A2247">
        <v>6010315</v>
      </c>
      <c r="B2247" t="s">
        <v>4927</v>
      </c>
      <c r="C2247" t="s">
        <v>329</v>
      </c>
      <c r="D2247" t="s">
        <v>330</v>
      </c>
      <c r="E2247">
        <v>45284</v>
      </c>
      <c r="F2247" t="s">
        <v>274</v>
      </c>
      <c r="G2247" s="39">
        <v>1540</v>
      </c>
      <c r="H2247" s="39">
        <v>2343888</v>
      </c>
      <c r="I2247" s="39">
        <v>360958752</v>
      </c>
      <c r="K2247" s="62" t="str">
        <f t="shared" si="35"/>
        <v>Спир</v>
      </c>
    </row>
    <row r="2248" spans="1:11">
      <c r="A2248">
        <v>6010316</v>
      </c>
      <c r="B2248" t="s">
        <v>4927</v>
      </c>
      <c r="C2248" t="s">
        <v>435</v>
      </c>
      <c r="D2248" t="s">
        <v>436</v>
      </c>
      <c r="E2248">
        <v>45284</v>
      </c>
      <c r="F2248" t="s">
        <v>274</v>
      </c>
      <c r="G2248" s="39">
        <v>2430</v>
      </c>
      <c r="H2248" s="39">
        <v>2333777</v>
      </c>
      <c r="I2248" s="39">
        <v>567107811</v>
      </c>
      <c r="K2248" s="62" t="str">
        <f t="shared" si="35"/>
        <v>Спир</v>
      </c>
    </row>
    <row r="2249" spans="1:11">
      <c r="A2249">
        <v>6011812</v>
      </c>
      <c r="B2249" t="s">
        <v>4928</v>
      </c>
      <c r="C2249" t="s">
        <v>4929</v>
      </c>
      <c r="D2249" t="s">
        <v>4930</v>
      </c>
      <c r="E2249">
        <v>45433</v>
      </c>
      <c r="F2249" t="s">
        <v>278</v>
      </c>
      <c r="G2249" s="39">
        <v>240</v>
      </c>
      <c r="H2249" s="39">
        <v>2455999</v>
      </c>
      <c r="I2249" s="39">
        <v>58943976</v>
      </c>
      <c r="K2249" s="62" t="str">
        <f t="shared" si="35"/>
        <v>Спир</v>
      </c>
    </row>
    <row r="2250" spans="1:11">
      <c r="A2250">
        <v>6011835</v>
      </c>
      <c r="B2250" t="s">
        <v>4928</v>
      </c>
      <c r="C2250" t="s">
        <v>2305</v>
      </c>
      <c r="D2250" t="s">
        <v>2306</v>
      </c>
      <c r="E2250">
        <v>45284</v>
      </c>
      <c r="F2250" t="s">
        <v>274</v>
      </c>
      <c r="G2250" s="39">
        <v>200</v>
      </c>
      <c r="H2250" s="39">
        <v>2368999</v>
      </c>
      <c r="I2250" s="39">
        <v>47379980</v>
      </c>
      <c r="K2250" s="62" t="str">
        <f t="shared" si="35"/>
        <v>Спир</v>
      </c>
    </row>
    <row r="2251" spans="1:11">
      <c r="A2251">
        <v>6011836</v>
      </c>
      <c r="B2251" t="s">
        <v>4928</v>
      </c>
      <c r="C2251" t="s">
        <v>2242</v>
      </c>
      <c r="D2251" t="s">
        <v>2243</v>
      </c>
      <c r="E2251">
        <v>45284</v>
      </c>
      <c r="F2251" t="s">
        <v>274</v>
      </c>
      <c r="G2251" s="39">
        <v>200</v>
      </c>
      <c r="H2251" s="39">
        <v>2353888</v>
      </c>
      <c r="I2251" s="39">
        <v>47077760</v>
      </c>
      <c r="K2251" s="62" t="str">
        <f t="shared" si="35"/>
        <v>Спир</v>
      </c>
    </row>
    <row r="2252" spans="1:11">
      <c r="A2252">
        <v>6011837</v>
      </c>
      <c r="B2252" t="s">
        <v>4928</v>
      </c>
      <c r="C2252" t="s">
        <v>561</v>
      </c>
      <c r="D2252" t="s">
        <v>562</v>
      </c>
      <c r="E2252">
        <v>45284</v>
      </c>
      <c r="F2252" t="s">
        <v>274</v>
      </c>
      <c r="G2252" s="39">
        <v>100</v>
      </c>
      <c r="H2252" s="39">
        <v>2344788</v>
      </c>
      <c r="I2252" s="39">
        <v>23447880</v>
      </c>
      <c r="K2252" s="62" t="str">
        <f t="shared" si="35"/>
        <v>Спир</v>
      </c>
    </row>
    <row r="2253" spans="1:11">
      <c r="A2253">
        <v>6011838</v>
      </c>
      <c r="B2253" t="s">
        <v>4928</v>
      </c>
      <c r="C2253" t="s">
        <v>435</v>
      </c>
      <c r="D2253" t="s">
        <v>436</v>
      </c>
      <c r="E2253">
        <v>45284</v>
      </c>
      <c r="F2253" t="s">
        <v>274</v>
      </c>
      <c r="G2253" s="39">
        <v>240</v>
      </c>
      <c r="H2253" s="39">
        <v>2343007</v>
      </c>
      <c r="I2253" s="39">
        <v>56232168</v>
      </c>
      <c r="K2253" s="62" t="str">
        <f t="shared" si="35"/>
        <v>Спир</v>
      </c>
    </row>
    <row r="2254" spans="1:11">
      <c r="A2254">
        <v>6011839</v>
      </c>
      <c r="B2254" t="s">
        <v>4928</v>
      </c>
      <c r="C2254" t="s">
        <v>312</v>
      </c>
      <c r="D2254" t="s">
        <v>313</v>
      </c>
      <c r="E2254">
        <v>45284</v>
      </c>
      <c r="F2254" t="s">
        <v>274</v>
      </c>
      <c r="G2254" s="39">
        <v>960</v>
      </c>
      <c r="H2254" s="39">
        <v>2342787</v>
      </c>
      <c r="I2254" s="39">
        <v>224907552</v>
      </c>
      <c r="K2254" s="62" t="str">
        <f t="shared" si="35"/>
        <v>Спир</v>
      </c>
    </row>
    <row r="2255" spans="1:11">
      <c r="A2255">
        <v>6011840</v>
      </c>
      <c r="B2255" t="s">
        <v>4928</v>
      </c>
      <c r="C2255" t="s">
        <v>286</v>
      </c>
      <c r="D2255" t="s">
        <v>287</v>
      </c>
      <c r="E2255">
        <v>45284</v>
      </c>
      <c r="F2255" t="s">
        <v>274</v>
      </c>
      <c r="G2255" s="39">
        <v>600</v>
      </c>
      <c r="H2255" s="39">
        <v>2341788</v>
      </c>
      <c r="I2255" s="39">
        <v>140507280</v>
      </c>
      <c r="K2255" s="62" t="str">
        <f t="shared" si="35"/>
        <v>Спир</v>
      </c>
    </row>
    <row r="2256" spans="1:11">
      <c r="A2256">
        <v>6011841</v>
      </c>
      <c r="B2256" t="s">
        <v>4928</v>
      </c>
      <c r="C2256" t="s">
        <v>435</v>
      </c>
      <c r="D2256" t="s">
        <v>436</v>
      </c>
      <c r="E2256">
        <v>45284</v>
      </c>
      <c r="F2256" t="s">
        <v>274</v>
      </c>
      <c r="G2256" s="39">
        <v>2000</v>
      </c>
      <c r="H2256" s="39">
        <v>2341555</v>
      </c>
      <c r="I2256" s="39">
        <v>468311000</v>
      </c>
      <c r="K2256" s="62" t="str">
        <f t="shared" si="35"/>
        <v>Спир</v>
      </c>
    </row>
    <row r="2257" spans="1:11">
      <c r="A2257">
        <v>6012453</v>
      </c>
      <c r="B2257" t="s">
        <v>4928</v>
      </c>
      <c r="C2257" t="s">
        <v>937</v>
      </c>
      <c r="D2257" t="s">
        <v>938</v>
      </c>
      <c r="E2257">
        <v>18521</v>
      </c>
      <c r="F2257" t="s">
        <v>126</v>
      </c>
      <c r="G2257" s="39">
        <v>100</v>
      </c>
      <c r="H2257" s="39">
        <v>6333999</v>
      </c>
      <c r="I2257" s="39">
        <v>6333999</v>
      </c>
      <c r="K2257" s="62" t="str">
        <f t="shared" si="35"/>
        <v>Бард</v>
      </c>
    </row>
    <row r="2258" spans="1:11">
      <c r="A2258">
        <v>6012454</v>
      </c>
      <c r="B2258" t="s">
        <v>4928</v>
      </c>
      <c r="C2258" t="s">
        <v>127</v>
      </c>
      <c r="D2258" t="s">
        <v>128</v>
      </c>
      <c r="E2258">
        <v>18521</v>
      </c>
      <c r="F2258" t="s">
        <v>126</v>
      </c>
      <c r="G2258" s="39">
        <v>600</v>
      </c>
      <c r="H2258" s="39">
        <v>6325000</v>
      </c>
      <c r="I2258" s="39">
        <v>37950000</v>
      </c>
      <c r="K2258" s="62" t="str">
        <f t="shared" si="35"/>
        <v>Бард</v>
      </c>
    </row>
    <row r="2259" spans="1:11">
      <c r="A2259">
        <v>6014963</v>
      </c>
      <c r="B2259" t="s">
        <v>4931</v>
      </c>
      <c r="C2259" t="s">
        <v>4840</v>
      </c>
      <c r="D2259" t="s">
        <v>4841</v>
      </c>
      <c r="E2259">
        <v>45433</v>
      </c>
      <c r="F2259" t="s">
        <v>278</v>
      </c>
      <c r="G2259" s="39">
        <v>10</v>
      </c>
      <c r="H2259" s="39">
        <v>2550100</v>
      </c>
      <c r="I2259" s="39">
        <v>2550100</v>
      </c>
      <c r="K2259" s="62" t="str">
        <f t="shared" si="35"/>
        <v>Спир</v>
      </c>
    </row>
    <row r="2260" spans="1:11">
      <c r="A2260">
        <v>6014964</v>
      </c>
      <c r="B2260" t="s">
        <v>4931</v>
      </c>
      <c r="C2260" t="s">
        <v>284</v>
      </c>
      <c r="D2260" t="s">
        <v>285</v>
      </c>
      <c r="E2260">
        <v>45433</v>
      </c>
      <c r="F2260" t="s">
        <v>278</v>
      </c>
      <c r="G2260" s="39">
        <v>60</v>
      </c>
      <c r="H2260" s="39">
        <v>2428999</v>
      </c>
      <c r="I2260" s="39">
        <v>14573994</v>
      </c>
      <c r="K2260" s="62" t="str">
        <f t="shared" si="35"/>
        <v>Спир</v>
      </c>
    </row>
    <row r="2261" spans="1:11">
      <c r="A2261">
        <v>6014965</v>
      </c>
      <c r="B2261" t="s">
        <v>4931</v>
      </c>
      <c r="C2261" t="s">
        <v>2324</v>
      </c>
      <c r="D2261" t="s">
        <v>2325</v>
      </c>
      <c r="E2261">
        <v>45433</v>
      </c>
      <c r="F2261" t="s">
        <v>278</v>
      </c>
      <c r="G2261" s="39">
        <v>60</v>
      </c>
      <c r="H2261" s="39">
        <v>2389007</v>
      </c>
      <c r="I2261" s="39">
        <v>14334042</v>
      </c>
      <c r="K2261" s="62" t="str">
        <f t="shared" si="35"/>
        <v>Спир</v>
      </c>
    </row>
    <row r="2262" spans="1:11">
      <c r="A2262">
        <v>6015000</v>
      </c>
      <c r="B2262" t="s">
        <v>4931</v>
      </c>
      <c r="C2262" t="s">
        <v>298</v>
      </c>
      <c r="D2262" t="s">
        <v>299</v>
      </c>
      <c r="E2262">
        <v>45284</v>
      </c>
      <c r="F2262" t="s">
        <v>274</v>
      </c>
      <c r="G2262" s="39">
        <v>500</v>
      </c>
      <c r="H2262" s="39">
        <v>2358000</v>
      </c>
      <c r="I2262" s="39">
        <v>117900000</v>
      </c>
      <c r="K2262" s="62" t="str">
        <f t="shared" si="35"/>
        <v>Спир</v>
      </c>
    </row>
    <row r="2263" spans="1:11">
      <c r="A2263">
        <v>6015001</v>
      </c>
      <c r="B2263" t="s">
        <v>4931</v>
      </c>
      <c r="C2263" t="s">
        <v>439</v>
      </c>
      <c r="D2263" t="s">
        <v>440</v>
      </c>
      <c r="E2263">
        <v>45284</v>
      </c>
      <c r="F2263" t="s">
        <v>274</v>
      </c>
      <c r="G2263" s="39">
        <v>300</v>
      </c>
      <c r="H2263" s="39">
        <v>2350999</v>
      </c>
      <c r="I2263" s="39">
        <v>70529970</v>
      </c>
      <c r="K2263" s="62" t="str">
        <f t="shared" si="35"/>
        <v>Спир</v>
      </c>
    </row>
    <row r="2264" spans="1:11">
      <c r="A2264">
        <v>6015002</v>
      </c>
      <c r="B2264" t="s">
        <v>4931</v>
      </c>
      <c r="C2264" t="s">
        <v>443</v>
      </c>
      <c r="D2264" t="s">
        <v>444</v>
      </c>
      <c r="E2264">
        <v>45284</v>
      </c>
      <c r="F2264" t="s">
        <v>274</v>
      </c>
      <c r="G2264" s="39">
        <v>100</v>
      </c>
      <c r="H2264" s="39">
        <v>2342888</v>
      </c>
      <c r="I2264" s="39">
        <v>23428880</v>
      </c>
      <c r="K2264" s="62" t="str">
        <f t="shared" si="35"/>
        <v>Спир</v>
      </c>
    </row>
    <row r="2265" spans="1:11">
      <c r="A2265">
        <v>6015003</v>
      </c>
      <c r="B2265" t="s">
        <v>4931</v>
      </c>
      <c r="C2265" t="s">
        <v>932</v>
      </c>
      <c r="D2265" t="s">
        <v>933</v>
      </c>
      <c r="E2265">
        <v>45284</v>
      </c>
      <c r="F2265" t="s">
        <v>274</v>
      </c>
      <c r="G2265" s="39">
        <v>200</v>
      </c>
      <c r="H2265" s="39">
        <v>2340000</v>
      </c>
      <c r="I2265" s="39">
        <v>46800000</v>
      </c>
      <c r="K2265" s="62" t="str">
        <f t="shared" si="35"/>
        <v>Спир</v>
      </c>
    </row>
    <row r="2266" spans="1:11">
      <c r="A2266">
        <v>6015005</v>
      </c>
      <c r="B2266" t="s">
        <v>4931</v>
      </c>
      <c r="C2266" t="s">
        <v>435</v>
      </c>
      <c r="D2266" t="s">
        <v>436</v>
      </c>
      <c r="E2266">
        <v>45284</v>
      </c>
      <c r="F2266" t="s">
        <v>274</v>
      </c>
      <c r="G2266" s="39">
        <v>1220</v>
      </c>
      <c r="H2266" s="39">
        <v>2338888</v>
      </c>
      <c r="I2266" s="39">
        <v>285344336</v>
      </c>
      <c r="K2266" s="62" t="str">
        <f t="shared" si="35"/>
        <v>Спир</v>
      </c>
    </row>
    <row r="2267" spans="1:11">
      <c r="A2267">
        <v>6015007</v>
      </c>
      <c r="B2267" t="s">
        <v>4931</v>
      </c>
      <c r="C2267" t="s">
        <v>3353</v>
      </c>
      <c r="D2267" t="s">
        <v>3354</v>
      </c>
      <c r="E2267">
        <v>45284</v>
      </c>
      <c r="F2267" t="s">
        <v>274</v>
      </c>
      <c r="G2267" s="39">
        <v>300</v>
      </c>
      <c r="H2267" s="39">
        <v>2336788</v>
      </c>
      <c r="I2267" s="39">
        <v>70103640</v>
      </c>
      <c r="K2267" s="62" t="str">
        <f t="shared" si="35"/>
        <v>Спир</v>
      </c>
    </row>
    <row r="2268" spans="1:11">
      <c r="A2268">
        <v>6015008</v>
      </c>
      <c r="B2268" t="s">
        <v>4931</v>
      </c>
      <c r="C2268" t="s">
        <v>435</v>
      </c>
      <c r="D2268" t="s">
        <v>436</v>
      </c>
      <c r="E2268">
        <v>45284</v>
      </c>
      <c r="F2268" t="s">
        <v>274</v>
      </c>
      <c r="G2268" s="39">
        <v>1450</v>
      </c>
      <c r="H2268" s="39">
        <v>2335888</v>
      </c>
      <c r="I2268" s="39">
        <v>338703760</v>
      </c>
      <c r="K2268" s="62" t="str">
        <f t="shared" si="35"/>
        <v>Спир</v>
      </c>
    </row>
    <row r="2269" spans="1:11">
      <c r="A2269">
        <v>6015556</v>
      </c>
      <c r="B2269" t="s">
        <v>4931</v>
      </c>
      <c r="C2269" t="s">
        <v>160</v>
      </c>
      <c r="D2269" t="s">
        <v>161</v>
      </c>
      <c r="E2269">
        <v>18521</v>
      </c>
      <c r="F2269" t="s">
        <v>126</v>
      </c>
      <c r="G2269" s="39">
        <v>500</v>
      </c>
      <c r="H2269" s="39">
        <v>6327000</v>
      </c>
      <c r="I2269" s="39">
        <v>31635000</v>
      </c>
      <c r="K2269" s="62" t="str">
        <f t="shared" si="35"/>
        <v>Бард</v>
      </c>
    </row>
    <row r="2270" spans="1:11">
      <c r="A2270">
        <v>6015557</v>
      </c>
      <c r="B2270" t="s">
        <v>4931</v>
      </c>
      <c r="C2270" t="s">
        <v>4907</v>
      </c>
      <c r="D2270" t="s">
        <v>4908</v>
      </c>
      <c r="E2270">
        <v>18521</v>
      </c>
      <c r="F2270" t="s">
        <v>126</v>
      </c>
      <c r="G2270" s="39">
        <v>100</v>
      </c>
      <c r="H2270" s="39">
        <v>6325999</v>
      </c>
      <c r="I2270" s="39">
        <v>6325999</v>
      </c>
      <c r="K2270" s="62" t="str">
        <f t="shared" si="35"/>
        <v>Бард</v>
      </c>
    </row>
    <row r="2271" spans="1:11">
      <c r="A2271">
        <v>6015558</v>
      </c>
      <c r="B2271" t="s">
        <v>4931</v>
      </c>
      <c r="C2271" t="s">
        <v>127</v>
      </c>
      <c r="D2271" t="s">
        <v>128</v>
      </c>
      <c r="E2271">
        <v>18521</v>
      </c>
      <c r="F2271" t="s">
        <v>126</v>
      </c>
      <c r="G2271" s="39">
        <v>100</v>
      </c>
      <c r="H2271" s="39">
        <v>6325000</v>
      </c>
      <c r="I2271" s="39">
        <v>6325000</v>
      </c>
      <c r="K2271" s="62" t="str">
        <f t="shared" si="35"/>
        <v>Бард</v>
      </c>
    </row>
    <row r="2272" spans="1:11">
      <c r="A2272">
        <v>6017999</v>
      </c>
      <c r="B2272" t="s">
        <v>4932</v>
      </c>
      <c r="C2272" t="s">
        <v>4869</v>
      </c>
      <c r="D2272" t="s">
        <v>4870</v>
      </c>
      <c r="E2272">
        <v>45433</v>
      </c>
      <c r="F2272" t="s">
        <v>278</v>
      </c>
      <c r="G2272" s="39">
        <v>50</v>
      </c>
      <c r="H2272" s="39">
        <v>2570999</v>
      </c>
      <c r="I2272" s="39">
        <v>12854995</v>
      </c>
      <c r="K2272" s="62" t="str">
        <f t="shared" si="35"/>
        <v>Спир</v>
      </c>
    </row>
    <row r="2273" spans="1:11">
      <c r="A2273">
        <v>6018029</v>
      </c>
      <c r="B2273" t="s">
        <v>4932</v>
      </c>
      <c r="C2273" t="s">
        <v>458</v>
      </c>
      <c r="D2273" t="s">
        <v>459</v>
      </c>
      <c r="E2273">
        <v>45284</v>
      </c>
      <c r="F2273" t="s">
        <v>274</v>
      </c>
      <c r="G2273" s="39">
        <v>300</v>
      </c>
      <c r="H2273" s="39">
        <v>2346234</v>
      </c>
      <c r="I2273" s="39">
        <v>70387020</v>
      </c>
      <c r="K2273" s="62" t="str">
        <f t="shared" si="35"/>
        <v>Спир</v>
      </c>
    </row>
    <row r="2274" spans="1:11">
      <c r="A2274">
        <v>6018030</v>
      </c>
      <c r="B2274" t="s">
        <v>4932</v>
      </c>
      <c r="C2274" t="s">
        <v>3353</v>
      </c>
      <c r="D2274" t="s">
        <v>3354</v>
      </c>
      <c r="E2274">
        <v>45284</v>
      </c>
      <c r="F2274" t="s">
        <v>274</v>
      </c>
      <c r="G2274" s="39">
        <v>300</v>
      </c>
      <c r="H2274" s="39">
        <v>2333777</v>
      </c>
      <c r="I2274" s="39">
        <v>70013310</v>
      </c>
      <c r="K2274" s="62" t="str">
        <f t="shared" si="35"/>
        <v>Спир</v>
      </c>
    </row>
    <row r="2275" spans="1:11">
      <c r="A2275">
        <v>6018031</v>
      </c>
      <c r="B2275" t="s">
        <v>4932</v>
      </c>
      <c r="C2275" t="s">
        <v>435</v>
      </c>
      <c r="D2275" t="s">
        <v>436</v>
      </c>
      <c r="E2275">
        <v>45284</v>
      </c>
      <c r="F2275" t="s">
        <v>274</v>
      </c>
      <c r="G2275" s="39">
        <v>1770</v>
      </c>
      <c r="H2275" s="39">
        <v>2332777</v>
      </c>
      <c r="I2275" s="39">
        <v>412901529</v>
      </c>
      <c r="K2275" s="62" t="str">
        <f t="shared" si="35"/>
        <v>Спир</v>
      </c>
    </row>
    <row r="2276" spans="1:11">
      <c r="A2276">
        <v>6018595</v>
      </c>
      <c r="B2276" t="s">
        <v>4932</v>
      </c>
      <c r="C2276" t="s">
        <v>127</v>
      </c>
      <c r="D2276" t="s">
        <v>128</v>
      </c>
      <c r="E2276">
        <v>18521</v>
      </c>
      <c r="F2276" t="s">
        <v>126</v>
      </c>
      <c r="G2276" s="39">
        <v>700</v>
      </c>
      <c r="H2276" s="39">
        <v>6325000</v>
      </c>
      <c r="I2276" s="39">
        <v>44275000</v>
      </c>
      <c r="K2276" s="62" t="str">
        <f t="shared" si="35"/>
        <v>Бард</v>
      </c>
    </row>
    <row r="2277" spans="1:11">
      <c r="A2277">
        <v>6019734</v>
      </c>
      <c r="B2277" t="s">
        <v>4932</v>
      </c>
      <c r="C2277" t="s">
        <v>320</v>
      </c>
      <c r="D2277" t="s">
        <v>321</v>
      </c>
      <c r="E2277">
        <v>45284</v>
      </c>
      <c r="F2277" t="s">
        <v>274</v>
      </c>
      <c r="G2277" s="39">
        <v>200</v>
      </c>
      <c r="H2277" s="39">
        <v>2335788</v>
      </c>
      <c r="I2277" s="39">
        <v>46715760</v>
      </c>
      <c r="K2277" s="62" t="str">
        <f t="shared" si="35"/>
        <v>Спир</v>
      </c>
    </row>
    <row r="2278" spans="1:11">
      <c r="A2278">
        <v>6019735</v>
      </c>
      <c r="B2278" t="s">
        <v>4932</v>
      </c>
      <c r="C2278" t="s">
        <v>409</v>
      </c>
      <c r="D2278" t="s">
        <v>410</v>
      </c>
      <c r="E2278">
        <v>45284</v>
      </c>
      <c r="F2278" t="s">
        <v>274</v>
      </c>
      <c r="G2278" s="39">
        <v>100</v>
      </c>
      <c r="H2278" s="39">
        <v>2333799</v>
      </c>
      <c r="I2278" s="39">
        <v>23337990</v>
      </c>
      <c r="K2278" s="62" t="str">
        <f t="shared" si="35"/>
        <v>Спир</v>
      </c>
    </row>
    <row r="2279" spans="1:11">
      <c r="A2279">
        <v>6019736</v>
      </c>
      <c r="B2279" t="s">
        <v>4932</v>
      </c>
      <c r="C2279" t="s">
        <v>494</v>
      </c>
      <c r="D2279" t="s">
        <v>495</v>
      </c>
      <c r="E2279">
        <v>45284</v>
      </c>
      <c r="F2279" t="s">
        <v>274</v>
      </c>
      <c r="G2279" s="39">
        <v>780</v>
      </c>
      <c r="H2279" s="39">
        <v>2331344</v>
      </c>
      <c r="I2279" s="39">
        <v>181844832</v>
      </c>
      <c r="K2279" s="62" t="str">
        <f t="shared" si="35"/>
        <v>Спир</v>
      </c>
    </row>
    <row r="2280" spans="1:11">
      <c r="A2280">
        <v>6021115</v>
      </c>
      <c r="B2280" t="s">
        <v>4933</v>
      </c>
      <c r="C2280" t="s">
        <v>2305</v>
      </c>
      <c r="D2280" t="s">
        <v>2306</v>
      </c>
      <c r="E2280">
        <v>45284</v>
      </c>
      <c r="F2280" t="s">
        <v>274</v>
      </c>
      <c r="G2280" s="39">
        <v>200</v>
      </c>
      <c r="H2280" s="39">
        <v>2358000</v>
      </c>
      <c r="I2280" s="39">
        <v>47160000</v>
      </c>
      <c r="K2280" s="62" t="str">
        <f t="shared" si="35"/>
        <v>Спир</v>
      </c>
    </row>
    <row r="2281" spans="1:11">
      <c r="A2281">
        <v>6021116</v>
      </c>
      <c r="B2281" t="s">
        <v>4933</v>
      </c>
      <c r="C2281" t="s">
        <v>2213</v>
      </c>
      <c r="D2281" t="s">
        <v>2214</v>
      </c>
      <c r="E2281">
        <v>45284</v>
      </c>
      <c r="F2281" t="s">
        <v>274</v>
      </c>
      <c r="G2281" s="39">
        <v>100</v>
      </c>
      <c r="H2281" s="39">
        <v>2358000</v>
      </c>
      <c r="I2281" s="39">
        <v>23580000</v>
      </c>
      <c r="K2281" s="62" t="str">
        <f t="shared" si="35"/>
        <v>Спир</v>
      </c>
    </row>
    <row r="2282" spans="1:11">
      <c r="A2282">
        <v>6021117</v>
      </c>
      <c r="B2282" t="s">
        <v>4933</v>
      </c>
      <c r="C2282" t="s">
        <v>454</v>
      </c>
      <c r="D2282" t="s">
        <v>455</v>
      </c>
      <c r="E2282">
        <v>45284</v>
      </c>
      <c r="F2282" t="s">
        <v>274</v>
      </c>
      <c r="G2282" s="39">
        <v>200</v>
      </c>
      <c r="H2282" s="39">
        <v>2350999</v>
      </c>
      <c r="I2282" s="39">
        <v>47019980</v>
      </c>
      <c r="K2282" s="62" t="str">
        <f t="shared" si="35"/>
        <v>Спир</v>
      </c>
    </row>
    <row r="2283" spans="1:11">
      <c r="A2283">
        <v>6021118</v>
      </c>
      <c r="B2283" t="s">
        <v>4933</v>
      </c>
      <c r="C2283" t="s">
        <v>329</v>
      </c>
      <c r="D2283" t="s">
        <v>330</v>
      </c>
      <c r="E2283">
        <v>45284</v>
      </c>
      <c r="F2283" t="s">
        <v>274</v>
      </c>
      <c r="G2283" s="39">
        <v>1540</v>
      </c>
      <c r="H2283" s="39">
        <v>2332007</v>
      </c>
      <c r="I2283" s="39">
        <v>359129078</v>
      </c>
      <c r="K2283" s="62" t="str">
        <f t="shared" si="35"/>
        <v>Спир</v>
      </c>
    </row>
    <row r="2284" spans="1:11">
      <c r="A2284">
        <v>6021687</v>
      </c>
      <c r="B2284" t="s">
        <v>4933</v>
      </c>
      <c r="C2284" t="s">
        <v>127</v>
      </c>
      <c r="D2284" t="s">
        <v>128</v>
      </c>
      <c r="E2284">
        <v>18521</v>
      </c>
      <c r="F2284" t="s">
        <v>126</v>
      </c>
      <c r="G2284" s="39">
        <v>700</v>
      </c>
      <c r="H2284" s="39">
        <v>6325000</v>
      </c>
      <c r="I2284" s="39">
        <v>44275000</v>
      </c>
      <c r="K2284" s="62" t="str">
        <f t="shared" si="35"/>
        <v>Бард</v>
      </c>
    </row>
    <row r="2285" spans="1:11">
      <c r="A2285">
        <v>6022758</v>
      </c>
      <c r="B2285" t="s">
        <v>4933</v>
      </c>
      <c r="C2285" t="s">
        <v>399</v>
      </c>
      <c r="D2285" t="s">
        <v>400</v>
      </c>
      <c r="E2285">
        <v>45285</v>
      </c>
      <c r="F2285" t="s">
        <v>277</v>
      </c>
      <c r="G2285" s="39">
        <v>4350</v>
      </c>
      <c r="H2285" s="39">
        <v>2326080</v>
      </c>
      <c r="I2285" s="39">
        <v>1011844800</v>
      </c>
      <c r="K2285" s="62" t="str">
        <f t="shared" si="35"/>
        <v>Спир</v>
      </c>
    </row>
    <row r="2286" spans="1:11">
      <c r="A2286">
        <v>6024287</v>
      </c>
      <c r="B2286" t="s">
        <v>4934</v>
      </c>
      <c r="C2286" t="s">
        <v>555</v>
      </c>
      <c r="D2286" t="s">
        <v>556</v>
      </c>
      <c r="E2286">
        <v>45285</v>
      </c>
      <c r="F2286" t="s">
        <v>277</v>
      </c>
      <c r="G2286" s="39">
        <v>50</v>
      </c>
      <c r="H2286" s="39">
        <v>2330000</v>
      </c>
      <c r="I2286" s="39">
        <v>11650000</v>
      </c>
      <c r="K2286" s="62" t="str">
        <f t="shared" si="35"/>
        <v>Спир</v>
      </c>
    </row>
    <row r="2287" spans="1:11">
      <c r="A2287">
        <v>6024288</v>
      </c>
      <c r="B2287" t="s">
        <v>4934</v>
      </c>
      <c r="C2287" t="s">
        <v>399</v>
      </c>
      <c r="D2287" t="s">
        <v>400</v>
      </c>
      <c r="E2287">
        <v>45285</v>
      </c>
      <c r="F2287" t="s">
        <v>277</v>
      </c>
      <c r="G2287" s="39">
        <v>4350</v>
      </c>
      <c r="H2287" s="39">
        <v>2326080</v>
      </c>
      <c r="I2287" s="39">
        <v>1011844800</v>
      </c>
      <c r="K2287" s="62" t="str">
        <f t="shared" si="35"/>
        <v>Спир</v>
      </c>
    </row>
    <row r="2288" spans="1:11">
      <c r="A2288">
        <v>6025209</v>
      </c>
      <c r="B2288" t="s">
        <v>4934</v>
      </c>
      <c r="C2288" t="s">
        <v>4914</v>
      </c>
      <c r="D2288" t="s">
        <v>4915</v>
      </c>
      <c r="E2288">
        <v>18521</v>
      </c>
      <c r="F2288" t="s">
        <v>126</v>
      </c>
      <c r="G2288" s="39">
        <v>100</v>
      </c>
      <c r="H2288" s="39">
        <v>6330999</v>
      </c>
      <c r="I2288" s="39">
        <v>6330999</v>
      </c>
      <c r="K2288" s="62" t="str">
        <f t="shared" si="35"/>
        <v>Бард</v>
      </c>
    </row>
    <row r="2289" spans="1:11">
      <c r="A2289">
        <v>6025210</v>
      </c>
      <c r="B2289" t="s">
        <v>4934</v>
      </c>
      <c r="C2289" t="s">
        <v>127</v>
      </c>
      <c r="D2289" t="s">
        <v>128</v>
      </c>
      <c r="E2289">
        <v>18521</v>
      </c>
      <c r="F2289" t="s">
        <v>126</v>
      </c>
      <c r="G2289" s="39">
        <v>900</v>
      </c>
      <c r="H2289" s="39">
        <v>6325000</v>
      </c>
      <c r="I2289" s="39">
        <v>56925000</v>
      </c>
      <c r="K2289" s="62" t="str">
        <f t="shared" si="35"/>
        <v>Бард</v>
      </c>
    </row>
    <row r="2290" spans="1:11">
      <c r="A2290">
        <v>6027866</v>
      </c>
      <c r="B2290" t="s">
        <v>4935</v>
      </c>
      <c r="C2290" t="s">
        <v>4936</v>
      </c>
      <c r="D2290" t="s">
        <v>4937</v>
      </c>
      <c r="E2290">
        <v>45433</v>
      </c>
      <c r="F2290" t="s">
        <v>278</v>
      </c>
      <c r="G2290" s="39">
        <v>240</v>
      </c>
      <c r="H2290" s="39">
        <v>2408000</v>
      </c>
      <c r="I2290" s="39">
        <v>57792000</v>
      </c>
      <c r="K2290" s="62" t="str">
        <f t="shared" si="35"/>
        <v>Спир</v>
      </c>
    </row>
    <row r="2291" spans="1:11">
      <c r="A2291">
        <v>6028893</v>
      </c>
      <c r="B2291" t="s">
        <v>4935</v>
      </c>
      <c r="C2291" t="s">
        <v>4938</v>
      </c>
      <c r="D2291" t="s">
        <v>4939</v>
      </c>
      <c r="E2291">
        <v>18521</v>
      </c>
      <c r="F2291" t="s">
        <v>126</v>
      </c>
      <c r="G2291" s="39">
        <v>100</v>
      </c>
      <c r="H2291" s="39">
        <v>6355999</v>
      </c>
      <c r="I2291" s="39">
        <v>6355999</v>
      </c>
      <c r="K2291" s="62" t="str">
        <f t="shared" si="35"/>
        <v>Бард</v>
      </c>
    </row>
    <row r="2292" spans="1:11">
      <c r="A2292">
        <v>6028894</v>
      </c>
      <c r="B2292" t="s">
        <v>4935</v>
      </c>
      <c r="C2292" t="s">
        <v>4938</v>
      </c>
      <c r="D2292" t="s">
        <v>4939</v>
      </c>
      <c r="E2292">
        <v>18521</v>
      </c>
      <c r="F2292" t="s">
        <v>126</v>
      </c>
      <c r="G2292" s="39">
        <v>100</v>
      </c>
      <c r="H2292" s="39">
        <v>6350999</v>
      </c>
      <c r="I2292" s="39">
        <v>6350999</v>
      </c>
      <c r="K2292" s="62" t="str">
        <f t="shared" si="35"/>
        <v>Бард</v>
      </c>
    </row>
    <row r="2293" spans="1:11">
      <c r="A2293">
        <v>6028895</v>
      </c>
      <c r="B2293" t="s">
        <v>4935</v>
      </c>
      <c r="C2293" t="s">
        <v>124</v>
      </c>
      <c r="D2293" t="s">
        <v>125</v>
      </c>
      <c r="E2293">
        <v>18521</v>
      </c>
      <c r="F2293" t="s">
        <v>126</v>
      </c>
      <c r="G2293" s="39">
        <v>200</v>
      </c>
      <c r="H2293" s="39">
        <v>6325505</v>
      </c>
      <c r="I2293" s="39">
        <v>12651010</v>
      </c>
      <c r="K2293" s="62" t="str">
        <f t="shared" si="35"/>
        <v>Бард</v>
      </c>
    </row>
    <row r="2294" spans="1:11">
      <c r="A2294">
        <v>6028896</v>
      </c>
      <c r="B2294" t="s">
        <v>4935</v>
      </c>
      <c r="C2294" t="s">
        <v>127</v>
      </c>
      <c r="D2294" t="s">
        <v>128</v>
      </c>
      <c r="E2294">
        <v>18521</v>
      </c>
      <c r="F2294" t="s">
        <v>126</v>
      </c>
      <c r="G2294" s="39">
        <v>300</v>
      </c>
      <c r="H2294" s="39">
        <v>6325000</v>
      </c>
      <c r="I2294" s="39">
        <v>18975000</v>
      </c>
      <c r="K2294" s="62" t="str">
        <f t="shared" si="35"/>
        <v>Бард</v>
      </c>
    </row>
    <row r="2295" spans="1:11">
      <c r="A2295">
        <v>6029944</v>
      </c>
      <c r="B2295" t="s">
        <v>4935</v>
      </c>
      <c r="C2295" t="s">
        <v>290</v>
      </c>
      <c r="D2295" t="s">
        <v>291</v>
      </c>
      <c r="E2295">
        <v>45284</v>
      </c>
      <c r="F2295" t="s">
        <v>274</v>
      </c>
      <c r="G2295" s="39">
        <v>1200</v>
      </c>
      <c r="H2295" s="39">
        <v>2345999.9900000002</v>
      </c>
      <c r="I2295" s="39">
        <v>281519998.80000001</v>
      </c>
      <c r="K2295" s="62" t="str">
        <f t="shared" si="35"/>
        <v>Спир</v>
      </c>
    </row>
    <row r="2296" spans="1:11">
      <c r="A2296">
        <v>6029946</v>
      </c>
      <c r="B2296" t="s">
        <v>4935</v>
      </c>
      <c r="C2296" t="s">
        <v>327</v>
      </c>
      <c r="D2296" t="s">
        <v>328</v>
      </c>
      <c r="E2296">
        <v>45284</v>
      </c>
      <c r="F2296" t="s">
        <v>274</v>
      </c>
      <c r="G2296" s="39">
        <v>3080</v>
      </c>
      <c r="H2296" s="39">
        <v>2335000</v>
      </c>
      <c r="I2296" s="39">
        <v>719180000</v>
      </c>
      <c r="K2296" s="62" t="str">
        <f t="shared" si="35"/>
        <v>Спир</v>
      </c>
    </row>
    <row r="2297" spans="1:11">
      <c r="A2297">
        <v>6031270</v>
      </c>
      <c r="B2297" t="s">
        <v>4940</v>
      </c>
      <c r="C2297" t="s">
        <v>4936</v>
      </c>
      <c r="D2297" t="s">
        <v>4937</v>
      </c>
      <c r="E2297">
        <v>45433</v>
      </c>
      <c r="F2297" t="s">
        <v>278</v>
      </c>
      <c r="G2297" s="39">
        <v>30</v>
      </c>
      <c r="H2297" s="39">
        <v>2259000</v>
      </c>
      <c r="I2297" s="39">
        <v>6777000</v>
      </c>
      <c r="K2297" s="62" t="str">
        <f t="shared" si="35"/>
        <v>Спир</v>
      </c>
    </row>
    <row r="2298" spans="1:11">
      <c r="A2298">
        <v>6031271</v>
      </c>
      <c r="B2298" t="s">
        <v>4940</v>
      </c>
      <c r="C2298" t="s">
        <v>386</v>
      </c>
      <c r="D2298" t="s">
        <v>387</v>
      </c>
      <c r="E2298">
        <v>45433</v>
      </c>
      <c r="F2298" t="s">
        <v>278</v>
      </c>
      <c r="G2298" s="39">
        <v>30</v>
      </c>
      <c r="H2298" s="39">
        <v>2209788</v>
      </c>
      <c r="I2298" s="39">
        <v>6629364</v>
      </c>
      <c r="K2298" s="62" t="str">
        <f t="shared" si="35"/>
        <v>Спир</v>
      </c>
    </row>
    <row r="2299" spans="1:11">
      <c r="A2299">
        <v>6031272</v>
      </c>
      <c r="B2299" t="s">
        <v>4940</v>
      </c>
      <c r="C2299" t="s">
        <v>341</v>
      </c>
      <c r="D2299" t="s">
        <v>342</v>
      </c>
      <c r="E2299">
        <v>45433</v>
      </c>
      <c r="F2299" t="s">
        <v>278</v>
      </c>
      <c r="G2299" s="39">
        <v>100</v>
      </c>
      <c r="H2299" s="39">
        <v>2208788</v>
      </c>
      <c r="I2299" s="39">
        <v>22087880</v>
      </c>
      <c r="K2299" s="62" t="str">
        <f t="shared" si="35"/>
        <v>Спир</v>
      </c>
    </row>
    <row r="2300" spans="1:11">
      <c r="A2300">
        <v>6031300</v>
      </c>
      <c r="B2300" t="s">
        <v>4940</v>
      </c>
      <c r="C2300" t="s">
        <v>967</v>
      </c>
      <c r="D2300" t="s">
        <v>968</v>
      </c>
      <c r="E2300">
        <v>45284</v>
      </c>
      <c r="F2300" t="s">
        <v>274</v>
      </c>
      <c r="G2300" s="39">
        <v>200</v>
      </c>
      <c r="H2300" s="39">
        <v>2337888</v>
      </c>
      <c r="I2300" s="39">
        <v>46757760</v>
      </c>
      <c r="K2300" s="62" t="str">
        <f t="shared" si="35"/>
        <v>Спир</v>
      </c>
    </row>
    <row r="2301" spans="1:11">
      <c r="A2301">
        <v>6031301</v>
      </c>
      <c r="B2301" t="s">
        <v>4940</v>
      </c>
      <c r="C2301" t="s">
        <v>327</v>
      </c>
      <c r="D2301" t="s">
        <v>328</v>
      </c>
      <c r="E2301">
        <v>45284</v>
      </c>
      <c r="F2301" t="s">
        <v>274</v>
      </c>
      <c r="G2301" s="39">
        <v>480</v>
      </c>
      <c r="H2301" s="39">
        <v>2335000</v>
      </c>
      <c r="I2301" s="39">
        <v>112080000</v>
      </c>
      <c r="K2301" s="62" t="str">
        <f t="shared" si="35"/>
        <v>Спир</v>
      </c>
    </row>
    <row r="2302" spans="1:11">
      <c r="A2302">
        <v>6032322</v>
      </c>
      <c r="B2302" t="s">
        <v>4940</v>
      </c>
      <c r="C2302" t="s">
        <v>127</v>
      </c>
      <c r="D2302" t="s">
        <v>128</v>
      </c>
      <c r="E2302">
        <v>18521</v>
      </c>
      <c r="F2302" t="s">
        <v>126</v>
      </c>
      <c r="G2302" s="39">
        <v>600</v>
      </c>
      <c r="H2302" s="39">
        <v>6325000</v>
      </c>
      <c r="I2302" s="39">
        <v>37950000</v>
      </c>
      <c r="K2302" s="62" t="str">
        <f t="shared" si="35"/>
        <v>Бард</v>
      </c>
    </row>
    <row r="2303" spans="1:11">
      <c r="A2303">
        <v>6033267</v>
      </c>
      <c r="B2303" t="s">
        <v>4940</v>
      </c>
      <c r="C2303" t="s">
        <v>932</v>
      </c>
      <c r="D2303" t="s">
        <v>933</v>
      </c>
      <c r="E2303">
        <v>45284</v>
      </c>
      <c r="F2303" t="s">
        <v>274</v>
      </c>
      <c r="G2303" s="39">
        <v>100</v>
      </c>
      <c r="H2303" s="39">
        <v>2332000</v>
      </c>
      <c r="I2303" s="39">
        <v>23320000</v>
      </c>
      <c r="K2303" s="62" t="str">
        <f t="shared" si="35"/>
        <v>Спир</v>
      </c>
    </row>
    <row r="2304" spans="1:11">
      <c r="A2304">
        <v>6034503</v>
      </c>
      <c r="B2304" t="s">
        <v>4941</v>
      </c>
      <c r="C2304" t="s">
        <v>4921</v>
      </c>
      <c r="D2304" t="s">
        <v>4922</v>
      </c>
      <c r="E2304">
        <v>45433</v>
      </c>
      <c r="F2304" t="s">
        <v>278</v>
      </c>
      <c r="G2304" s="39">
        <v>20</v>
      </c>
      <c r="H2304" s="39">
        <v>2211777</v>
      </c>
      <c r="I2304" s="39">
        <v>4423554</v>
      </c>
      <c r="K2304" s="62" t="str">
        <f t="shared" si="35"/>
        <v>Спир</v>
      </c>
    </row>
    <row r="2305" spans="1:17">
      <c r="A2305">
        <v>6034528</v>
      </c>
      <c r="B2305" t="s">
        <v>4941</v>
      </c>
      <c r="C2305" t="s">
        <v>538</v>
      </c>
      <c r="D2305" t="s">
        <v>539</v>
      </c>
      <c r="E2305">
        <v>45284</v>
      </c>
      <c r="F2305" t="s">
        <v>274</v>
      </c>
      <c r="G2305" s="39">
        <v>150</v>
      </c>
      <c r="H2305" s="39">
        <v>2377999</v>
      </c>
      <c r="I2305" s="39">
        <v>35669985</v>
      </c>
      <c r="K2305" s="62" t="str">
        <f t="shared" si="35"/>
        <v>Спир</v>
      </c>
    </row>
    <row r="2306" spans="1:17">
      <c r="A2306">
        <v>6035519</v>
      </c>
      <c r="B2306" t="s">
        <v>4941</v>
      </c>
      <c r="C2306" t="s">
        <v>127</v>
      </c>
      <c r="D2306" t="s">
        <v>128</v>
      </c>
      <c r="E2306">
        <v>18521</v>
      </c>
      <c r="F2306" t="s">
        <v>126</v>
      </c>
      <c r="G2306" s="39">
        <v>600</v>
      </c>
      <c r="H2306" s="39">
        <v>6325000</v>
      </c>
      <c r="I2306" s="39">
        <v>37950000</v>
      </c>
      <c r="K2306" s="62" t="str">
        <f t="shared" si="35"/>
        <v>Бард</v>
      </c>
    </row>
    <row r="2307" spans="1:17">
      <c r="A2307" s="54"/>
      <c r="B2307" s="54"/>
      <c r="C2307" s="54"/>
      <c r="D2307" s="54"/>
      <c r="E2307" s="54"/>
      <c r="F2307" s="54"/>
      <c r="G2307" s="44"/>
      <c r="H2307" s="44"/>
      <c r="I2307" s="44"/>
      <c r="K2307" s="62" t="str">
        <f t="shared" ref="K2307" si="36">LEFT(F2307,4)</f>
        <v/>
      </c>
    </row>
    <row r="2308" spans="1:17">
      <c r="A2308" s="76"/>
      <c r="B2308" s="71"/>
      <c r="C2308" s="72"/>
      <c r="D2308" s="71"/>
      <c r="E2308" s="71"/>
      <c r="F2308" s="72"/>
      <c r="G2308" s="73"/>
      <c r="H2308" s="73"/>
      <c r="I2308" s="73">
        <f>SUM(I5:I2307)</f>
        <v>300462278709.78998</v>
      </c>
    </row>
    <row r="2314" spans="1:17">
      <c r="Q2314" s="62">
        <f>G129*H129</f>
        <v>5392680000000</v>
      </c>
    </row>
    <row r="2315" spans="1:17">
      <c r="A2315" s="63">
        <f>COUNT(A5:A2307)</f>
        <v>2302</v>
      </c>
      <c r="C2315" s="91" t="s">
        <v>126</v>
      </c>
      <c r="F2315" s="65" t="s">
        <v>349</v>
      </c>
      <c r="G2315" s="63">
        <f>SUMIF($K$5:$K2307,$F2315,G$5:G2307)</f>
        <v>160320</v>
      </c>
      <c r="H2315" s="63">
        <f>I2315/G2315</f>
        <v>59744.523016467065</v>
      </c>
      <c r="I2315" s="63">
        <f>SUMIF($K$5:$K2307,$F2315,I$5:I2307)</f>
        <v>9578241930</v>
      </c>
    </row>
    <row r="2316" spans="1:17">
      <c r="C2316" s="91" t="s">
        <v>277</v>
      </c>
      <c r="F2316" s="65" t="s">
        <v>350</v>
      </c>
      <c r="G2316" s="63">
        <f>SUMIF($K$5:$K2308,$F2316,G$5:G2308)</f>
        <v>1554380</v>
      </c>
      <c r="H2316" s="63">
        <f t="shared" ref="H2316" si="37">I2316/G2316</f>
        <v>187138.30387665177</v>
      </c>
      <c r="I2316" s="63">
        <f>SUMIF($K$5:$K2308,$F2316,I$5:I2308)</f>
        <v>290884036779.78998</v>
      </c>
    </row>
    <row r="2317" spans="1:17">
      <c r="C2317" s="44"/>
      <c r="F2317" s="65"/>
      <c r="I2317" s="63">
        <f>SUM(I2315:I2316)</f>
        <v>300462278709.78998</v>
      </c>
    </row>
    <row r="2318" spans="1:17">
      <c r="C2318" s="74"/>
      <c r="F2318" s="65"/>
    </row>
  </sheetData>
  <autoFilter ref="A4:I2308"/>
  <sortState ref="A5:I561">
    <sortCondition ref="A5:A561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56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1"/>
  <dimension ref="A1:J102"/>
  <sheetViews>
    <sheetView topLeftCell="A53" zoomScaleNormal="100" workbookViewId="0">
      <selection activeCell="A22" sqref="A22:A101"/>
    </sheetView>
  </sheetViews>
  <sheetFormatPr defaultRowHeight="12.75"/>
  <cols>
    <col min="1" max="1" width="9.140625" style="168"/>
    <col min="2" max="2" width="47.5703125" style="168" customWidth="1"/>
    <col min="3" max="3" width="14.7109375" style="168" bestFit="1" customWidth="1"/>
    <col min="4" max="4" width="12.5703125" style="168" customWidth="1"/>
    <col min="5" max="5" width="29.5703125" style="168" customWidth="1"/>
    <col min="6" max="6" width="10.140625" style="168" customWidth="1"/>
    <col min="7" max="7" width="12.140625" style="168" customWidth="1"/>
    <col min="8" max="8" width="13.42578125" style="168" bestFit="1" customWidth="1"/>
    <col min="9" max="9" width="16.85546875" style="168" customWidth="1"/>
    <col min="10" max="10" width="12" style="168" customWidth="1"/>
    <col min="11" max="16384" width="9.140625" style="168"/>
  </cols>
  <sheetData>
    <row r="1" spans="1:10" ht="26.25">
      <c r="A1" s="260" t="s">
        <v>5712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ht="30" customHeight="1">
      <c r="A2" s="226" t="s">
        <v>682</v>
      </c>
      <c r="B2" s="226" t="s">
        <v>162</v>
      </c>
      <c r="C2" s="226" t="s">
        <v>683</v>
      </c>
      <c r="D2" s="226" t="s">
        <v>684</v>
      </c>
      <c r="E2" s="226" t="s">
        <v>191</v>
      </c>
      <c r="F2" s="226" t="s">
        <v>685</v>
      </c>
      <c r="G2" s="226" t="s">
        <v>686</v>
      </c>
      <c r="H2" s="226" t="s">
        <v>77</v>
      </c>
      <c r="I2" s="226" t="s">
        <v>192</v>
      </c>
      <c r="J2" s="226" t="s">
        <v>531</v>
      </c>
    </row>
    <row r="4" spans="1:10" hidden="1">
      <c r="A4" s="168">
        <v>16272</v>
      </c>
      <c r="B4" s="168" t="s">
        <v>2342</v>
      </c>
      <c r="C4" s="168">
        <v>301299995</v>
      </c>
      <c r="D4" s="168">
        <v>8482109008</v>
      </c>
      <c r="E4" s="168" t="s">
        <v>5713</v>
      </c>
      <c r="F4" s="168">
        <v>4</v>
      </c>
      <c r="G4" s="168" t="s">
        <v>5714</v>
      </c>
      <c r="H4" s="168">
        <v>844000</v>
      </c>
      <c r="I4" s="227">
        <v>43896.20140046296</v>
      </c>
      <c r="J4" s="168" t="s">
        <v>5715</v>
      </c>
    </row>
    <row r="5" spans="1:10" hidden="1">
      <c r="A5" s="168">
        <v>20250</v>
      </c>
      <c r="B5" s="168" t="s">
        <v>5716</v>
      </c>
      <c r="C5" s="168">
        <v>205128867</v>
      </c>
      <c r="D5" s="168">
        <v>8482109008</v>
      </c>
      <c r="E5" s="168" t="s">
        <v>5717</v>
      </c>
      <c r="F5" s="168">
        <v>2</v>
      </c>
      <c r="G5" s="168" t="s">
        <v>5718</v>
      </c>
      <c r="H5" s="168">
        <v>380000</v>
      </c>
      <c r="I5" s="227">
        <v>43925.173622685186</v>
      </c>
      <c r="J5" s="168" t="s">
        <v>5719</v>
      </c>
    </row>
    <row r="6" spans="1:10" hidden="1">
      <c r="A6" s="168">
        <v>20666</v>
      </c>
      <c r="B6" s="168" t="s">
        <v>5716</v>
      </c>
      <c r="C6" s="168">
        <v>205128867</v>
      </c>
      <c r="D6" s="168">
        <v>8482109008</v>
      </c>
      <c r="E6" s="168" t="s">
        <v>5717</v>
      </c>
      <c r="F6" s="168">
        <v>2</v>
      </c>
      <c r="G6" s="168" t="s">
        <v>5720</v>
      </c>
      <c r="H6" s="168">
        <v>370000</v>
      </c>
      <c r="I6" s="227">
        <v>43930.413206018522</v>
      </c>
      <c r="J6" s="168" t="s">
        <v>5719</v>
      </c>
    </row>
    <row r="7" spans="1:10" hidden="1">
      <c r="A7" s="168">
        <v>21030</v>
      </c>
      <c r="B7" s="168" t="s">
        <v>5716</v>
      </c>
      <c r="C7" s="168">
        <v>205128867</v>
      </c>
      <c r="D7" s="168">
        <v>8482109008</v>
      </c>
      <c r="E7" s="168" t="s">
        <v>5717</v>
      </c>
      <c r="F7" s="168">
        <v>2</v>
      </c>
      <c r="G7" s="168" t="s">
        <v>5721</v>
      </c>
      <c r="H7" s="168">
        <v>368000</v>
      </c>
      <c r="I7" s="227">
        <v>43932.479178240741</v>
      </c>
      <c r="J7" s="168" t="s">
        <v>5719</v>
      </c>
    </row>
    <row r="8" spans="1:10" hidden="1">
      <c r="A8" s="168">
        <v>31102</v>
      </c>
      <c r="B8" s="168" t="s">
        <v>5722</v>
      </c>
      <c r="C8" s="168">
        <v>306688950</v>
      </c>
      <c r="D8" s="168">
        <v>3208909109</v>
      </c>
      <c r="E8" s="168" t="s">
        <v>5723</v>
      </c>
      <c r="F8" s="168">
        <v>45</v>
      </c>
      <c r="G8" s="168" t="s">
        <v>5724</v>
      </c>
      <c r="H8" s="168">
        <v>414000</v>
      </c>
      <c r="I8" s="227">
        <v>44021.402812499997</v>
      </c>
      <c r="J8" s="168" t="s">
        <v>5715</v>
      </c>
    </row>
    <row r="9" spans="1:10" hidden="1">
      <c r="A9" s="168">
        <v>40469</v>
      </c>
      <c r="B9" s="168" t="s">
        <v>5725</v>
      </c>
      <c r="C9" s="168">
        <v>204551533</v>
      </c>
      <c r="D9" s="168">
        <v>3208909109</v>
      </c>
      <c r="E9" s="168" t="s">
        <v>5726</v>
      </c>
      <c r="F9" s="168">
        <v>1000</v>
      </c>
      <c r="G9" s="168" t="s">
        <v>5727</v>
      </c>
      <c r="H9" s="168">
        <v>10000000</v>
      </c>
      <c r="I9" s="227">
        <v>44118.395844907405</v>
      </c>
      <c r="J9" s="168" t="s">
        <v>5715</v>
      </c>
    </row>
    <row r="10" spans="1:10" hidden="1">
      <c r="A10" s="168">
        <v>40473</v>
      </c>
      <c r="B10" s="168" t="s">
        <v>5725</v>
      </c>
      <c r="C10" s="168">
        <v>204551533</v>
      </c>
      <c r="D10" s="168">
        <v>3208909109</v>
      </c>
      <c r="E10" s="168" t="s">
        <v>5726</v>
      </c>
      <c r="F10" s="168">
        <v>600</v>
      </c>
      <c r="G10" s="168" t="s">
        <v>5727</v>
      </c>
      <c r="H10" s="168">
        <v>6000000</v>
      </c>
      <c r="I10" s="227">
        <v>44118.402789351851</v>
      </c>
      <c r="J10" s="168" t="s">
        <v>5715</v>
      </c>
    </row>
    <row r="11" spans="1:10" hidden="1">
      <c r="A11" s="168">
        <v>45934</v>
      </c>
      <c r="B11" s="168" t="s">
        <v>5716</v>
      </c>
      <c r="C11" s="168">
        <v>205128867</v>
      </c>
      <c r="D11" s="168">
        <v>8482109008</v>
      </c>
      <c r="E11" s="168" t="s">
        <v>2355</v>
      </c>
      <c r="F11" s="168">
        <v>1</v>
      </c>
      <c r="G11" s="168" t="s">
        <v>5728</v>
      </c>
      <c r="H11" s="168">
        <v>5600000</v>
      </c>
      <c r="I11" s="227">
        <v>44164.375011574077</v>
      </c>
      <c r="J11" s="168" t="s">
        <v>5715</v>
      </c>
    </row>
    <row r="12" spans="1:10" hidden="1">
      <c r="A12" s="168">
        <v>45951</v>
      </c>
      <c r="B12" s="168" t="s">
        <v>5716</v>
      </c>
      <c r="C12" s="168">
        <v>205128867</v>
      </c>
      <c r="D12" s="168">
        <v>8482109008</v>
      </c>
      <c r="E12" s="168" t="s">
        <v>5717</v>
      </c>
      <c r="F12" s="168">
        <v>5</v>
      </c>
      <c r="G12" s="168" t="s">
        <v>5729</v>
      </c>
      <c r="H12" s="168">
        <v>1120000</v>
      </c>
      <c r="I12" s="227">
        <v>44164.444490740738</v>
      </c>
      <c r="J12" s="168" t="s">
        <v>5715</v>
      </c>
    </row>
    <row r="13" spans="1:10" hidden="1">
      <c r="A13" s="168">
        <v>55099</v>
      </c>
      <c r="B13" s="168" t="s">
        <v>700</v>
      </c>
      <c r="C13" s="168">
        <v>200811551</v>
      </c>
      <c r="D13" s="168">
        <v>2909110000</v>
      </c>
      <c r="E13" s="168" t="s">
        <v>5730</v>
      </c>
      <c r="F13" s="168">
        <v>100</v>
      </c>
      <c r="G13" s="168" t="s">
        <v>5731</v>
      </c>
      <c r="H13" s="168">
        <v>32200</v>
      </c>
      <c r="I13" s="227">
        <v>44241.166689814818</v>
      </c>
      <c r="J13" s="168" t="s">
        <v>5715</v>
      </c>
    </row>
    <row r="14" spans="1:10" hidden="1">
      <c r="A14" s="168">
        <v>55100</v>
      </c>
      <c r="B14" s="168" t="s">
        <v>700</v>
      </c>
      <c r="C14" s="168">
        <v>200811551</v>
      </c>
      <c r="D14" s="168">
        <v>2807000001</v>
      </c>
      <c r="E14" s="168" t="s">
        <v>5732</v>
      </c>
      <c r="F14" s="168">
        <v>52</v>
      </c>
      <c r="G14" s="168" t="s">
        <v>5733</v>
      </c>
      <c r="H14" s="168">
        <v>1674400</v>
      </c>
      <c r="I14" s="227">
        <v>44241.166689814818</v>
      </c>
      <c r="J14" s="168" t="s">
        <v>5715</v>
      </c>
    </row>
    <row r="15" spans="1:10" hidden="1">
      <c r="A15" s="168">
        <v>84182</v>
      </c>
      <c r="B15" s="168" t="s">
        <v>214</v>
      </c>
      <c r="C15" s="168">
        <v>305769233</v>
      </c>
      <c r="D15" s="168">
        <v>6307909100</v>
      </c>
      <c r="E15" s="168" t="s">
        <v>688</v>
      </c>
      <c r="F15" s="168">
        <v>30000</v>
      </c>
      <c r="G15" s="168" t="s">
        <v>5734</v>
      </c>
      <c r="H15" s="168">
        <v>39000000</v>
      </c>
      <c r="I15" s="227">
        <v>44476.562523148146</v>
      </c>
      <c r="J15" s="168" t="s">
        <v>5715</v>
      </c>
    </row>
    <row r="16" spans="1:10" hidden="1">
      <c r="A16" s="168">
        <v>94049</v>
      </c>
      <c r="B16" s="168" t="s">
        <v>214</v>
      </c>
      <c r="C16" s="168">
        <v>305769233</v>
      </c>
      <c r="D16" s="168">
        <v>6307909100</v>
      </c>
      <c r="E16" s="168" t="s">
        <v>688</v>
      </c>
      <c r="F16" s="168">
        <v>20000</v>
      </c>
      <c r="G16" s="168" t="s">
        <v>5735</v>
      </c>
      <c r="H16" s="168">
        <v>18000000</v>
      </c>
      <c r="I16" s="227">
        <v>44547.715289351851</v>
      </c>
      <c r="J16" s="168" t="s">
        <v>5715</v>
      </c>
    </row>
    <row r="17" spans="1:10" hidden="1">
      <c r="A17" s="168">
        <v>97113</v>
      </c>
      <c r="B17" s="168" t="s">
        <v>214</v>
      </c>
      <c r="C17" s="168">
        <v>305769233</v>
      </c>
      <c r="D17" s="168">
        <v>6307909100</v>
      </c>
      <c r="E17" s="168" t="s">
        <v>688</v>
      </c>
      <c r="F17" s="168">
        <v>11000</v>
      </c>
      <c r="G17" s="168" t="s">
        <v>5735</v>
      </c>
      <c r="H17" s="168">
        <v>9900000</v>
      </c>
      <c r="I17" s="227">
        <v>44574.444456018522</v>
      </c>
      <c r="J17" s="168" t="s">
        <v>5715</v>
      </c>
    </row>
    <row r="18" spans="1:10" hidden="1">
      <c r="A18" s="168">
        <v>120282</v>
      </c>
      <c r="B18" s="168" t="s">
        <v>2342</v>
      </c>
      <c r="C18" s="168">
        <v>301299995</v>
      </c>
      <c r="D18" s="168">
        <v>8482109008</v>
      </c>
      <c r="E18" s="168" t="s">
        <v>5736</v>
      </c>
      <c r="F18" s="168">
        <v>8</v>
      </c>
      <c r="G18" s="168" t="s">
        <v>5737</v>
      </c>
      <c r="H18" s="168">
        <v>368000</v>
      </c>
      <c r="I18" s="227">
        <v>44723.534780092596</v>
      </c>
      <c r="J18" s="168" t="s">
        <v>5715</v>
      </c>
    </row>
    <row r="19" spans="1:10" hidden="1">
      <c r="A19" s="168">
        <v>121703</v>
      </c>
      <c r="B19" s="168" t="s">
        <v>2342</v>
      </c>
      <c r="C19" s="168">
        <v>301299995</v>
      </c>
      <c r="D19" s="168">
        <v>8482109008</v>
      </c>
      <c r="E19" s="168" t="s">
        <v>5738</v>
      </c>
      <c r="F19" s="168">
        <v>4</v>
      </c>
      <c r="G19" s="168" t="s">
        <v>5739</v>
      </c>
      <c r="H19" s="168">
        <v>860000</v>
      </c>
      <c r="I19" s="227">
        <v>44730.63894675926</v>
      </c>
      <c r="J19" s="168" t="s">
        <v>5715</v>
      </c>
    </row>
    <row r="20" spans="1:10" hidden="1">
      <c r="A20" s="168">
        <v>122046</v>
      </c>
      <c r="B20" s="168" t="s">
        <v>2342</v>
      </c>
      <c r="C20" s="168">
        <v>301299995</v>
      </c>
      <c r="D20" s="168">
        <v>8482109008</v>
      </c>
      <c r="E20" s="168" t="s">
        <v>5740</v>
      </c>
      <c r="F20" s="168">
        <v>1</v>
      </c>
      <c r="G20" s="168" t="s">
        <v>5741</v>
      </c>
      <c r="H20" s="168">
        <v>517500</v>
      </c>
      <c r="I20" s="227">
        <v>44734.465289351851</v>
      </c>
      <c r="J20" s="168" t="s">
        <v>5715</v>
      </c>
    </row>
    <row r="21" spans="1:10" hidden="1">
      <c r="A21" s="168">
        <v>132893</v>
      </c>
      <c r="B21" s="168" t="s">
        <v>212</v>
      </c>
      <c r="C21" s="168">
        <v>206156999</v>
      </c>
      <c r="D21" s="168">
        <v>2201101100</v>
      </c>
      <c r="E21" s="168" t="s">
        <v>519</v>
      </c>
      <c r="F21" s="168">
        <v>400</v>
      </c>
      <c r="G21" s="168" t="s">
        <v>5742</v>
      </c>
      <c r="H21" s="168">
        <v>6800000</v>
      </c>
      <c r="I21" s="227">
        <v>44801.687638888892</v>
      </c>
      <c r="J21" s="168" t="s">
        <v>5715</v>
      </c>
    </row>
    <row r="22" spans="1:10">
      <c r="A22" s="213">
        <v>96719</v>
      </c>
      <c r="B22" s="213" t="s">
        <v>212</v>
      </c>
      <c r="C22" s="213">
        <v>206156999</v>
      </c>
      <c r="D22" s="213">
        <v>2201101100</v>
      </c>
      <c r="E22" s="213" t="s">
        <v>519</v>
      </c>
      <c r="F22" s="213">
        <v>200</v>
      </c>
      <c r="G22" s="228">
        <v>13500</v>
      </c>
      <c r="H22" s="228">
        <v>2700000</v>
      </c>
      <c r="I22" s="229" t="s">
        <v>5743</v>
      </c>
      <c r="J22" s="213" t="s">
        <v>687</v>
      </c>
    </row>
    <row r="23" spans="1:10" hidden="1">
      <c r="A23" s="168">
        <v>97113</v>
      </c>
      <c r="B23" s="168" t="s">
        <v>214</v>
      </c>
      <c r="C23" s="168">
        <v>305769233</v>
      </c>
      <c r="D23" s="168">
        <v>6307909100</v>
      </c>
      <c r="E23" s="168" t="s">
        <v>688</v>
      </c>
      <c r="F23" s="168">
        <v>11000</v>
      </c>
      <c r="G23" s="168" t="s">
        <v>5735</v>
      </c>
      <c r="H23" s="168">
        <v>9900000</v>
      </c>
      <c r="I23" s="227">
        <v>44574.444456018522</v>
      </c>
      <c r="J23" s="168" t="s">
        <v>5715</v>
      </c>
    </row>
    <row r="24" spans="1:10">
      <c r="A24" s="213">
        <v>97362</v>
      </c>
      <c r="B24" s="213" t="s">
        <v>214</v>
      </c>
      <c r="C24" s="213">
        <v>305769233</v>
      </c>
      <c r="D24" s="213">
        <v>6307909100</v>
      </c>
      <c r="E24" s="213" t="s">
        <v>688</v>
      </c>
      <c r="F24" s="213">
        <v>11000</v>
      </c>
      <c r="G24" s="228">
        <v>550</v>
      </c>
      <c r="H24" s="228">
        <v>6050000</v>
      </c>
      <c r="I24" s="229" t="s">
        <v>5744</v>
      </c>
      <c r="J24" s="213" t="s">
        <v>687</v>
      </c>
    </row>
    <row r="25" spans="1:10">
      <c r="A25" s="213">
        <v>98163</v>
      </c>
      <c r="B25" s="213" t="s">
        <v>689</v>
      </c>
      <c r="C25" s="213">
        <v>304526797</v>
      </c>
      <c r="D25" s="213">
        <v>4816900000</v>
      </c>
      <c r="E25" s="213" t="s">
        <v>690</v>
      </c>
      <c r="F25" s="213">
        <v>3000</v>
      </c>
      <c r="G25" s="228">
        <v>779.7</v>
      </c>
      <c r="H25" s="228">
        <v>2339100</v>
      </c>
      <c r="I25" s="229" t="s">
        <v>5745</v>
      </c>
      <c r="J25" s="213" t="s">
        <v>687</v>
      </c>
    </row>
    <row r="26" spans="1:10">
      <c r="A26" s="213">
        <v>98245</v>
      </c>
      <c r="B26" s="213" t="s">
        <v>5746</v>
      </c>
      <c r="C26" s="213">
        <v>206127424</v>
      </c>
      <c r="D26" s="213">
        <v>5211310000</v>
      </c>
      <c r="E26" s="213" t="s">
        <v>215</v>
      </c>
      <c r="F26" s="213">
        <v>750</v>
      </c>
      <c r="G26" s="228">
        <v>16675</v>
      </c>
      <c r="H26" s="228">
        <v>12506250</v>
      </c>
      <c r="I26" s="229" t="s">
        <v>5747</v>
      </c>
      <c r="J26" s="213" t="s">
        <v>687</v>
      </c>
    </row>
    <row r="27" spans="1:10">
      <c r="A27" s="213">
        <v>98703</v>
      </c>
      <c r="B27" s="213" t="s">
        <v>691</v>
      </c>
      <c r="C27" s="213">
        <v>202639240</v>
      </c>
      <c r="D27" s="213">
        <v>5209320000</v>
      </c>
      <c r="E27" s="213" t="s">
        <v>692</v>
      </c>
      <c r="F27" s="213">
        <v>50</v>
      </c>
      <c r="G27" s="228">
        <v>21275</v>
      </c>
      <c r="H27" s="228">
        <v>1063750</v>
      </c>
      <c r="I27" s="229" t="s">
        <v>5748</v>
      </c>
      <c r="J27" s="213" t="s">
        <v>687</v>
      </c>
    </row>
    <row r="28" spans="1:10">
      <c r="A28" s="213">
        <v>98759</v>
      </c>
      <c r="B28" s="213" t="s">
        <v>520</v>
      </c>
      <c r="C28" s="213">
        <v>301643299</v>
      </c>
      <c r="D28" s="213">
        <v>6116990000</v>
      </c>
      <c r="E28" s="213" t="s">
        <v>693</v>
      </c>
      <c r="F28" s="213">
        <v>2000</v>
      </c>
      <c r="G28" s="228">
        <v>4140</v>
      </c>
      <c r="H28" s="228">
        <v>8280000</v>
      </c>
      <c r="I28" s="229" t="s">
        <v>5749</v>
      </c>
      <c r="J28" s="213" t="s">
        <v>687</v>
      </c>
    </row>
    <row r="29" spans="1:10">
      <c r="A29" s="213">
        <v>98824</v>
      </c>
      <c r="B29" s="213" t="s">
        <v>212</v>
      </c>
      <c r="C29" s="213">
        <v>206156999</v>
      </c>
      <c r="D29" s="213">
        <v>2201101100</v>
      </c>
      <c r="E29" s="213" t="s">
        <v>519</v>
      </c>
      <c r="F29" s="213">
        <v>200</v>
      </c>
      <c r="G29" s="228">
        <v>13500</v>
      </c>
      <c r="H29" s="228">
        <v>2700000</v>
      </c>
      <c r="I29" s="229" t="s">
        <v>5750</v>
      </c>
      <c r="J29" s="213" t="s">
        <v>687</v>
      </c>
    </row>
    <row r="30" spans="1:10">
      <c r="A30" s="213">
        <v>99140</v>
      </c>
      <c r="B30" s="213" t="s">
        <v>694</v>
      </c>
      <c r="C30" s="213">
        <v>302462025</v>
      </c>
      <c r="D30" s="213">
        <v>9920000001</v>
      </c>
      <c r="E30" s="213" t="s">
        <v>5751</v>
      </c>
      <c r="F30" s="213">
        <v>1</v>
      </c>
      <c r="G30" s="228">
        <v>10000000</v>
      </c>
      <c r="H30" s="228">
        <v>10000000</v>
      </c>
      <c r="I30" s="229" t="s">
        <v>5752</v>
      </c>
      <c r="J30" s="213" t="s">
        <v>687</v>
      </c>
    </row>
    <row r="31" spans="1:10">
      <c r="A31" s="213">
        <v>99686</v>
      </c>
      <c r="B31" s="213" t="s">
        <v>214</v>
      </c>
      <c r="C31" s="213">
        <v>305769233</v>
      </c>
      <c r="D31" s="213">
        <v>6307909100</v>
      </c>
      <c r="E31" s="213" t="s">
        <v>688</v>
      </c>
      <c r="F31" s="213">
        <v>12000</v>
      </c>
      <c r="G31" s="228">
        <v>550</v>
      </c>
      <c r="H31" s="228">
        <v>6600000</v>
      </c>
      <c r="I31" s="229" t="s">
        <v>5753</v>
      </c>
      <c r="J31" s="213" t="s">
        <v>687</v>
      </c>
    </row>
    <row r="32" spans="1:10">
      <c r="A32" s="213">
        <v>100499</v>
      </c>
      <c r="B32" s="213" t="s">
        <v>518</v>
      </c>
      <c r="C32" s="213">
        <v>205857664</v>
      </c>
      <c r="D32" s="213">
        <v>4016999709</v>
      </c>
      <c r="E32" s="213" t="s">
        <v>695</v>
      </c>
      <c r="F32" s="213">
        <v>200</v>
      </c>
      <c r="G32" s="228">
        <v>65550</v>
      </c>
      <c r="H32" s="228">
        <v>13110000</v>
      </c>
      <c r="I32" s="229" t="s">
        <v>5754</v>
      </c>
      <c r="J32" s="213" t="s">
        <v>687</v>
      </c>
    </row>
    <row r="33" spans="1:10">
      <c r="A33" s="213">
        <v>101095</v>
      </c>
      <c r="B33" s="213" t="s">
        <v>212</v>
      </c>
      <c r="C33" s="213">
        <v>206156999</v>
      </c>
      <c r="D33" s="213">
        <v>2201101100</v>
      </c>
      <c r="E33" s="213" t="s">
        <v>519</v>
      </c>
      <c r="F33" s="213">
        <v>200</v>
      </c>
      <c r="G33" s="228">
        <v>13500</v>
      </c>
      <c r="H33" s="228">
        <v>2700000</v>
      </c>
      <c r="I33" s="229" t="s">
        <v>5755</v>
      </c>
      <c r="J33" s="213" t="s">
        <v>687</v>
      </c>
    </row>
    <row r="34" spans="1:10">
      <c r="A34" s="213">
        <v>101808</v>
      </c>
      <c r="B34" s="213" t="s">
        <v>696</v>
      </c>
      <c r="C34" s="213">
        <v>301917810</v>
      </c>
      <c r="D34" s="213">
        <v>7216911000</v>
      </c>
      <c r="E34" s="213" t="s">
        <v>697</v>
      </c>
      <c r="F34" s="213">
        <v>1811</v>
      </c>
      <c r="G34" s="228">
        <v>60950</v>
      </c>
      <c r="H34" s="228">
        <v>110380450</v>
      </c>
      <c r="I34" s="229" t="s">
        <v>5756</v>
      </c>
      <c r="J34" s="213" t="s">
        <v>687</v>
      </c>
    </row>
    <row r="35" spans="1:10">
      <c r="A35" s="213">
        <v>102089</v>
      </c>
      <c r="B35" s="213" t="s">
        <v>696</v>
      </c>
      <c r="C35" s="213">
        <v>301917810</v>
      </c>
      <c r="D35" s="213">
        <v>7326906000</v>
      </c>
      <c r="E35" s="213" t="s">
        <v>698</v>
      </c>
      <c r="F35" s="213">
        <v>85</v>
      </c>
      <c r="G35" s="228">
        <v>18975</v>
      </c>
      <c r="H35" s="228">
        <v>1612875</v>
      </c>
      <c r="I35" s="229" t="s">
        <v>5757</v>
      </c>
      <c r="J35" s="213" t="s">
        <v>687</v>
      </c>
    </row>
    <row r="36" spans="1:10">
      <c r="A36" s="213">
        <v>103094</v>
      </c>
      <c r="B36" s="213" t="s">
        <v>351</v>
      </c>
      <c r="C36" s="213">
        <v>202127744</v>
      </c>
      <c r="D36" s="213">
        <v>8413705100</v>
      </c>
      <c r="E36" s="213" t="s">
        <v>699</v>
      </c>
      <c r="F36" s="213">
        <v>1</v>
      </c>
      <c r="G36" s="228">
        <v>57615000</v>
      </c>
      <c r="H36" s="228">
        <v>57615000</v>
      </c>
      <c r="I36" s="229" t="s">
        <v>5758</v>
      </c>
      <c r="J36" s="213" t="s">
        <v>687</v>
      </c>
    </row>
    <row r="37" spans="1:10">
      <c r="A37" s="213">
        <v>103608</v>
      </c>
      <c r="B37" s="213" t="s">
        <v>700</v>
      </c>
      <c r="C37" s="213">
        <v>200811551</v>
      </c>
      <c r="D37" s="213">
        <v>2847000000</v>
      </c>
      <c r="E37" s="213" t="s">
        <v>213</v>
      </c>
      <c r="F37" s="213">
        <v>3</v>
      </c>
      <c r="G37" s="228">
        <v>28750</v>
      </c>
      <c r="H37" s="228">
        <v>86250</v>
      </c>
      <c r="I37" s="229" t="s">
        <v>5759</v>
      </c>
      <c r="J37" s="213" t="s">
        <v>687</v>
      </c>
    </row>
    <row r="38" spans="1:10">
      <c r="A38" s="213">
        <v>103983</v>
      </c>
      <c r="B38" s="213" t="s">
        <v>212</v>
      </c>
      <c r="C38" s="213">
        <v>206156999</v>
      </c>
      <c r="D38" s="213">
        <v>2201101100</v>
      </c>
      <c r="E38" s="213" t="s">
        <v>519</v>
      </c>
      <c r="F38" s="213">
        <v>250</v>
      </c>
      <c r="G38" s="228">
        <v>13000</v>
      </c>
      <c r="H38" s="228">
        <v>3250000</v>
      </c>
      <c r="I38" s="229" t="s">
        <v>5760</v>
      </c>
      <c r="J38" s="213" t="s">
        <v>687</v>
      </c>
    </row>
    <row r="39" spans="1:10">
      <c r="A39" s="213">
        <v>110041</v>
      </c>
      <c r="B39" s="213" t="s">
        <v>212</v>
      </c>
      <c r="C39" s="213">
        <v>206156999</v>
      </c>
      <c r="D39" s="213">
        <v>2201101100</v>
      </c>
      <c r="E39" s="213" t="s">
        <v>519</v>
      </c>
      <c r="F39" s="213">
        <v>100</v>
      </c>
      <c r="G39" s="228">
        <v>13000</v>
      </c>
      <c r="H39" s="228">
        <v>1300000</v>
      </c>
      <c r="I39" s="229" t="s">
        <v>5761</v>
      </c>
      <c r="J39" s="213" t="s">
        <v>687</v>
      </c>
    </row>
    <row r="40" spans="1:10">
      <c r="A40" s="213">
        <v>112853</v>
      </c>
      <c r="B40" s="213" t="s">
        <v>212</v>
      </c>
      <c r="C40" s="213">
        <v>206156999</v>
      </c>
      <c r="D40" s="213">
        <v>2201101100</v>
      </c>
      <c r="E40" s="213" t="s">
        <v>519</v>
      </c>
      <c r="F40" s="213">
        <v>250</v>
      </c>
      <c r="G40" s="228">
        <v>13000</v>
      </c>
      <c r="H40" s="228">
        <v>3250000</v>
      </c>
      <c r="I40" s="229" t="s">
        <v>5762</v>
      </c>
      <c r="J40" s="213" t="s">
        <v>687</v>
      </c>
    </row>
    <row r="41" spans="1:10">
      <c r="A41" s="213">
        <v>118201</v>
      </c>
      <c r="B41" s="213" t="s">
        <v>212</v>
      </c>
      <c r="C41" s="213">
        <v>206156999</v>
      </c>
      <c r="D41" s="213">
        <v>2201101100</v>
      </c>
      <c r="E41" s="213" t="s">
        <v>519</v>
      </c>
      <c r="F41" s="213">
        <v>300</v>
      </c>
      <c r="G41" s="228">
        <v>13000</v>
      </c>
      <c r="H41" s="228">
        <v>3900000</v>
      </c>
      <c r="I41" s="229" t="s">
        <v>5763</v>
      </c>
      <c r="J41" s="213" t="s">
        <v>687</v>
      </c>
    </row>
    <row r="42" spans="1:10">
      <c r="A42" s="213">
        <v>119985</v>
      </c>
      <c r="B42" s="213" t="s">
        <v>2340</v>
      </c>
      <c r="C42" s="213">
        <v>304280228</v>
      </c>
      <c r="D42" s="213">
        <v>8415109000</v>
      </c>
      <c r="E42" s="213" t="s">
        <v>2341</v>
      </c>
      <c r="F42" s="213">
        <v>1</v>
      </c>
      <c r="G42" s="228">
        <v>6500950</v>
      </c>
      <c r="H42" s="228">
        <v>6500950</v>
      </c>
      <c r="I42" s="229" t="s">
        <v>5764</v>
      </c>
      <c r="J42" s="213" t="s">
        <v>687</v>
      </c>
    </row>
    <row r="43" spans="1:10">
      <c r="A43" s="213">
        <v>120280</v>
      </c>
      <c r="B43" s="213" t="s">
        <v>2342</v>
      </c>
      <c r="C43" s="213">
        <v>301299995</v>
      </c>
      <c r="D43" s="213">
        <v>8482109008</v>
      </c>
      <c r="E43" s="213" t="s">
        <v>2343</v>
      </c>
      <c r="F43" s="213">
        <v>6</v>
      </c>
      <c r="G43" s="228">
        <v>86000</v>
      </c>
      <c r="H43" s="228">
        <v>516000</v>
      </c>
      <c r="I43" s="229" t="s">
        <v>5765</v>
      </c>
      <c r="J43" s="213" t="s">
        <v>687</v>
      </c>
    </row>
    <row r="44" spans="1:10">
      <c r="A44" s="213">
        <v>120281</v>
      </c>
      <c r="B44" s="213" t="s">
        <v>2342</v>
      </c>
      <c r="C44" s="213">
        <v>301299995</v>
      </c>
      <c r="D44" s="213">
        <v>8482109008</v>
      </c>
      <c r="E44" s="213" t="s">
        <v>2344</v>
      </c>
      <c r="F44" s="213">
        <v>4</v>
      </c>
      <c r="G44" s="228">
        <v>150000</v>
      </c>
      <c r="H44" s="228">
        <v>600000</v>
      </c>
      <c r="I44" s="229" t="s">
        <v>5765</v>
      </c>
      <c r="J44" s="213" t="s">
        <v>687</v>
      </c>
    </row>
    <row r="45" spans="1:10" hidden="1">
      <c r="A45" s="168">
        <v>120282</v>
      </c>
      <c r="B45" s="168" t="s">
        <v>2342</v>
      </c>
      <c r="C45" s="168">
        <v>301299995</v>
      </c>
      <c r="D45" s="168">
        <v>8482109008</v>
      </c>
      <c r="E45" s="168" t="s">
        <v>5736</v>
      </c>
      <c r="F45" s="168">
        <v>8</v>
      </c>
      <c r="G45" s="168" t="s">
        <v>5737</v>
      </c>
      <c r="H45" s="168">
        <v>368000</v>
      </c>
      <c r="I45" s="227">
        <v>44723.534780092596</v>
      </c>
      <c r="J45" s="168" t="s">
        <v>5715</v>
      </c>
    </row>
    <row r="46" spans="1:10">
      <c r="A46" s="213">
        <v>120283</v>
      </c>
      <c r="B46" s="213" t="s">
        <v>2342</v>
      </c>
      <c r="C46" s="213">
        <v>301299995</v>
      </c>
      <c r="D46" s="213">
        <v>8482109008</v>
      </c>
      <c r="E46" s="213" t="s">
        <v>2345</v>
      </c>
      <c r="F46" s="213">
        <v>4</v>
      </c>
      <c r="G46" s="228">
        <v>100000</v>
      </c>
      <c r="H46" s="228">
        <v>400000</v>
      </c>
      <c r="I46" s="229" t="s">
        <v>5765</v>
      </c>
      <c r="J46" s="213" t="s">
        <v>687</v>
      </c>
    </row>
    <row r="47" spans="1:10">
      <c r="A47" s="213">
        <v>120284</v>
      </c>
      <c r="B47" s="213" t="s">
        <v>2342</v>
      </c>
      <c r="C47" s="213">
        <v>301299995</v>
      </c>
      <c r="D47" s="213">
        <v>8482109008</v>
      </c>
      <c r="E47" s="213" t="s">
        <v>2346</v>
      </c>
      <c r="F47" s="213">
        <v>2</v>
      </c>
      <c r="G47" s="228">
        <v>225000</v>
      </c>
      <c r="H47" s="228">
        <v>450000</v>
      </c>
      <c r="I47" s="229" t="s">
        <v>5765</v>
      </c>
      <c r="J47" s="213" t="s">
        <v>687</v>
      </c>
    </row>
    <row r="48" spans="1:10">
      <c r="A48" s="213">
        <v>121021</v>
      </c>
      <c r="B48" s="213" t="s">
        <v>2340</v>
      </c>
      <c r="C48" s="213">
        <v>304280228</v>
      </c>
      <c r="D48" s="213">
        <v>8415109000</v>
      </c>
      <c r="E48" s="213" t="s">
        <v>2347</v>
      </c>
      <c r="F48" s="213">
        <v>2</v>
      </c>
      <c r="G48" s="228">
        <v>5000200</v>
      </c>
      <c r="H48" s="228">
        <v>10000400</v>
      </c>
      <c r="I48" s="229" t="s">
        <v>5766</v>
      </c>
      <c r="J48" s="213" t="s">
        <v>687</v>
      </c>
    </row>
    <row r="49" spans="1:10">
      <c r="A49" s="213">
        <v>121046</v>
      </c>
      <c r="B49" s="213" t="s">
        <v>2342</v>
      </c>
      <c r="C49" s="213">
        <v>301299995</v>
      </c>
      <c r="D49" s="213">
        <v>8482109008</v>
      </c>
      <c r="E49" s="213" t="s">
        <v>2348</v>
      </c>
      <c r="F49" s="213">
        <v>14</v>
      </c>
      <c r="G49" s="228">
        <v>31000</v>
      </c>
      <c r="H49" s="228">
        <v>434000</v>
      </c>
      <c r="I49" s="229" t="s">
        <v>5767</v>
      </c>
      <c r="J49" s="213" t="s">
        <v>687</v>
      </c>
    </row>
    <row r="50" spans="1:10">
      <c r="A50" s="213">
        <v>121047</v>
      </c>
      <c r="B50" s="213" t="s">
        <v>2342</v>
      </c>
      <c r="C50" s="213">
        <v>301299995</v>
      </c>
      <c r="D50" s="213">
        <v>8482109008</v>
      </c>
      <c r="E50" s="213" t="s">
        <v>2349</v>
      </c>
      <c r="F50" s="213">
        <v>4</v>
      </c>
      <c r="G50" s="228">
        <v>115000</v>
      </c>
      <c r="H50" s="228">
        <v>460000</v>
      </c>
      <c r="I50" s="229" t="s">
        <v>5767</v>
      </c>
      <c r="J50" s="213" t="s">
        <v>687</v>
      </c>
    </row>
    <row r="51" spans="1:10">
      <c r="A51" s="213">
        <v>121048</v>
      </c>
      <c r="B51" s="213" t="s">
        <v>2342</v>
      </c>
      <c r="C51" s="213">
        <v>301299995</v>
      </c>
      <c r="D51" s="213">
        <v>8482109008</v>
      </c>
      <c r="E51" s="213" t="s">
        <v>2350</v>
      </c>
      <c r="F51" s="213">
        <v>14</v>
      </c>
      <c r="G51" s="228">
        <v>40000</v>
      </c>
      <c r="H51" s="228">
        <v>560000</v>
      </c>
      <c r="I51" s="229" t="s">
        <v>5767</v>
      </c>
      <c r="J51" s="213" t="s">
        <v>687</v>
      </c>
    </row>
    <row r="52" spans="1:10">
      <c r="A52" s="213">
        <v>121049</v>
      </c>
      <c r="B52" s="213" t="s">
        <v>2342</v>
      </c>
      <c r="C52" s="213">
        <v>301299995</v>
      </c>
      <c r="D52" s="213">
        <v>8482109008</v>
      </c>
      <c r="E52" s="213" t="s">
        <v>2344</v>
      </c>
      <c r="F52" s="213">
        <v>16</v>
      </c>
      <c r="G52" s="228">
        <v>150000</v>
      </c>
      <c r="H52" s="228">
        <v>2400000</v>
      </c>
      <c r="I52" s="229" t="s">
        <v>5767</v>
      </c>
      <c r="J52" s="213" t="s">
        <v>687</v>
      </c>
    </row>
    <row r="53" spans="1:10">
      <c r="A53" s="213">
        <v>121236</v>
      </c>
      <c r="B53" s="213" t="s">
        <v>2342</v>
      </c>
      <c r="C53" s="213">
        <v>301299995</v>
      </c>
      <c r="D53" s="213">
        <v>8482109008</v>
      </c>
      <c r="E53" s="213" t="s">
        <v>2351</v>
      </c>
      <c r="F53" s="213">
        <v>10</v>
      </c>
      <c r="G53" s="228">
        <v>30000</v>
      </c>
      <c r="H53" s="228">
        <v>300000</v>
      </c>
      <c r="I53" s="229" t="s">
        <v>5768</v>
      </c>
      <c r="J53" s="213" t="s">
        <v>687</v>
      </c>
    </row>
    <row r="54" spans="1:10">
      <c r="A54" s="213">
        <v>121237</v>
      </c>
      <c r="B54" s="213" t="s">
        <v>2342</v>
      </c>
      <c r="C54" s="213">
        <v>301299995</v>
      </c>
      <c r="D54" s="213">
        <v>8482109008</v>
      </c>
      <c r="E54" s="213" t="s">
        <v>2352</v>
      </c>
      <c r="F54" s="213">
        <v>18</v>
      </c>
      <c r="G54" s="228">
        <v>90000</v>
      </c>
      <c r="H54" s="228">
        <v>1620000</v>
      </c>
      <c r="I54" s="229" t="s">
        <v>5768</v>
      </c>
      <c r="J54" s="213" t="s">
        <v>687</v>
      </c>
    </row>
    <row r="55" spans="1:10">
      <c r="A55" s="213">
        <v>121238</v>
      </c>
      <c r="B55" s="213" t="s">
        <v>2342</v>
      </c>
      <c r="C55" s="213">
        <v>301299995</v>
      </c>
      <c r="D55" s="213">
        <v>8482109008</v>
      </c>
      <c r="E55" s="213" t="s">
        <v>2353</v>
      </c>
      <c r="F55" s="213">
        <v>28</v>
      </c>
      <c r="G55" s="228">
        <v>81000</v>
      </c>
      <c r="H55" s="228">
        <v>2268000</v>
      </c>
      <c r="I55" s="229" t="s">
        <v>5768</v>
      </c>
      <c r="J55" s="213" t="s">
        <v>687</v>
      </c>
    </row>
    <row r="56" spans="1:10">
      <c r="A56" s="213">
        <v>121239</v>
      </c>
      <c r="B56" s="213" t="s">
        <v>2342</v>
      </c>
      <c r="C56" s="213">
        <v>301299995</v>
      </c>
      <c r="D56" s="213">
        <v>8482109008</v>
      </c>
      <c r="E56" s="213" t="s">
        <v>2354</v>
      </c>
      <c r="F56" s="213">
        <v>15</v>
      </c>
      <c r="G56" s="228">
        <v>133000</v>
      </c>
      <c r="H56" s="228">
        <v>1995000</v>
      </c>
      <c r="I56" s="229" t="s">
        <v>5768</v>
      </c>
      <c r="J56" s="213" t="s">
        <v>687</v>
      </c>
    </row>
    <row r="57" spans="1:10">
      <c r="A57" s="213">
        <v>121240</v>
      </c>
      <c r="B57" s="213" t="s">
        <v>2342</v>
      </c>
      <c r="C57" s="213">
        <v>301299995</v>
      </c>
      <c r="D57" s="213">
        <v>8482109008</v>
      </c>
      <c r="E57" s="213" t="s">
        <v>2355</v>
      </c>
      <c r="F57" s="213">
        <v>20</v>
      </c>
      <c r="G57" s="228">
        <v>200000</v>
      </c>
      <c r="H57" s="228">
        <v>4000000</v>
      </c>
      <c r="I57" s="229" t="s">
        <v>5768</v>
      </c>
      <c r="J57" s="213" t="s">
        <v>687</v>
      </c>
    </row>
    <row r="58" spans="1:10">
      <c r="A58" s="213">
        <v>121242</v>
      </c>
      <c r="B58" s="213" t="s">
        <v>2342</v>
      </c>
      <c r="C58" s="213">
        <v>301299995</v>
      </c>
      <c r="D58" s="213">
        <v>8482109008</v>
      </c>
      <c r="E58" s="213" t="s">
        <v>2356</v>
      </c>
      <c r="F58" s="213">
        <v>12</v>
      </c>
      <c r="G58" s="228">
        <v>205000</v>
      </c>
      <c r="H58" s="228">
        <v>2460000</v>
      </c>
      <c r="I58" s="229" t="s">
        <v>5768</v>
      </c>
      <c r="J58" s="213" t="s">
        <v>687</v>
      </c>
    </row>
    <row r="59" spans="1:10">
      <c r="A59" s="213">
        <v>121243</v>
      </c>
      <c r="B59" s="213" t="s">
        <v>2342</v>
      </c>
      <c r="C59" s="213">
        <v>301299995</v>
      </c>
      <c r="D59" s="213">
        <v>8482109008</v>
      </c>
      <c r="E59" s="213" t="s">
        <v>2357</v>
      </c>
      <c r="F59" s="213">
        <v>10</v>
      </c>
      <c r="G59" s="228">
        <v>25300</v>
      </c>
      <c r="H59" s="228">
        <v>253000</v>
      </c>
      <c r="I59" s="229" t="s">
        <v>5768</v>
      </c>
      <c r="J59" s="213" t="s">
        <v>687</v>
      </c>
    </row>
    <row r="60" spans="1:10">
      <c r="A60" s="213">
        <v>121244</v>
      </c>
      <c r="B60" s="213" t="s">
        <v>2342</v>
      </c>
      <c r="C60" s="213">
        <v>301299995</v>
      </c>
      <c r="D60" s="213">
        <v>8482109008</v>
      </c>
      <c r="E60" s="213" t="s">
        <v>2358</v>
      </c>
      <c r="F60" s="213">
        <v>11</v>
      </c>
      <c r="G60" s="228">
        <v>32200</v>
      </c>
      <c r="H60" s="228">
        <v>354200</v>
      </c>
      <c r="I60" s="229" t="s">
        <v>5768</v>
      </c>
      <c r="J60" s="213" t="s">
        <v>687</v>
      </c>
    </row>
    <row r="61" spans="1:10">
      <c r="A61" s="213">
        <v>121425</v>
      </c>
      <c r="B61" s="213" t="s">
        <v>2342</v>
      </c>
      <c r="C61" s="213">
        <v>301299995</v>
      </c>
      <c r="D61" s="213">
        <v>8482109008</v>
      </c>
      <c r="E61" s="213" t="s">
        <v>2359</v>
      </c>
      <c r="F61" s="213">
        <v>5</v>
      </c>
      <c r="G61" s="228">
        <v>74750</v>
      </c>
      <c r="H61" s="228">
        <v>373750</v>
      </c>
      <c r="I61" s="229" t="s">
        <v>5769</v>
      </c>
      <c r="J61" s="213" t="s">
        <v>687</v>
      </c>
    </row>
    <row r="62" spans="1:10">
      <c r="A62" s="213">
        <v>121426</v>
      </c>
      <c r="B62" s="213" t="s">
        <v>2342</v>
      </c>
      <c r="C62" s="213">
        <v>301299995</v>
      </c>
      <c r="D62" s="213">
        <v>8482109008</v>
      </c>
      <c r="E62" s="213" t="s">
        <v>2360</v>
      </c>
      <c r="F62" s="213">
        <v>10</v>
      </c>
      <c r="G62" s="228">
        <v>115000</v>
      </c>
      <c r="H62" s="228">
        <v>1150000</v>
      </c>
      <c r="I62" s="229" t="s">
        <v>5769</v>
      </c>
      <c r="J62" s="213" t="s">
        <v>687</v>
      </c>
    </row>
    <row r="63" spans="1:10">
      <c r="A63" s="213">
        <v>121427</v>
      </c>
      <c r="B63" s="213" t="s">
        <v>2342</v>
      </c>
      <c r="C63" s="213">
        <v>301299995</v>
      </c>
      <c r="D63" s="213">
        <v>8482109008</v>
      </c>
      <c r="E63" s="213" t="s">
        <v>2361</v>
      </c>
      <c r="F63" s="213">
        <v>10</v>
      </c>
      <c r="G63" s="228">
        <v>20000</v>
      </c>
      <c r="H63" s="228">
        <v>200000</v>
      </c>
      <c r="I63" s="229" t="s">
        <v>5769</v>
      </c>
      <c r="J63" s="213" t="s">
        <v>687</v>
      </c>
    </row>
    <row r="64" spans="1:10">
      <c r="A64" s="213">
        <v>121428</v>
      </c>
      <c r="B64" s="213" t="s">
        <v>2342</v>
      </c>
      <c r="C64" s="213">
        <v>301299995</v>
      </c>
      <c r="D64" s="213">
        <v>8482109008</v>
      </c>
      <c r="E64" s="213" t="s">
        <v>2362</v>
      </c>
      <c r="F64" s="213">
        <v>10</v>
      </c>
      <c r="G64" s="228">
        <v>29000</v>
      </c>
      <c r="H64" s="228">
        <v>290000</v>
      </c>
      <c r="I64" s="229" t="s">
        <v>5769</v>
      </c>
      <c r="J64" s="213" t="s">
        <v>687</v>
      </c>
    </row>
    <row r="65" spans="1:10">
      <c r="A65" s="213">
        <v>121448</v>
      </c>
      <c r="B65" s="213" t="s">
        <v>2342</v>
      </c>
      <c r="C65" s="213">
        <v>301299995</v>
      </c>
      <c r="D65" s="213">
        <v>8482109008</v>
      </c>
      <c r="E65" s="213" t="s">
        <v>2363</v>
      </c>
      <c r="F65" s="213">
        <v>22</v>
      </c>
      <c r="G65" s="228">
        <v>35000</v>
      </c>
      <c r="H65" s="228">
        <v>770000</v>
      </c>
      <c r="I65" s="229" t="s">
        <v>5770</v>
      </c>
      <c r="J65" s="213" t="s">
        <v>687</v>
      </c>
    </row>
    <row r="66" spans="1:10">
      <c r="A66" s="213">
        <v>121678</v>
      </c>
      <c r="B66" s="213" t="s">
        <v>2342</v>
      </c>
      <c r="C66" s="213">
        <v>301299995</v>
      </c>
      <c r="D66" s="213">
        <v>8482109008</v>
      </c>
      <c r="E66" s="213" t="s">
        <v>2364</v>
      </c>
      <c r="F66" s="213">
        <v>10</v>
      </c>
      <c r="G66" s="228">
        <v>46000</v>
      </c>
      <c r="H66" s="228">
        <v>460000</v>
      </c>
      <c r="I66" s="229" t="s">
        <v>5771</v>
      </c>
      <c r="J66" s="213" t="s">
        <v>687</v>
      </c>
    </row>
    <row r="67" spans="1:10">
      <c r="A67" s="213">
        <v>121697</v>
      </c>
      <c r="B67" s="213" t="s">
        <v>2342</v>
      </c>
      <c r="C67" s="213">
        <v>301299995</v>
      </c>
      <c r="D67" s="213">
        <v>8482109008</v>
      </c>
      <c r="E67" s="213" t="s">
        <v>2365</v>
      </c>
      <c r="F67" s="213">
        <v>6</v>
      </c>
      <c r="G67" s="228">
        <v>69000</v>
      </c>
      <c r="H67" s="228">
        <v>414000</v>
      </c>
      <c r="I67" s="229" t="s">
        <v>5772</v>
      </c>
      <c r="J67" s="213" t="s">
        <v>687</v>
      </c>
    </row>
    <row r="68" spans="1:10">
      <c r="A68" s="213">
        <v>121701</v>
      </c>
      <c r="B68" s="213" t="s">
        <v>2342</v>
      </c>
      <c r="C68" s="213">
        <v>301299995</v>
      </c>
      <c r="D68" s="213">
        <v>8482109008</v>
      </c>
      <c r="E68" s="213" t="s">
        <v>2366</v>
      </c>
      <c r="F68" s="213">
        <v>14</v>
      </c>
      <c r="G68" s="228">
        <v>210450</v>
      </c>
      <c r="H68" s="228">
        <v>2946300</v>
      </c>
      <c r="I68" s="229" t="s">
        <v>5773</v>
      </c>
      <c r="J68" s="213" t="s">
        <v>687</v>
      </c>
    </row>
    <row r="69" spans="1:10">
      <c r="A69" s="213">
        <v>121702</v>
      </c>
      <c r="B69" s="213" t="s">
        <v>2342</v>
      </c>
      <c r="C69" s="213">
        <v>301299995</v>
      </c>
      <c r="D69" s="213">
        <v>8482109008</v>
      </c>
      <c r="E69" s="213" t="s">
        <v>2367</v>
      </c>
      <c r="F69" s="213">
        <v>4</v>
      </c>
      <c r="G69" s="228">
        <v>82800</v>
      </c>
      <c r="H69" s="228">
        <v>331200</v>
      </c>
      <c r="I69" s="229" t="s">
        <v>5773</v>
      </c>
      <c r="J69" s="213" t="s">
        <v>687</v>
      </c>
    </row>
    <row r="70" spans="1:10" hidden="1">
      <c r="A70" s="168">
        <v>121703</v>
      </c>
      <c r="B70" s="168" t="s">
        <v>2342</v>
      </c>
      <c r="C70" s="168">
        <v>301299995</v>
      </c>
      <c r="D70" s="168">
        <v>8482109008</v>
      </c>
      <c r="E70" s="168" t="s">
        <v>5738</v>
      </c>
      <c r="F70" s="168">
        <v>4</v>
      </c>
      <c r="G70" s="168" t="s">
        <v>5739</v>
      </c>
      <c r="H70" s="168">
        <v>860000</v>
      </c>
      <c r="I70" s="227">
        <v>44730.63894675926</v>
      </c>
      <c r="J70" s="168" t="s">
        <v>5715</v>
      </c>
    </row>
    <row r="71" spans="1:10">
      <c r="A71" s="213">
        <v>121704</v>
      </c>
      <c r="B71" s="213" t="s">
        <v>2342</v>
      </c>
      <c r="C71" s="213">
        <v>301299995</v>
      </c>
      <c r="D71" s="213">
        <v>8482109008</v>
      </c>
      <c r="E71" s="213" t="s">
        <v>2368</v>
      </c>
      <c r="F71" s="213">
        <v>16</v>
      </c>
      <c r="G71" s="228">
        <v>305000</v>
      </c>
      <c r="H71" s="228">
        <v>4880000</v>
      </c>
      <c r="I71" s="229" t="s">
        <v>5773</v>
      </c>
      <c r="J71" s="213" t="s">
        <v>687</v>
      </c>
    </row>
    <row r="72" spans="1:10" hidden="1">
      <c r="A72" s="168">
        <v>122046</v>
      </c>
      <c r="B72" s="168" t="s">
        <v>2342</v>
      </c>
      <c r="C72" s="168">
        <v>301299995</v>
      </c>
      <c r="D72" s="168">
        <v>8482109008</v>
      </c>
      <c r="E72" s="168" t="s">
        <v>5740</v>
      </c>
      <c r="F72" s="168">
        <v>1</v>
      </c>
      <c r="G72" s="168" t="s">
        <v>5741</v>
      </c>
      <c r="H72" s="168">
        <v>517500</v>
      </c>
      <c r="I72" s="227">
        <v>44734.465289351851</v>
      </c>
      <c r="J72" s="168" t="s">
        <v>5715</v>
      </c>
    </row>
    <row r="73" spans="1:10">
      <c r="A73" s="213">
        <v>122258</v>
      </c>
      <c r="B73" s="213" t="s">
        <v>518</v>
      </c>
      <c r="C73" s="213">
        <v>205857664</v>
      </c>
      <c r="D73" s="213">
        <v>4016999709</v>
      </c>
      <c r="E73" s="213" t="s">
        <v>5774</v>
      </c>
      <c r="F73" s="213">
        <v>20</v>
      </c>
      <c r="G73" s="228">
        <v>76935</v>
      </c>
      <c r="H73" s="228">
        <v>1538700</v>
      </c>
      <c r="I73" s="229" t="s">
        <v>5775</v>
      </c>
      <c r="J73" s="213" t="s">
        <v>687</v>
      </c>
    </row>
    <row r="74" spans="1:10">
      <c r="A74" s="213">
        <v>123334</v>
      </c>
      <c r="B74" s="213" t="s">
        <v>212</v>
      </c>
      <c r="C74" s="213">
        <v>206156999</v>
      </c>
      <c r="D74" s="213">
        <v>2201101100</v>
      </c>
      <c r="E74" s="213" t="s">
        <v>519</v>
      </c>
      <c r="F74" s="213">
        <v>350</v>
      </c>
      <c r="G74" s="228">
        <v>13000</v>
      </c>
      <c r="H74" s="228">
        <v>4550000</v>
      </c>
      <c r="I74" s="229" t="s">
        <v>5776</v>
      </c>
      <c r="J74" s="213" t="s">
        <v>687</v>
      </c>
    </row>
    <row r="75" spans="1:10">
      <c r="A75" s="213">
        <v>125317</v>
      </c>
      <c r="B75" s="213" t="s">
        <v>518</v>
      </c>
      <c r="C75" s="213">
        <v>205857664</v>
      </c>
      <c r="D75" s="213">
        <v>4016999709</v>
      </c>
      <c r="E75" s="213" t="s">
        <v>695</v>
      </c>
      <c r="F75" s="213">
        <v>200</v>
      </c>
      <c r="G75" s="228">
        <v>65550</v>
      </c>
      <c r="H75" s="228">
        <v>13110000</v>
      </c>
      <c r="I75" s="229" t="s">
        <v>5777</v>
      </c>
      <c r="J75" s="213" t="s">
        <v>687</v>
      </c>
    </row>
    <row r="76" spans="1:10">
      <c r="A76" s="213">
        <v>126767</v>
      </c>
      <c r="B76" s="213" t="s">
        <v>3281</v>
      </c>
      <c r="C76" s="213">
        <v>204235394</v>
      </c>
      <c r="D76" s="213">
        <v>9920000001</v>
      </c>
      <c r="E76" s="213" t="s">
        <v>3282</v>
      </c>
      <c r="F76" s="213">
        <v>1485</v>
      </c>
      <c r="G76" s="228">
        <v>2000</v>
      </c>
      <c r="H76" s="228">
        <v>2970000</v>
      </c>
      <c r="I76" s="229" t="s">
        <v>5778</v>
      </c>
      <c r="J76" s="213" t="s">
        <v>687</v>
      </c>
    </row>
    <row r="77" spans="1:10">
      <c r="A77" s="213">
        <v>127273</v>
      </c>
      <c r="B77" s="213" t="s">
        <v>212</v>
      </c>
      <c r="C77" s="213">
        <v>206156999</v>
      </c>
      <c r="D77" s="213">
        <v>2201101100</v>
      </c>
      <c r="E77" s="213" t="s">
        <v>519</v>
      </c>
      <c r="F77" s="213">
        <v>400</v>
      </c>
      <c r="G77" s="228">
        <v>13000</v>
      </c>
      <c r="H77" s="228">
        <v>5200000</v>
      </c>
      <c r="I77" s="229" t="s">
        <v>5779</v>
      </c>
      <c r="J77" s="213" t="s">
        <v>687</v>
      </c>
    </row>
    <row r="78" spans="1:10">
      <c r="A78" s="213">
        <v>132321</v>
      </c>
      <c r="B78" s="213" t="s">
        <v>689</v>
      </c>
      <c r="C78" s="213">
        <v>304526797</v>
      </c>
      <c r="D78" s="213">
        <v>4816900000</v>
      </c>
      <c r="E78" s="213" t="s">
        <v>690</v>
      </c>
      <c r="F78" s="213">
        <v>3000</v>
      </c>
      <c r="G78" s="228">
        <v>1345.5</v>
      </c>
      <c r="H78" s="228">
        <v>4036500</v>
      </c>
      <c r="I78" s="229" t="s">
        <v>5780</v>
      </c>
      <c r="J78" s="213" t="s">
        <v>687</v>
      </c>
    </row>
    <row r="79" spans="1:10" hidden="1">
      <c r="A79" s="168">
        <v>132893</v>
      </c>
      <c r="B79" s="168" t="s">
        <v>212</v>
      </c>
      <c r="C79" s="168">
        <v>206156999</v>
      </c>
      <c r="D79" s="168">
        <v>2201101100</v>
      </c>
      <c r="E79" s="168" t="s">
        <v>519</v>
      </c>
      <c r="F79" s="168">
        <v>400</v>
      </c>
      <c r="G79" s="168" t="s">
        <v>5742</v>
      </c>
      <c r="H79" s="168">
        <v>6800000</v>
      </c>
      <c r="I79" s="227">
        <v>44801.687638888892</v>
      </c>
      <c r="J79" s="168" t="s">
        <v>5715</v>
      </c>
    </row>
    <row r="80" spans="1:10">
      <c r="A80" s="213">
        <v>133116</v>
      </c>
      <c r="B80" s="213" t="s">
        <v>696</v>
      </c>
      <c r="C80" s="213">
        <v>301917810</v>
      </c>
      <c r="D80" s="213">
        <v>7216911000</v>
      </c>
      <c r="E80" s="213" t="s">
        <v>697</v>
      </c>
      <c r="F80" s="213">
        <v>509</v>
      </c>
      <c r="G80" s="228">
        <v>63250</v>
      </c>
      <c r="H80" s="228">
        <v>32194250</v>
      </c>
      <c r="I80" s="229" t="s">
        <v>5781</v>
      </c>
      <c r="J80" s="213" t="s">
        <v>687</v>
      </c>
    </row>
    <row r="81" spans="1:10">
      <c r="A81" s="213">
        <v>133406</v>
      </c>
      <c r="B81" s="213" t="s">
        <v>212</v>
      </c>
      <c r="C81" s="213">
        <v>206156999</v>
      </c>
      <c r="D81" s="213">
        <v>2201101100</v>
      </c>
      <c r="E81" s="213" t="s">
        <v>519</v>
      </c>
      <c r="F81" s="213">
        <v>400</v>
      </c>
      <c r="G81" s="228">
        <v>13000</v>
      </c>
      <c r="H81" s="228">
        <v>5200000</v>
      </c>
      <c r="I81" s="229" t="s">
        <v>5782</v>
      </c>
      <c r="J81" s="213" t="s">
        <v>687</v>
      </c>
    </row>
    <row r="82" spans="1:10">
      <c r="A82" s="213">
        <v>133900</v>
      </c>
      <c r="B82" s="213" t="s">
        <v>2340</v>
      </c>
      <c r="C82" s="213">
        <v>304280228</v>
      </c>
      <c r="D82" s="213">
        <v>8516108000</v>
      </c>
      <c r="E82" s="213" t="s">
        <v>3283</v>
      </c>
      <c r="F82" s="213">
        <v>1</v>
      </c>
      <c r="G82" s="228">
        <v>1900950</v>
      </c>
      <c r="H82" s="228">
        <v>1900950</v>
      </c>
      <c r="I82" s="229" t="s">
        <v>5783</v>
      </c>
      <c r="J82" s="213" t="s">
        <v>687</v>
      </c>
    </row>
    <row r="83" spans="1:10">
      <c r="A83" s="213">
        <v>136587</v>
      </c>
      <c r="B83" s="213" t="s">
        <v>3284</v>
      </c>
      <c r="C83" s="213">
        <v>306456384</v>
      </c>
      <c r="D83" s="213">
        <v>3824999608</v>
      </c>
      <c r="E83" s="213" t="s">
        <v>3285</v>
      </c>
      <c r="F83" s="213">
        <v>1</v>
      </c>
      <c r="G83" s="228">
        <v>21850000</v>
      </c>
      <c r="H83" s="228">
        <v>21850000</v>
      </c>
      <c r="I83" s="229" t="s">
        <v>5784</v>
      </c>
      <c r="J83" s="213" t="s">
        <v>687</v>
      </c>
    </row>
    <row r="84" spans="1:10">
      <c r="A84" s="213">
        <v>138262</v>
      </c>
      <c r="B84" s="213" t="s">
        <v>212</v>
      </c>
      <c r="C84" s="213">
        <v>206156999</v>
      </c>
      <c r="D84" s="213">
        <v>2201101100</v>
      </c>
      <c r="E84" s="213" t="s">
        <v>519</v>
      </c>
      <c r="F84" s="213">
        <v>300</v>
      </c>
      <c r="G84" s="228">
        <v>13000</v>
      </c>
      <c r="H84" s="228">
        <v>3900000</v>
      </c>
      <c r="I84" s="229" t="s">
        <v>5785</v>
      </c>
      <c r="J84" s="213" t="s">
        <v>687</v>
      </c>
    </row>
    <row r="85" spans="1:10">
      <c r="A85" s="213">
        <v>140570</v>
      </c>
      <c r="B85" s="213" t="s">
        <v>5786</v>
      </c>
      <c r="C85" s="213">
        <v>303889354</v>
      </c>
      <c r="D85" s="213">
        <v>3921906000</v>
      </c>
      <c r="E85" s="213" t="s">
        <v>5787</v>
      </c>
      <c r="F85" s="213">
        <v>160</v>
      </c>
      <c r="G85" s="228">
        <v>30000</v>
      </c>
      <c r="H85" s="228">
        <v>4800000</v>
      </c>
      <c r="I85" s="229" t="s">
        <v>5788</v>
      </c>
      <c r="J85" s="213" t="s">
        <v>687</v>
      </c>
    </row>
    <row r="86" spans="1:10">
      <c r="A86" s="213">
        <v>142788</v>
      </c>
      <c r="B86" s="213" t="s">
        <v>5789</v>
      </c>
      <c r="C86" s="213">
        <v>305790004</v>
      </c>
      <c r="D86" s="213">
        <v>6907239003</v>
      </c>
      <c r="E86" s="213" t="s">
        <v>5790</v>
      </c>
      <c r="F86" s="213">
        <v>120</v>
      </c>
      <c r="G86" s="228">
        <v>49000</v>
      </c>
      <c r="H86" s="228">
        <v>5880000</v>
      </c>
      <c r="I86" s="229" t="s">
        <v>5791</v>
      </c>
      <c r="J86" s="213" t="s">
        <v>687</v>
      </c>
    </row>
    <row r="87" spans="1:10">
      <c r="A87" s="213">
        <v>143488</v>
      </c>
      <c r="B87" s="213" t="s">
        <v>5792</v>
      </c>
      <c r="C87" s="213">
        <v>305034981</v>
      </c>
      <c r="D87" s="213">
        <v>7019390009</v>
      </c>
      <c r="E87" s="213" t="s">
        <v>5793</v>
      </c>
      <c r="F87" s="213">
        <v>10</v>
      </c>
      <c r="G87" s="228">
        <v>191000</v>
      </c>
      <c r="H87" s="228">
        <v>1910000</v>
      </c>
      <c r="I87" s="229" t="s">
        <v>5794</v>
      </c>
      <c r="J87" s="213" t="s">
        <v>687</v>
      </c>
    </row>
    <row r="88" spans="1:10">
      <c r="A88" s="213">
        <v>143635</v>
      </c>
      <c r="B88" s="213" t="s">
        <v>5789</v>
      </c>
      <c r="C88" s="213">
        <v>305790004</v>
      </c>
      <c r="D88" s="213">
        <v>6907239003</v>
      </c>
      <c r="E88" s="213" t="s">
        <v>5795</v>
      </c>
      <c r="F88" s="213">
        <v>30</v>
      </c>
      <c r="G88" s="228">
        <v>45000</v>
      </c>
      <c r="H88" s="228">
        <v>1350000</v>
      </c>
      <c r="I88" s="229" t="s">
        <v>5796</v>
      </c>
      <c r="J88" s="213" t="s">
        <v>687</v>
      </c>
    </row>
    <row r="89" spans="1:10">
      <c r="A89" s="213">
        <v>146116</v>
      </c>
      <c r="B89" s="213" t="s">
        <v>5797</v>
      </c>
      <c r="C89" s="213">
        <v>302090101</v>
      </c>
      <c r="D89" s="213">
        <v>4406910000</v>
      </c>
      <c r="E89" s="213" t="s">
        <v>5798</v>
      </c>
      <c r="F89" s="213">
        <v>20</v>
      </c>
      <c r="G89" s="228">
        <v>790000</v>
      </c>
      <c r="H89" s="228">
        <v>15800000</v>
      </c>
      <c r="I89" s="229" t="s">
        <v>5799</v>
      </c>
      <c r="J89" s="213" t="s">
        <v>687</v>
      </c>
    </row>
    <row r="90" spans="1:10">
      <c r="A90" s="213">
        <v>147287</v>
      </c>
      <c r="B90" s="213" t="s">
        <v>212</v>
      </c>
      <c r="C90" s="213">
        <v>206156999</v>
      </c>
      <c r="D90" s="213">
        <v>2201101100</v>
      </c>
      <c r="E90" s="213" t="s">
        <v>519</v>
      </c>
      <c r="F90" s="213">
        <v>300</v>
      </c>
      <c r="G90" s="228">
        <v>13000</v>
      </c>
      <c r="H90" s="228">
        <v>3900000</v>
      </c>
      <c r="I90" s="229" t="s">
        <v>5800</v>
      </c>
      <c r="J90" s="213" t="s">
        <v>687</v>
      </c>
    </row>
    <row r="91" spans="1:10">
      <c r="A91" s="213">
        <v>147617</v>
      </c>
      <c r="B91" s="213" t="s">
        <v>5801</v>
      </c>
      <c r="C91" s="213">
        <v>301568447</v>
      </c>
      <c r="D91" s="213">
        <v>6101309000</v>
      </c>
      <c r="E91" s="213" t="s">
        <v>5802</v>
      </c>
      <c r="F91" s="213">
        <v>266</v>
      </c>
      <c r="G91" s="228">
        <v>287500</v>
      </c>
      <c r="H91" s="228">
        <v>76475000</v>
      </c>
      <c r="I91" s="229" t="s">
        <v>5803</v>
      </c>
      <c r="J91" s="213" t="s">
        <v>687</v>
      </c>
    </row>
    <row r="92" spans="1:10">
      <c r="A92" s="213">
        <v>147618</v>
      </c>
      <c r="B92" s="213" t="s">
        <v>5746</v>
      </c>
      <c r="C92" s="213">
        <v>206127424</v>
      </c>
      <c r="D92" s="213">
        <v>6203399000</v>
      </c>
      <c r="E92" s="213" t="s">
        <v>5804</v>
      </c>
      <c r="F92" s="213">
        <v>31</v>
      </c>
      <c r="G92" s="228">
        <v>249550</v>
      </c>
      <c r="H92" s="228">
        <v>7736050</v>
      </c>
      <c r="I92" s="229" t="s">
        <v>5803</v>
      </c>
      <c r="J92" s="213" t="s">
        <v>687</v>
      </c>
    </row>
    <row r="93" spans="1:10">
      <c r="A93" s="213">
        <v>147619</v>
      </c>
      <c r="B93" s="213" t="s">
        <v>5746</v>
      </c>
      <c r="C93" s="213">
        <v>206127424</v>
      </c>
      <c r="D93" s="213">
        <v>6203191000</v>
      </c>
      <c r="E93" s="213" t="s">
        <v>5805</v>
      </c>
      <c r="F93" s="213">
        <v>10</v>
      </c>
      <c r="G93" s="228">
        <v>172500</v>
      </c>
      <c r="H93" s="228">
        <v>1725000</v>
      </c>
      <c r="I93" s="229" t="s">
        <v>5803</v>
      </c>
      <c r="J93" s="213" t="s">
        <v>687</v>
      </c>
    </row>
    <row r="94" spans="1:10">
      <c r="A94" s="213">
        <v>147715</v>
      </c>
      <c r="B94" s="213" t="s">
        <v>520</v>
      </c>
      <c r="C94" s="213">
        <v>301643299</v>
      </c>
      <c r="D94" s="213">
        <v>6211439000</v>
      </c>
      <c r="E94" s="213" t="s">
        <v>5806</v>
      </c>
      <c r="F94" s="213">
        <v>29</v>
      </c>
      <c r="G94" s="228">
        <v>92000</v>
      </c>
      <c r="H94" s="228">
        <v>2668000</v>
      </c>
      <c r="I94" s="229" t="s">
        <v>5807</v>
      </c>
      <c r="J94" s="213" t="s">
        <v>687</v>
      </c>
    </row>
    <row r="95" spans="1:10">
      <c r="A95" s="213">
        <v>147716</v>
      </c>
      <c r="B95" s="213" t="s">
        <v>520</v>
      </c>
      <c r="C95" s="213">
        <v>301643299</v>
      </c>
      <c r="D95" s="213">
        <v>6211439000</v>
      </c>
      <c r="E95" s="213" t="s">
        <v>5808</v>
      </c>
      <c r="F95" s="213">
        <v>11</v>
      </c>
      <c r="G95" s="228">
        <v>92000</v>
      </c>
      <c r="H95" s="228">
        <v>1012000</v>
      </c>
      <c r="I95" s="229" t="s">
        <v>5807</v>
      </c>
      <c r="J95" s="213" t="s">
        <v>687</v>
      </c>
    </row>
    <row r="96" spans="1:10" hidden="1">
      <c r="A96" s="168">
        <v>147837</v>
      </c>
      <c r="B96" s="168" t="s">
        <v>5809</v>
      </c>
      <c r="C96" s="168">
        <v>301353754</v>
      </c>
      <c r="D96" s="168">
        <v>6402990500</v>
      </c>
      <c r="E96" s="168" t="s">
        <v>5810</v>
      </c>
      <c r="F96" s="168">
        <v>227</v>
      </c>
      <c r="G96" s="168" t="s">
        <v>5811</v>
      </c>
      <c r="H96" s="168">
        <v>58112000</v>
      </c>
      <c r="I96" s="227">
        <v>44886.319456018522</v>
      </c>
      <c r="J96" s="168" t="s">
        <v>5715</v>
      </c>
    </row>
    <row r="97" spans="1:10">
      <c r="A97" s="213">
        <v>147925</v>
      </c>
      <c r="B97" s="213" t="s">
        <v>5812</v>
      </c>
      <c r="C97" s="213">
        <v>305913917</v>
      </c>
      <c r="D97" s="213">
        <v>7302400000</v>
      </c>
      <c r="E97" s="213" t="s">
        <v>5813</v>
      </c>
      <c r="F97" s="213">
        <v>40</v>
      </c>
      <c r="G97" s="228">
        <v>167090</v>
      </c>
      <c r="H97" s="228">
        <v>6683600</v>
      </c>
      <c r="I97" s="229" t="s">
        <v>5814</v>
      </c>
      <c r="J97" s="213" t="s">
        <v>687</v>
      </c>
    </row>
    <row r="98" spans="1:10">
      <c r="A98" s="213">
        <v>147926</v>
      </c>
      <c r="B98" s="213" t="s">
        <v>5815</v>
      </c>
      <c r="C98" s="213">
        <v>305640387</v>
      </c>
      <c r="D98" s="213">
        <v>7302900000</v>
      </c>
      <c r="E98" s="213" t="s">
        <v>5816</v>
      </c>
      <c r="F98" s="213">
        <v>250</v>
      </c>
      <c r="G98" s="228">
        <v>9500</v>
      </c>
      <c r="H98" s="228">
        <v>2375000</v>
      </c>
      <c r="I98" s="229" t="s">
        <v>5814</v>
      </c>
      <c r="J98" s="213" t="s">
        <v>687</v>
      </c>
    </row>
    <row r="99" spans="1:10">
      <c r="A99" s="213">
        <v>148053</v>
      </c>
      <c r="B99" s="213" t="s">
        <v>5801</v>
      </c>
      <c r="C99" s="213">
        <v>301568447</v>
      </c>
      <c r="D99" s="213">
        <v>6104199009</v>
      </c>
      <c r="E99" s="213" t="s">
        <v>5817</v>
      </c>
      <c r="F99" s="213">
        <v>234</v>
      </c>
      <c r="G99" s="228">
        <v>221950</v>
      </c>
      <c r="H99" s="228">
        <v>51936300</v>
      </c>
      <c r="I99" s="229" t="s">
        <v>5818</v>
      </c>
      <c r="J99" s="213" t="s">
        <v>687</v>
      </c>
    </row>
    <row r="100" spans="1:10">
      <c r="A100" s="213">
        <v>148075</v>
      </c>
      <c r="B100" s="213" t="s">
        <v>5809</v>
      </c>
      <c r="C100" s="213">
        <v>301353754</v>
      </c>
      <c r="D100" s="213">
        <v>6402990500</v>
      </c>
      <c r="E100" s="213" t="s">
        <v>5810</v>
      </c>
      <c r="F100" s="213">
        <v>227</v>
      </c>
      <c r="G100" s="228">
        <v>134550</v>
      </c>
      <c r="H100" s="228">
        <v>30542850</v>
      </c>
      <c r="I100" s="229" t="s">
        <v>5819</v>
      </c>
      <c r="J100" s="213" t="s">
        <v>687</v>
      </c>
    </row>
    <row r="101" spans="1:10">
      <c r="A101" s="213">
        <v>149948</v>
      </c>
      <c r="B101" s="213" t="s">
        <v>700</v>
      </c>
      <c r="C101" s="213">
        <v>200811551</v>
      </c>
      <c r="D101" s="213">
        <v>2835220000</v>
      </c>
      <c r="E101" s="213" t="s">
        <v>5820</v>
      </c>
      <c r="F101" s="213">
        <v>200</v>
      </c>
      <c r="G101" s="228">
        <v>28750</v>
      </c>
      <c r="H101" s="228">
        <v>5750000</v>
      </c>
      <c r="I101" s="229" t="s">
        <v>5821</v>
      </c>
      <c r="J101" s="213" t="s">
        <v>687</v>
      </c>
    </row>
    <row r="102" spans="1:10">
      <c r="A102" s="213"/>
      <c r="B102" s="213"/>
      <c r="C102" s="213"/>
      <c r="D102" s="213"/>
      <c r="E102" s="213"/>
      <c r="F102" s="213"/>
      <c r="G102" s="213"/>
      <c r="H102" s="230">
        <f>SUBTOTAL(9,H22:H101)</f>
        <v>613824675</v>
      </c>
      <c r="I102" s="213"/>
      <c r="J102" s="213"/>
    </row>
  </sheetData>
  <autoFilter ref="A3:J101">
    <filterColumn colId="9">
      <filters>
        <filter val="Выполнен"/>
      </filters>
    </filterColumn>
  </autoFilter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88"/>
  <sheetViews>
    <sheetView zoomScaleNormal="100" workbookViewId="0">
      <selection activeCell="K16" sqref="K16"/>
    </sheetView>
  </sheetViews>
  <sheetFormatPr defaultRowHeight="12.75"/>
  <cols>
    <col min="1" max="1" width="12.28515625" style="168" bestFit="1" customWidth="1"/>
    <col min="2" max="2" width="9.28515625" style="168" bestFit="1" customWidth="1"/>
    <col min="3" max="3" width="14.42578125" style="168" customWidth="1"/>
    <col min="4" max="4" width="33.42578125" style="168" customWidth="1"/>
    <col min="5" max="5" width="37.5703125" style="168" customWidth="1"/>
    <col min="6" max="6" width="18" style="168" customWidth="1"/>
    <col min="7" max="7" width="16" style="168" customWidth="1"/>
    <col min="8" max="8" width="21.85546875" style="168" customWidth="1"/>
    <col min="9" max="9" width="10" style="168" bestFit="1" customWidth="1"/>
    <col min="10" max="16384" width="9.140625" style="168"/>
  </cols>
  <sheetData>
    <row r="1" spans="1:9" ht="39" customHeight="1">
      <c r="B1" s="261" t="s">
        <v>5542</v>
      </c>
      <c r="C1" s="261"/>
      <c r="D1" s="261"/>
      <c r="E1" s="261"/>
      <c r="F1" s="261"/>
      <c r="G1" s="261"/>
      <c r="H1" s="261"/>
      <c r="I1" s="261"/>
    </row>
    <row r="3" spans="1:9" ht="30">
      <c r="A3" s="169" t="s">
        <v>5543</v>
      </c>
      <c r="B3" s="169" t="s">
        <v>78</v>
      </c>
      <c r="C3" s="169" t="s">
        <v>112</v>
      </c>
      <c r="D3" s="169" t="s">
        <v>606</v>
      </c>
      <c r="E3" s="169" t="s">
        <v>607</v>
      </c>
      <c r="F3" s="169" t="s">
        <v>608</v>
      </c>
      <c r="G3" s="169" t="s">
        <v>609</v>
      </c>
      <c r="H3" s="169" t="s">
        <v>119</v>
      </c>
    </row>
    <row r="4" spans="1:9" ht="14.25">
      <c r="A4" s="223">
        <v>1</v>
      </c>
      <c r="B4" s="223">
        <v>41064</v>
      </c>
      <c r="C4" s="223"/>
      <c r="D4" s="223" t="s">
        <v>676</v>
      </c>
      <c r="E4" s="223" t="s">
        <v>674</v>
      </c>
      <c r="F4" s="223">
        <v>305483979</v>
      </c>
      <c r="G4" s="223" t="s">
        <v>5628</v>
      </c>
      <c r="H4" s="224">
        <v>356040</v>
      </c>
    </row>
    <row r="5" spans="1:9" ht="28.5">
      <c r="A5" s="223">
        <f>A4+1</f>
        <v>2</v>
      </c>
      <c r="B5" s="223">
        <v>41047</v>
      </c>
      <c r="C5" s="223"/>
      <c r="D5" s="223" t="s">
        <v>677</v>
      </c>
      <c r="E5" s="223" t="s">
        <v>674</v>
      </c>
      <c r="F5" s="223">
        <v>305483979</v>
      </c>
      <c r="G5" s="223" t="s">
        <v>5547</v>
      </c>
      <c r="H5" s="224">
        <v>81880</v>
      </c>
    </row>
    <row r="6" spans="1:9" ht="42.75">
      <c r="A6" s="223">
        <f>A5+1</f>
        <v>3</v>
      </c>
      <c r="B6" s="223">
        <v>34079</v>
      </c>
      <c r="C6" s="223"/>
      <c r="D6" s="223" t="s">
        <v>678</v>
      </c>
      <c r="E6" s="223" t="s">
        <v>679</v>
      </c>
      <c r="F6" s="223">
        <v>200993604</v>
      </c>
      <c r="G6" s="223" t="s">
        <v>5559</v>
      </c>
      <c r="H6" s="224">
        <v>4530660</v>
      </c>
    </row>
    <row r="7" spans="1:9" ht="14.25">
      <c r="A7" s="223">
        <f t="shared" ref="A7:A70" si="0">A6+1</f>
        <v>4</v>
      </c>
      <c r="B7" s="223">
        <v>31988</v>
      </c>
      <c r="C7" s="223"/>
      <c r="D7" s="223" t="s">
        <v>664</v>
      </c>
      <c r="E7" s="223" t="s">
        <v>526</v>
      </c>
      <c r="F7" s="223">
        <v>305350961</v>
      </c>
      <c r="G7" s="223" t="s">
        <v>5629</v>
      </c>
      <c r="H7" s="224">
        <v>5865000</v>
      </c>
    </row>
    <row r="8" spans="1:9" ht="57">
      <c r="A8" s="223">
        <f t="shared" si="0"/>
        <v>5</v>
      </c>
      <c r="B8" s="223">
        <v>481228</v>
      </c>
      <c r="C8" s="223"/>
      <c r="D8" s="223" t="s">
        <v>5630</v>
      </c>
      <c r="E8" s="223" t="s">
        <v>5631</v>
      </c>
      <c r="F8" s="223">
        <v>309273366</v>
      </c>
      <c r="G8" s="223" t="s">
        <v>5559</v>
      </c>
      <c r="H8" s="224">
        <v>3000000</v>
      </c>
    </row>
    <row r="9" spans="1:9" ht="14.25">
      <c r="A9" s="223">
        <f t="shared" si="0"/>
        <v>6</v>
      </c>
      <c r="B9" s="223">
        <v>260620</v>
      </c>
      <c r="C9" s="223"/>
      <c r="D9" s="223" t="s">
        <v>664</v>
      </c>
      <c r="E9" s="223" t="s">
        <v>526</v>
      </c>
      <c r="F9" s="223">
        <v>305350961</v>
      </c>
      <c r="G9" s="223" t="s">
        <v>5632</v>
      </c>
      <c r="H9" s="224">
        <v>2932500</v>
      </c>
    </row>
    <row r="10" spans="1:9" ht="28.5">
      <c r="A10" s="223">
        <f t="shared" si="0"/>
        <v>7</v>
      </c>
      <c r="B10" s="223">
        <v>188890</v>
      </c>
      <c r="C10" s="223"/>
      <c r="D10" s="223" t="s">
        <v>5633</v>
      </c>
      <c r="E10" s="223" t="s">
        <v>526</v>
      </c>
      <c r="F10" s="223">
        <v>305350961</v>
      </c>
      <c r="G10" s="223" t="s">
        <v>5634</v>
      </c>
      <c r="H10" s="224">
        <v>4500000</v>
      </c>
    </row>
    <row r="11" spans="1:9" ht="14.25">
      <c r="A11" s="223">
        <f t="shared" si="0"/>
        <v>8</v>
      </c>
      <c r="B11" s="223">
        <v>142747</v>
      </c>
      <c r="C11" s="223"/>
      <c r="D11" s="223" t="s">
        <v>664</v>
      </c>
      <c r="E11" s="223" t="s">
        <v>526</v>
      </c>
      <c r="F11" s="223">
        <v>305350961</v>
      </c>
      <c r="G11" s="223" t="s">
        <v>5635</v>
      </c>
      <c r="H11" s="224">
        <v>3868920</v>
      </c>
    </row>
    <row r="12" spans="1:9" ht="42.75">
      <c r="A12" s="223">
        <f t="shared" si="0"/>
        <v>9</v>
      </c>
      <c r="B12" s="223">
        <v>112818</v>
      </c>
      <c r="C12" s="223"/>
      <c r="D12" s="223" t="s">
        <v>658</v>
      </c>
      <c r="E12" s="223" t="s">
        <v>623</v>
      </c>
      <c r="F12" s="223">
        <v>306334204</v>
      </c>
      <c r="G12" s="223" t="s">
        <v>5545</v>
      </c>
      <c r="H12" s="224">
        <v>322110</v>
      </c>
    </row>
    <row r="13" spans="1:9" ht="14.25">
      <c r="A13" s="223">
        <f t="shared" si="0"/>
        <v>10</v>
      </c>
      <c r="B13" s="223">
        <v>112426</v>
      </c>
      <c r="C13" s="223"/>
      <c r="D13" s="223" t="s">
        <v>659</v>
      </c>
      <c r="E13" s="223" t="s">
        <v>623</v>
      </c>
      <c r="F13" s="223">
        <v>306334204</v>
      </c>
      <c r="G13" s="223" t="s">
        <v>5549</v>
      </c>
      <c r="H13" s="224">
        <v>154270</v>
      </c>
    </row>
    <row r="14" spans="1:9" ht="14.25">
      <c r="A14" s="223">
        <f t="shared" si="0"/>
        <v>11</v>
      </c>
      <c r="B14" s="223">
        <v>111562</v>
      </c>
      <c r="C14" s="223"/>
      <c r="D14" s="223" t="s">
        <v>660</v>
      </c>
      <c r="E14" s="223" t="s">
        <v>527</v>
      </c>
      <c r="F14" s="223">
        <v>307005723</v>
      </c>
      <c r="G14" s="223" t="s">
        <v>5550</v>
      </c>
      <c r="H14" s="224">
        <v>32500</v>
      </c>
    </row>
    <row r="15" spans="1:9" ht="28.5">
      <c r="A15" s="223">
        <f t="shared" si="0"/>
        <v>12</v>
      </c>
      <c r="B15" s="223">
        <v>111555</v>
      </c>
      <c r="C15" s="223"/>
      <c r="D15" s="223" t="s">
        <v>661</v>
      </c>
      <c r="E15" s="223" t="s">
        <v>527</v>
      </c>
      <c r="F15" s="223">
        <v>307005723</v>
      </c>
      <c r="G15" s="223" t="s">
        <v>5556</v>
      </c>
      <c r="H15" s="224">
        <v>122000</v>
      </c>
    </row>
    <row r="16" spans="1:9" ht="14.25">
      <c r="A16" s="223">
        <f t="shared" si="0"/>
        <v>13</v>
      </c>
      <c r="B16" s="223">
        <v>111543</v>
      </c>
      <c r="C16" s="223"/>
      <c r="D16" s="223" t="s">
        <v>662</v>
      </c>
      <c r="E16" s="223" t="s">
        <v>527</v>
      </c>
      <c r="F16" s="223">
        <v>307005723</v>
      </c>
      <c r="G16" s="223" t="s">
        <v>5545</v>
      </c>
      <c r="H16" s="224">
        <v>24000</v>
      </c>
    </row>
    <row r="17" spans="1:8" ht="28.5">
      <c r="A17" s="223">
        <f t="shared" si="0"/>
        <v>14</v>
      </c>
      <c r="B17" s="223">
        <v>111506</v>
      </c>
      <c r="C17" s="223"/>
      <c r="D17" s="223" t="s">
        <v>663</v>
      </c>
      <c r="E17" s="223" t="s">
        <v>623</v>
      </c>
      <c r="F17" s="223">
        <v>306334204</v>
      </c>
      <c r="G17" s="223" t="s">
        <v>5636</v>
      </c>
      <c r="H17" s="224">
        <v>1693200</v>
      </c>
    </row>
    <row r="18" spans="1:8" ht="14.25">
      <c r="A18" s="223">
        <f t="shared" si="0"/>
        <v>15</v>
      </c>
      <c r="B18" s="223">
        <v>88444</v>
      </c>
      <c r="C18" s="223"/>
      <c r="D18" s="223" t="s">
        <v>664</v>
      </c>
      <c r="E18" s="223" t="s">
        <v>526</v>
      </c>
      <c r="F18" s="223">
        <v>305350961</v>
      </c>
      <c r="G18" s="223" t="s">
        <v>5635</v>
      </c>
      <c r="H18" s="224">
        <v>3870900</v>
      </c>
    </row>
    <row r="19" spans="1:8" ht="14.25">
      <c r="A19" s="223">
        <f t="shared" si="0"/>
        <v>16</v>
      </c>
      <c r="B19" s="223">
        <v>67753</v>
      </c>
      <c r="C19" s="223"/>
      <c r="D19" s="223" t="s">
        <v>665</v>
      </c>
      <c r="E19" s="223" t="s">
        <v>623</v>
      </c>
      <c r="F19" s="223">
        <v>306334204</v>
      </c>
      <c r="G19" s="223" t="s">
        <v>5556</v>
      </c>
      <c r="H19" s="224">
        <v>499840</v>
      </c>
    </row>
    <row r="20" spans="1:8" ht="14.25">
      <c r="A20" s="223">
        <f t="shared" si="0"/>
        <v>17</v>
      </c>
      <c r="B20" s="223">
        <v>59241</v>
      </c>
      <c r="C20" s="223"/>
      <c r="D20" s="223" t="s">
        <v>666</v>
      </c>
      <c r="E20" s="223" t="s">
        <v>667</v>
      </c>
      <c r="F20" s="223">
        <v>308977384</v>
      </c>
      <c r="G20" s="223" t="s">
        <v>5545</v>
      </c>
      <c r="H20" s="224">
        <v>12520</v>
      </c>
    </row>
    <row r="21" spans="1:8" ht="14.25">
      <c r="A21" s="223">
        <f t="shared" si="0"/>
        <v>18</v>
      </c>
      <c r="B21" s="223">
        <v>59217</v>
      </c>
      <c r="C21" s="223"/>
      <c r="D21" s="223" t="s">
        <v>668</v>
      </c>
      <c r="E21" s="223" t="s">
        <v>667</v>
      </c>
      <c r="F21" s="223">
        <v>308977384</v>
      </c>
      <c r="G21" s="223" t="s">
        <v>5556</v>
      </c>
      <c r="H21" s="224">
        <v>55000</v>
      </c>
    </row>
    <row r="22" spans="1:8" ht="14.25">
      <c r="A22" s="223">
        <f t="shared" si="0"/>
        <v>19</v>
      </c>
      <c r="B22" s="223">
        <v>59078</v>
      </c>
      <c r="C22" s="223"/>
      <c r="D22" s="223" t="s">
        <v>669</v>
      </c>
      <c r="E22" s="223" t="s">
        <v>667</v>
      </c>
      <c r="F22" s="223">
        <v>308977384</v>
      </c>
      <c r="G22" s="223" t="s">
        <v>5556</v>
      </c>
      <c r="H22" s="224">
        <v>81640</v>
      </c>
    </row>
    <row r="23" spans="1:8" ht="14.25">
      <c r="A23" s="223">
        <f t="shared" si="0"/>
        <v>20</v>
      </c>
      <c r="B23" s="223">
        <v>59000</v>
      </c>
      <c r="C23" s="223"/>
      <c r="D23" s="223" t="s">
        <v>670</v>
      </c>
      <c r="E23" s="223" t="s">
        <v>667</v>
      </c>
      <c r="F23" s="223">
        <v>308977384</v>
      </c>
      <c r="G23" s="223" t="s">
        <v>5545</v>
      </c>
      <c r="H23" s="224">
        <v>13230</v>
      </c>
    </row>
    <row r="24" spans="1:8" ht="14.25">
      <c r="A24" s="223">
        <f t="shared" si="0"/>
        <v>21</v>
      </c>
      <c r="B24" s="223">
        <v>58999</v>
      </c>
      <c r="C24" s="223"/>
      <c r="D24" s="223" t="s">
        <v>671</v>
      </c>
      <c r="E24" s="223" t="s">
        <v>667</v>
      </c>
      <c r="F24" s="223">
        <v>308977384</v>
      </c>
      <c r="G24" s="223" t="s">
        <v>5550</v>
      </c>
      <c r="H24" s="224">
        <v>6400</v>
      </c>
    </row>
    <row r="25" spans="1:8" ht="14.25">
      <c r="A25" s="223">
        <f t="shared" si="0"/>
        <v>22</v>
      </c>
      <c r="B25" s="223">
        <v>58997</v>
      </c>
      <c r="C25" s="223"/>
      <c r="D25" s="223" t="s">
        <v>672</v>
      </c>
      <c r="E25" s="223" t="s">
        <v>667</v>
      </c>
      <c r="F25" s="223">
        <v>308977384</v>
      </c>
      <c r="G25" s="223" t="s">
        <v>5556</v>
      </c>
      <c r="H25" s="224">
        <v>21840</v>
      </c>
    </row>
    <row r="26" spans="1:8" ht="42.75">
      <c r="A26" s="223">
        <f t="shared" si="0"/>
        <v>23</v>
      </c>
      <c r="B26" s="223">
        <v>41220</v>
      </c>
      <c r="C26" s="223"/>
      <c r="D26" s="223" t="s">
        <v>673</v>
      </c>
      <c r="E26" s="223" t="s">
        <v>674</v>
      </c>
      <c r="F26" s="223">
        <v>305483979</v>
      </c>
      <c r="G26" s="223" t="s">
        <v>5594</v>
      </c>
      <c r="H26" s="224">
        <v>319700</v>
      </c>
    </row>
    <row r="27" spans="1:8" ht="14.25">
      <c r="A27" s="223">
        <f t="shared" si="0"/>
        <v>24</v>
      </c>
      <c r="B27" s="223">
        <v>41086</v>
      </c>
      <c r="C27" s="223"/>
      <c r="D27" s="223" t="s">
        <v>675</v>
      </c>
      <c r="E27" s="223" t="s">
        <v>674</v>
      </c>
      <c r="F27" s="223">
        <v>305483979</v>
      </c>
      <c r="G27" s="223" t="s">
        <v>5549</v>
      </c>
      <c r="H27" s="224">
        <v>73600</v>
      </c>
    </row>
    <row r="28" spans="1:8" ht="28.5">
      <c r="A28" s="223">
        <f t="shared" si="0"/>
        <v>25</v>
      </c>
      <c r="B28" s="223">
        <v>756804</v>
      </c>
      <c r="C28" s="223"/>
      <c r="D28" s="223" t="s">
        <v>5637</v>
      </c>
      <c r="E28" s="223" t="s">
        <v>5615</v>
      </c>
      <c r="F28" s="223">
        <v>307048170</v>
      </c>
      <c r="G28" s="223" t="s">
        <v>5638</v>
      </c>
      <c r="H28" s="224">
        <v>14339500</v>
      </c>
    </row>
    <row r="29" spans="1:8" ht="14.25">
      <c r="A29" s="223">
        <f t="shared" si="0"/>
        <v>26</v>
      </c>
      <c r="B29" s="223">
        <v>756803</v>
      </c>
      <c r="C29" s="223"/>
      <c r="D29" s="223" t="s">
        <v>5639</v>
      </c>
      <c r="E29" s="223" t="s">
        <v>5640</v>
      </c>
      <c r="F29" s="223">
        <v>305437796</v>
      </c>
      <c r="G29" s="223" t="s">
        <v>5641</v>
      </c>
      <c r="H29" s="224">
        <v>759000</v>
      </c>
    </row>
    <row r="30" spans="1:8" ht="14.25">
      <c r="A30" s="223">
        <f t="shared" si="0"/>
        <v>27</v>
      </c>
      <c r="B30" s="223">
        <v>756785</v>
      </c>
      <c r="C30" s="223"/>
      <c r="D30" s="223" t="s">
        <v>5642</v>
      </c>
      <c r="E30" s="223" t="s">
        <v>5640</v>
      </c>
      <c r="F30" s="223">
        <v>305437796</v>
      </c>
      <c r="G30" s="223" t="s">
        <v>5643</v>
      </c>
      <c r="H30" s="224">
        <v>198000</v>
      </c>
    </row>
    <row r="31" spans="1:8" ht="14.25">
      <c r="A31" s="223">
        <f t="shared" si="0"/>
        <v>28</v>
      </c>
      <c r="B31" s="223">
        <v>756776</v>
      </c>
      <c r="C31" s="223"/>
      <c r="D31" s="223" t="s">
        <v>5644</v>
      </c>
      <c r="E31" s="223" t="s">
        <v>5615</v>
      </c>
      <c r="F31" s="223">
        <v>307048170</v>
      </c>
      <c r="G31" s="223" t="s">
        <v>5645</v>
      </c>
      <c r="H31" s="224">
        <v>45500</v>
      </c>
    </row>
    <row r="32" spans="1:8" ht="29.25" customHeight="1">
      <c r="A32" s="223">
        <f t="shared" si="0"/>
        <v>29</v>
      </c>
      <c r="B32" s="223">
        <v>756774</v>
      </c>
      <c r="C32" s="223"/>
      <c r="D32" s="223" t="s">
        <v>5646</v>
      </c>
      <c r="E32" s="223" t="s">
        <v>5615</v>
      </c>
      <c r="F32" s="223">
        <v>307048170</v>
      </c>
      <c r="G32" s="223" t="s">
        <v>5647</v>
      </c>
      <c r="H32" s="224">
        <v>254600</v>
      </c>
    </row>
    <row r="33" spans="1:8" ht="42.75">
      <c r="A33" s="223">
        <f t="shared" si="0"/>
        <v>30</v>
      </c>
      <c r="B33" s="223">
        <v>756766</v>
      </c>
      <c r="C33" s="223"/>
      <c r="D33" s="223" t="s">
        <v>5648</v>
      </c>
      <c r="E33" s="223" t="s">
        <v>5615</v>
      </c>
      <c r="F33" s="223">
        <v>307048170</v>
      </c>
      <c r="G33" s="223" t="s">
        <v>5649</v>
      </c>
      <c r="H33" s="224">
        <v>231000</v>
      </c>
    </row>
    <row r="34" spans="1:8" ht="14.25">
      <c r="A34" s="223">
        <f t="shared" si="0"/>
        <v>31</v>
      </c>
      <c r="B34" s="223">
        <v>756765</v>
      </c>
      <c r="C34" s="223"/>
      <c r="D34" s="223" t="s">
        <v>5199</v>
      </c>
      <c r="E34" s="223" t="s">
        <v>5615</v>
      </c>
      <c r="F34" s="223">
        <v>307048170</v>
      </c>
      <c r="G34" s="223" t="s">
        <v>5594</v>
      </c>
      <c r="H34" s="224">
        <v>100000</v>
      </c>
    </row>
    <row r="35" spans="1:8" ht="14.25">
      <c r="A35" s="223">
        <f t="shared" si="0"/>
        <v>32</v>
      </c>
      <c r="B35" s="223">
        <v>756764</v>
      </c>
      <c r="C35" s="223"/>
      <c r="D35" s="223" t="s">
        <v>5186</v>
      </c>
      <c r="E35" s="223" t="s">
        <v>5615</v>
      </c>
      <c r="F35" s="223">
        <v>307048170</v>
      </c>
      <c r="G35" s="223" t="s">
        <v>5650</v>
      </c>
      <c r="H35" s="224">
        <v>36000</v>
      </c>
    </row>
    <row r="36" spans="1:8" ht="14.25">
      <c r="A36" s="223">
        <f t="shared" si="0"/>
        <v>33</v>
      </c>
      <c r="B36" s="223">
        <v>756759</v>
      </c>
      <c r="C36" s="223"/>
      <c r="D36" s="223" t="s">
        <v>5651</v>
      </c>
      <c r="E36" s="223" t="s">
        <v>5640</v>
      </c>
      <c r="F36" s="223">
        <v>305437796</v>
      </c>
      <c r="G36" s="223" t="s">
        <v>5652</v>
      </c>
      <c r="H36" s="224">
        <v>81900</v>
      </c>
    </row>
    <row r="37" spans="1:8" ht="14.25">
      <c r="A37" s="223">
        <f t="shared" si="0"/>
        <v>34</v>
      </c>
      <c r="B37" s="223">
        <v>756757</v>
      </c>
      <c r="C37" s="223"/>
      <c r="D37" s="223" t="s">
        <v>5653</v>
      </c>
      <c r="E37" s="223" t="s">
        <v>5615</v>
      </c>
      <c r="F37" s="223">
        <v>307048170</v>
      </c>
      <c r="G37" s="223" t="s">
        <v>5654</v>
      </c>
      <c r="H37" s="224">
        <v>1200000</v>
      </c>
    </row>
    <row r="38" spans="1:8" ht="14.25">
      <c r="A38" s="223">
        <f t="shared" si="0"/>
        <v>35</v>
      </c>
      <c r="B38" s="223">
        <v>756747</v>
      </c>
      <c r="C38" s="223"/>
      <c r="D38" s="223" t="s">
        <v>5655</v>
      </c>
      <c r="E38" s="223" t="s">
        <v>5615</v>
      </c>
      <c r="F38" s="223">
        <v>307048170</v>
      </c>
      <c r="G38" s="223" t="s">
        <v>5656</v>
      </c>
      <c r="H38" s="224">
        <v>60000</v>
      </c>
    </row>
    <row r="39" spans="1:8" ht="14.25">
      <c r="A39" s="223">
        <f t="shared" si="0"/>
        <v>36</v>
      </c>
      <c r="B39" s="223">
        <v>756730</v>
      </c>
      <c r="C39" s="223"/>
      <c r="D39" s="223" t="s">
        <v>5657</v>
      </c>
      <c r="E39" s="223" t="s">
        <v>5615</v>
      </c>
      <c r="F39" s="223">
        <v>307048170</v>
      </c>
      <c r="G39" s="223" t="s">
        <v>5658</v>
      </c>
      <c r="H39" s="224">
        <v>153000</v>
      </c>
    </row>
    <row r="40" spans="1:8" ht="28.5">
      <c r="A40" s="223">
        <f t="shared" si="0"/>
        <v>37</v>
      </c>
      <c r="B40" s="223">
        <v>731773</v>
      </c>
      <c r="C40" s="223"/>
      <c r="D40" s="223" t="s">
        <v>5620</v>
      </c>
      <c r="E40" s="223" t="s">
        <v>5621</v>
      </c>
      <c r="F40" s="223">
        <v>301440299</v>
      </c>
      <c r="G40" s="223" t="s">
        <v>5659</v>
      </c>
      <c r="H40" s="224">
        <v>1262472</v>
      </c>
    </row>
    <row r="41" spans="1:8" ht="28.5">
      <c r="A41" s="223">
        <f t="shared" si="0"/>
        <v>38</v>
      </c>
      <c r="B41" s="223">
        <v>731750</v>
      </c>
      <c r="C41" s="223"/>
      <c r="D41" s="223" t="s">
        <v>5620</v>
      </c>
      <c r="E41" s="223" t="s">
        <v>5621</v>
      </c>
      <c r="F41" s="223">
        <v>301440299</v>
      </c>
      <c r="G41" s="223" t="s">
        <v>5559</v>
      </c>
      <c r="H41" s="224">
        <v>600057</v>
      </c>
    </row>
    <row r="42" spans="1:8" ht="28.5">
      <c r="A42" s="223">
        <f t="shared" si="0"/>
        <v>39</v>
      </c>
      <c r="B42" s="223">
        <v>662781</v>
      </c>
      <c r="C42" s="223"/>
      <c r="D42" s="223" t="s">
        <v>5660</v>
      </c>
      <c r="E42" s="223" t="s">
        <v>2412</v>
      </c>
      <c r="F42" s="223">
        <v>305784896</v>
      </c>
      <c r="G42" s="223" t="s">
        <v>5661</v>
      </c>
      <c r="H42" s="224">
        <v>412500</v>
      </c>
    </row>
    <row r="43" spans="1:8" ht="28.5">
      <c r="A43" s="223">
        <f t="shared" si="0"/>
        <v>40</v>
      </c>
      <c r="B43" s="223">
        <v>662771</v>
      </c>
      <c r="C43" s="223"/>
      <c r="D43" s="223" t="s">
        <v>5662</v>
      </c>
      <c r="E43" s="223" t="s">
        <v>2412</v>
      </c>
      <c r="F43" s="223">
        <v>305784896</v>
      </c>
      <c r="G43" s="223" t="s">
        <v>5663</v>
      </c>
      <c r="H43" s="224">
        <v>3360000</v>
      </c>
    </row>
    <row r="44" spans="1:8" ht="14.25">
      <c r="A44" s="223">
        <f t="shared" si="0"/>
        <v>41</v>
      </c>
      <c r="B44" s="223">
        <v>631463</v>
      </c>
      <c r="C44" s="223"/>
      <c r="D44" s="223" t="s">
        <v>5664</v>
      </c>
      <c r="E44" s="223" t="s">
        <v>4130</v>
      </c>
      <c r="F44" s="223">
        <v>300421608</v>
      </c>
      <c r="G44" s="223" t="s">
        <v>5665</v>
      </c>
      <c r="H44" s="224">
        <v>1577800</v>
      </c>
    </row>
    <row r="45" spans="1:8" ht="28.5">
      <c r="A45" s="223">
        <f t="shared" si="0"/>
        <v>42</v>
      </c>
      <c r="B45" s="223">
        <v>500193</v>
      </c>
      <c r="C45" s="223"/>
      <c r="D45" s="223" t="s">
        <v>523</v>
      </c>
      <c r="E45" s="223" t="s">
        <v>524</v>
      </c>
      <c r="F45" s="223">
        <v>303730584</v>
      </c>
      <c r="G45" s="223" t="s">
        <v>5666</v>
      </c>
      <c r="H45" s="224">
        <v>4250400</v>
      </c>
    </row>
    <row r="46" spans="1:8" ht="28.5">
      <c r="A46" s="223">
        <f t="shared" si="0"/>
        <v>43</v>
      </c>
      <c r="B46" s="223">
        <v>485488</v>
      </c>
      <c r="C46" s="223"/>
      <c r="D46" s="223" t="s">
        <v>5620</v>
      </c>
      <c r="E46" s="223" t="s">
        <v>5621</v>
      </c>
      <c r="F46" s="223">
        <v>301440299</v>
      </c>
      <c r="G46" s="223" t="s">
        <v>5559</v>
      </c>
      <c r="H46" s="224">
        <v>13500000</v>
      </c>
    </row>
    <row r="47" spans="1:8" ht="28.5">
      <c r="A47" s="223">
        <f t="shared" si="0"/>
        <v>44</v>
      </c>
      <c r="B47" s="223">
        <v>485476</v>
      </c>
      <c r="C47" s="223"/>
      <c r="D47" s="223" t="s">
        <v>5667</v>
      </c>
      <c r="E47" s="223" t="s">
        <v>5621</v>
      </c>
      <c r="F47" s="223">
        <v>301440299</v>
      </c>
      <c r="G47" s="223" t="s">
        <v>5559</v>
      </c>
      <c r="H47" s="224">
        <v>15500000</v>
      </c>
    </row>
    <row r="48" spans="1:8" ht="14.25">
      <c r="A48" s="223">
        <f t="shared" si="0"/>
        <v>45</v>
      </c>
      <c r="B48" s="223">
        <v>774997</v>
      </c>
      <c r="C48" s="223"/>
      <c r="D48" s="223" t="s">
        <v>5668</v>
      </c>
      <c r="E48" s="223" t="s">
        <v>5615</v>
      </c>
      <c r="F48" s="223">
        <v>307048170</v>
      </c>
      <c r="G48" s="223" t="s">
        <v>5669</v>
      </c>
      <c r="H48" s="224">
        <v>165300</v>
      </c>
    </row>
    <row r="49" spans="1:8" ht="14.25">
      <c r="A49" s="223">
        <f t="shared" si="0"/>
        <v>46</v>
      </c>
      <c r="B49" s="223">
        <v>774950</v>
      </c>
      <c r="C49" s="223"/>
      <c r="D49" s="223" t="s">
        <v>5176</v>
      </c>
      <c r="E49" s="223" t="s">
        <v>5615</v>
      </c>
      <c r="F49" s="223">
        <v>307048170</v>
      </c>
      <c r="G49" s="223" t="s">
        <v>5670</v>
      </c>
      <c r="H49" s="224">
        <v>91000</v>
      </c>
    </row>
    <row r="50" spans="1:8" ht="28.5">
      <c r="A50" s="223">
        <f t="shared" si="0"/>
        <v>47</v>
      </c>
      <c r="B50" s="223">
        <v>774876</v>
      </c>
      <c r="C50" s="223"/>
      <c r="D50" s="223" t="s">
        <v>5164</v>
      </c>
      <c r="E50" s="223" t="s">
        <v>5608</v>
      </c>
      <c r="F50" s="223">
        <v>490581052</v>
      </c>
      <c r="G50" s="223" t="s">
        <v>5564</v>
      </c>
      <c r="H50" s="224">
        <v>280000</v>
      </c>
    </row>
    <row r="51" spans="1:8" ht="14.25">
      <c r="A51" s="223">
        <f t="shared" si="0"/>
        <v>48</v>
      </c>
      <c r="B51" s="223">
        <v>774847</v>
      </c>
      <c r="C51" s="223"/>
      <c r="D51" s="223" t="s">
        <v>5164</v>
      </c>
      <c r="E51" s="223" t="s">
        <v>5615</v>
      </c>
      <c r="F51" s="223">
        <v>307048170</v>
      </c>
      <c r="G51" s="223" t="s">
        <v>5671</v>
      </c>
      <c r="H51" s="224">
        <v>361000</v>
      </c>
    </row>
    <row r="52" spans="1:8" ht="14.25">
      <c r="A52" s="223">
        <f t="shared" si="0"/>
        <v>49</v>
      </c>
      <c r="B52" s="223">
        <v>774844</v>
      </c>
      <c r="C52" s="223"/>
      <c r="D52" s="223" t="s">
        <v>5164</v>
      </c>
      <c r="E52" s="223" t="s">
        <v>5615</v>
      </c>
      <c r="F52" s="223">
        <v>307048170</v>
      </c>
      <c r="G52" s="223" t="s">
        <v>5672</v>
      </c>
      <c r="H52" s="224">
        <v>535500</v>
      </c>
    </row>
    <row r="53" spans="1:8" ht="14.25">
      <c r="A53" s="223">
        <f t="shared" si="0"/>
        <v>50</v>
      </c>
      <c r="B53" s="223">
        <v>774810</v>
      </c>
      <c r="C53" s="223"/>
      <c r="D53" s="223" t="s">
        <v>5164</v>
      </c>
      <c r="E53" s="223" t="s">
        <v>5640</v>
      </c>
      <c r="F53" s="223">
        <v>305437796</v>
      </c>
      <c r="G53" s="223" t="s">
        <v>5673</v>
      </c>
      <c r="H53" s="224">
        <v>565500</v>
      </c>
    </row>
    <row r="54" spans="1:8" ht="14.25">
      <c r="A54" s="223">
        <f t="shared" si="0"/>
        <v>51</v>
      </c>
      <c r="B54" s="223">
        <v>761858</v>
      </c>
      <c r="C54" s="223"/>
      <c r="D54" s="223" t="s">
        <v>5614</v>
      </c>
      <c r="E54" s="223" t="s">
        <v>5615</v>
      </c>
      <c r="F54" s="223">
        <v>307048170</v>
      </c>
      <c r="G54" s="223" t="s">
        <v>5674</v>
      </c>
      <c r="H54" s="224">
        <v>493000</v>
      </c>
    </row>
    <row r="55" spans="1:8" ht="14.25">
      <c r="A55" s="223">
        <f t="shared" si="0"/>
        <v>52</v>
      </c>
      <c r="B55" s="223">
        <v>761856</v>
      </c>
      <c r="C55" s="223"/>
      <c r="D55" s="223" t="s">
        <v>5164</v>
      </c>
      <c r="E55" s="223" t="s">
        <v>5615</v>
      </c>
      <c r="F55" s="223">
        <v>307048170</v>
      </c>
      <c r="G55" s="223" t="s">
        <v>5675</v>
      </c>
      <c r="H55" s="224">
        <v>552000</v>
      </c>
    </row>
    <row r="56" spans="1:8" ht="14.25">
      <c r="A56" s="223">
        <f t="shared" si="0"/>
        <v>53</v>
      </c>
      <c r="B56" s="223">
        <v>761853</v>
      </c>
      <c r="C56" s="223"/>
      <c r="D56" s="223" t="s">
        <v>5176</v>
      </c>
      <c r="E56" s="223" t="s">
        <v>5615</v>
      </c>
      <c r="F56" s="223">
        <v>307048170</v>
      </c>
      <c r="G56" s="223" t="s">
        <v>5676</v>
      </c>
      <c r="H56" s="224">
        <v>418900</v>
      </c>
    </row>
    <row r="57" spans="1:8" ht="14.25">
      <c r="A57" s="223">
        <f t="shared" si="0"/>
        <v>54</v>
      </c>
      <c r="B57" s="223">
        <v>761852</v>
      </c>
      <c r="C57" s="223"/>
      <c r="D57" s="223" t="s">
        <v>5205</v>
      </c>
      <c r="E57" s="223" t="s">
        <v>5640</v>
      </c>
      <c r="F57" s="223">
        <v>305437796</v>
      </c>
      <c r="G57" s="223" t="s">
        <v>5677</v>
      </c>
      <c r="H57" s="224">
        <v>32400</v>
      </c>
    </row>
    <row r="58" spans="1:8" ht="14.25">
      <c r="A58" s="223">
        <f t="shared" si="0"/>
        <v>55</v>
      </c>
      <c r="B58" s="223">
        <v>761850</v>
      </c>
      <c r="C58" s="223"/>
      <c r="D58" s="223" t="s">
        <v>5205</v>
      </c>
      <c r="E58" s="223" t="s">
        <v>5615</v>
      </c>
      <c r="F58" s="223">
        <v>307048170</v>
      </c>
      <c r="G58" s="223" t="s">
        <v>5678</v>
      </c>
      <c r="H58" s="224">
        <v>758500</v>
      </c>
    </row>
    <row r="59" spans="1:8" ht="14.25">
      <c r="A59" s="223">
        <f t="shared" si="0"/>
        <v>56</v>
      </c>
      <c r="B59" s="223">
        <v>761849</v>
      </c>
      <c r="C59" s="223"/>
      <c r="D59" s="223" t="s">
        <v>5164</v>
      </c>
      <c r="E59" s="223" t="s">
        <v>5615</v>
      </c>
      <c r="F59" s="223">
        <v>307048170</v>
      </c>
      <c r="G59" s="223" t="s">
        <v>5679</v>
      </c>
      <c r="H59" s="224">
        <v>1039500</v>
      </c>
    </row>
    <row r="60" spans="1:8" ht="14.25">
      <c r="A60" s="223">
        <f t="shared" si="0"/>
        <v>57</v>
      </c>
      <c r="B60" s="223">
        <v>759310</v>
      </c>
      <c r="C60" s="223"/>
      <c r="D60" s="223" t="s">
        <v>5164</v>
      </c>
      <c r="E60" s="223" t="s">
        <v>5615</v>
      </c>
      <c r="F60" s="223">
        <v>307048170</v>
      </c>
      <c r="G60" s="223" t="s">
        <v>5680</v>
      </c>
      <c r="H60" s="224">
        <v>126000</v>
      </c>
    </row>
    <row r="61" spans="1:8" ht="14.25">
      <c r="A61" s="223">
        <f t="shared" si="0"/>
        <v>58</v>
      </c>
      <c r="B61" s="223">
        <v>759283</v>
      </c>
      <c r="C61" s="223"/>
      <c r="D61" s="223" t="s">
        <v>5681</v>
      </c>
      <c r="E61" s="223" t="s">
        <v>5615</v>
      </c>
      <c r="F61" s="223">
        <v>307048170</v>
      </c>
      <c r="G61" s="223" t="s">
        <v>5549</v>
      </c>
      <c r="H61" s="224">
        <v>350000</v>
      </c>
    </row>
    <row r="62" spans="1:8" ht="14.25">
      <c r="A62" s="223">
        <f t="shared" si="0"/>
        <v>59</v>
      </c>
      <c r="B62" s="223">
        <v>759275</v>
      </c>
      <c r="C62" s="223"/>
      <c r="D62" s="223" t="s">
        <v>5164</v>
      </c>
      <c r="E62" s="223" t="s">
        <v>5640</v>
      </c>
      <c r="F62" s="223">
        <v>305437796</v>
      </c>
      <c r="G62" s="223" t="s">
        <v>5682</v>
      </c>
      <c r="H62" s="224">
        <v>61200</v>
      </c>
    </row>
    <row r="63" spans="1:8" ht="14.25">
      <c r="A63" s="223">
        <f t="shared" si="0"/>
        <v>60</v>
      </c>
      <c r="B63" s="223">
        <v>759271</v>
      </c>
      <c r="C63" s="223"/>
      <c r="D63" s="223" t="s">
        <v>5164</v>
      </c>
      <c r="E63" s="223" t="s">
        <v>5640</v>
      </c>
      <c r="F63" s="223">
        <v>305437796</v>
      </c>
      <c r="G63" s="223" t="s">
        <v>5650</v>
      </c>
      <c r="H63" s="224">
        <v>234000</v>
      </c>
    </row>
    <row r="64" spans="1:8" ht="14.25">
      <c r="A64" s="223">
        <f t="shared" si="0"/>
        <v>61</v>
      </c>
      <c r="B64" s="223">
        <v>759227</v>
      </c>
      <c r="C64" s="223"/>
      <c r="D64" s="223" t="s">
        <v>5683</v>
      </c>
      <c r="E64" s="223" t="s">
        <v>5615</v>
      </c>
      <c r="F64" s="223">
        <v>307048170</v>
      </c>
      <c r="G64" s="223" t="s">
        <v>5684</v>
      </c>
      <c r="H64" s="224">
        <v>1500000</v>
      </c>
    </row>
    <row r="65" spans="1:8" ht="14.25">
      <c r="A65" s="223">
        <f t="shared" si="0"/>
        <v>62</v>
      </c>
      <c r="B65" s="223">
        <v>759172</v>
      </c>
      <c r="C65" s="223"/>
      <c r="D65" s="223" t="s">
        <v>5681</v>
      </c>
      <c r="E65" s="223" t="s">
        <v>5615</v>
      </c>
      <c r="F65" s="223">
        <v>307048170</v>
      </c>
      <c r="G65" s="223" t="s">
        <v>5641</v>
      </c>
      <c r="H65" s="224">
        <v>385000</v>
      </c>
    </row>
    <row r="66" spans="1:8" ht="14.25">
      <c r="A66" s="223">
        <f t="shared" si="0"/>
        <v>63</v>
      </c>
      <c r="B66" s="223">
        <v>759140</v>
      </c>
      <c r="C66" s="223"/>
      <c r="D66" s="223" t="s">
        <v>5685</v>
      </c>
      <c r="E66" s="223" t="s">
        <v>5615</v>
      </c>
      <c r="F66" s="223">
        <v>307048170</v>
      </c>
      <c r="G66" s="223" t="s">
        <v>5686</v>
      </c>
      <c r="H66" s="224">
        <v>2491020</v>
      </c>
    </row>
    <row r="67" spans="1:8" ht="14.25">
      <c r="A67" s="223">
        <f t="shared" si="0"/>
        <v>64</v>
      </c>
      <c r="B67" s="223">
        <v>759125</v>
      </c>
      <c r="C67" s="223"/>
      <c r="D67" s="223" t="s">
        <v>5687</v>
      </c>
      <c r="E67" s="223" t="s">
        <v>5640</v>
      </c>
      <c r="F67" s="223">
        <v>305437796</v>
      </c>
      <c r="G67" s="223" t="s">
        <v>5688</v>
      </c>
      <c r="H67" s="224">
        <v>1085850</v>
      </c>
    </row>
    <row r="68" spans="1:8" ht="28.5">
      <c r="A68" s="223">
        <f t="shared" si="0"/>
        <v>65</v>
      </c>
      <c r="B68" s="223">
        <v>932780</v>
      </c>
      <c r="C68" s="223"/>
      <c r="D68" s="223" t="s">
        <v>622</v>
      </c>
      <c r="E68" s="223" t="s">
        <v>5689</v>
      </c>
      <c r="F68" s="223"/>
      <c r="G68" s="223" t="s">
        <v>5690</v>
      </c>
      <c r="H68" s="224">
        <v>3511000</v>
      </c>
    </row>
    <row r="69" spans="1:8" ht="14.25">
      <c r="A69" s="223">
        <f t="shared" si="0"/>
        <v>66</v>
      </c>
      <c r="B69" s="223">
        <v>925802</v>
      </c>
      <c r="C69" s="223"/>
      <c r="D69" s="223" t="s">
        <v>5691</v>
      </c>
      <c r="E69" s="223" t="s">
        <v>674</v>
      </c>
      <c r="F69" s="223">
        <v>305483979</v>
      </c>
      <c r="G69" s="223" t="s">
        <v>5692</v>
      </c>
      <c r="H69" s="224">
        <v>10764000</v>
      </c>
    </row>
    <row r="70" spans="1:8" ht="14.25">
      <c r="A70" s="223">
        <f t="shared" si="0"/>
        <v>67</v>
      </c>
      <c r="B70" s="223">
        <v>925800</v>
      </c>
      <c r="C70" s="223"/>
      <c r="D70" s="223" t="s">
        <v>5693</v>
      </c>
      <c r="E70" s="223" t="s">
        <v>674</v>
      </c>
      <c r="F70" s="223">
        <v>305483979</v>
      </c>
      <c r="G70" s="223" t="s">
        <v>5694</v>
      </c>
      <c r="H70" s="224">
        <v>12224500</v>
      </c>
    </row>
    <row r="71" spans="1:8" ht="14.25">
      <c r="A71" s="223">
        <f t="shared" ref="A71:A87" si="1">A70+1</f>
        <v>68</v>
      </c>
      <c r="B71" s="223">
        <v>876160</v>
      </c>
      <c r="C71" s="223"/>
      <c r="D71" s="223" t="s">
        <v>5695</v>
      </c>
      <c r="E71" s="223" t="s">
        <v>5696</v>
      </c>
      <c r="F71" s="223">
        <v>301595121</v>
      </c>
      <c r="G71" s="223" t="s">
        <v>5594</v>
      </c>
      <c r="H71" s="224">
        <v>44999000</v>
      </c>
    </row>
    <row r="72" spans="1:8" ht="14.25">
      <c r="A72" s="223">
        <f t="shared" si="1"/>
        <v>69</v>
      </c>
      <c r="B72" s="223">
        <v>833687</v>
      </c>
      <c r="C72" s="223"/>
      <c r="D72" s="223" t="s">
        <v>5164</v>
      </c>
      <c r="E72" s="223" t="s">
        <v>5615</v>
      </c>
      <c r="F72" s="223">
        <v>307048170</v>
      </c>
      <c r="G72" s="223" t="s">
        <v>5697</v>
      </c>
      <c r="H72" s="224">
        <v>475000</v>
      </c>
    </row>
    <row r="73" spans="1:8" ht="42.75">
      <c r="A73" s="223">
        <f t="shared" si="1"/>
        <v>70</v>
      </c>
      <c r="B73" s="223">
        <v>833518</v>
      </c>
      <c r="C73" s="223"/>
      <c r="D73" s="223" t="s">
        <v>673</v>
      </c>
      <c r="E73" s="223" t="s">
        <v>674</v>
      </c>
      <c r="F73" s="223">
        <v>305483979</v>
      </c>
      <c r="G73" s="223" t="s">
        <v>5594</v>
      </c>
      <c r="H73" s="224">
        <v>575000</v>
      </c>
    </row>
    <row r="74" spans="1:8" ht="28.5">
      <c r="A74" s="223">
        <f t="shared" si="1"/>
        <v>71</v>
      </c>
      <c r="B74" s="223">
        <v>832714</v>
      </c>
      <c r="C74" s="223"/>
      <c r="D74" s="223" t="s">
        <v>5538</v>
      </c>
      <c r="E74" s="223" t="s">
        <v>674</v>
      </c>
      <c r="F74" s="223">
        <v>305483979</v>
      </c>
      <c r="G74" s="223" t="s">
        <v>5698</v>
      </c>
      <c r="H74" s="224">
        <v>460000</v>
      </c>
    </row>
    <row r="75" spans="1:8" ht="28.5">
      <c r="A75" s="223">
        <f t="shared" si="1"/>
        <v>72</v>
      </c>
      <c r="B75" s="223">
        <v>816528</v>
      </c>
      <c r="C75" s="223"/>
      <c r="D75" s="223" t="s">
        <v>5699</v>
      </c>
      <c r="E75" s="223" t="s">
        <v>5700</v>
      </c>
      <c r="F75" s="223">
        <v>306312374</v>
      </c>
      <c r="G75" s="223" t="s">
        <v>5701</v>
      </c>
      <c r="H75" s="224">
        <v>3243460</v>
      </c>
    </row>
    <row r="76" spans="1:8" ht="14.25">
      <c r="A76" s="223">
        <f t="shared" si="1"/>
        <v>73</v>
      </c>
      <c r="B76" s="223">
        <v>799250</v>
      </c>
      <c r="C76" s="223"/>
      <c r="D76" s="223" t="s">
        <v>5662</v>
      </c>
      <c r="E76" s="223" t="s">
        <v>5605</v>
      </c>
      <c r="F76" s="223">
        <v>309601090</v>
      </c>
      <c r="G76" s="223" t="s">
        <v>5661</v>
      </c>
      <c r="H76" s="224">
        <v>1575000</v>
      </c>
    </row>
    <row r="77" spans="1:8" ht="57">
      <c r="A77" s="223">
        <f t="shared" si="1"/>
        <v>74</v>
      </c>
      <c r="B77" s="223">
        <v>799241</v>
      </c>
      <c r="C77" s="223"/>
      <c r="D77" s="223" t="s">
        <v>2399</v>
      </c>
      <c r="E77" s="223" t="s">
        <v>5605</v>
      </c>
      <c r="F77" s="223">
        <v>309601090</v>
      </c>
      <c r="G77" s="223" t="s">
        <v>5561</v>
      </c>
      <c r="H77" s="224">
        <v>6160000</v>
      </c>
    </row>
    <row r="78" spans="1:8" ht="57">
      <c r="A78" s="223">
        <f t="shared" si="1"/>
        <v>75</v>
      </c>
      <c r="B78" s="223">
        <v>799220</v>
      </c>
      <c r="C78" s="223"/>
      <c r="D78" s="223" t="s">
        <v>2399</v>
      </c>
      <c r="E78" s="223" t="s">
        <v>5605</v>
      </c>
      <c r="F78" s="223">
        <v>309601090</v>
      </c>
      <c r="G78" s="223" t="s">
        <v>5561</v>
      </c>
      <c r="H78" s="224">
        <v>10560000</v>
      </c>
    </row>
    <row r="79" spans="1:8" ht="14.25">
      <c r="A79" s="223">
        <f t="shared" si="1"/>
        <v>76</v>
      </c>
      <c r="B79" s="223">
        <v>799207</v>
      </c>
      <c r="C79" s="223"/>
      <c r="D79" s="223" t="s">
        <v>5702</v>
      </c>
      <c r="E79" s="223" t="s">
        <v>5605</v>
      </c>
      <c r="F79" s="223">
        <v>309601090</v>
      </c>
      <c r="G79" s="223" t="s">
        <v>5703</v>
      </c>
      <c r="H79" s="224">
        <v>475000</v>
      </c>
    </row>
    <row r="80" spans="1:8" ht="30" customHeight="1">
      <c r="A80" s="223">
        <f t="shared" si="1"/>
        <v>77</v>
      </c>
      <c r="B80" s="223">
        <v>791666</v>
      </c>
      <c r="C80" s="223"/>
      <c r="D80" s="223" t="s">
        <v>5704</v>
      </c>
      <c r="E80" s="223" t="s">
        <v>5615</v>
      </c>
      <c r="F80" s="223">
        <v>307048170</v>
      </c>
      <c r="G80" s="223" t="s">
        <v>5547</v>
      </c>
      <c r="H80" s="224">
        <v>76900</v>
      </c>
    </row>
    <row r="81" spans="1:8" ht="14.25">
      <c r="A81" s="223">
        <f t="shared" si="1"/>
        <v>78</v>
      </c>
      <c r="B81" s="223">
        <v>788886</v>
      </c>
      <c r="C81" s="223"/>
      <c r="D81" s="223" t="s">
        <v>5243</v>
      </c>
      <c r="E81" s="223" t="s">
        <v>5615</v>
      </c>
      <c r="F81" s="223">
        <v>307048170</v>
      </c>
      <c r="G81" s="223" t="s">
        <v>5705</v>
      </c>
      <c r="H81" s="224">
        <v>448500</v>
      </c>
    </row>
    <row r="82" spans="1:8" ht="14.25">
      <c r="A82" s="223">
        <f t="shared" si="1"/>
        <v>79</v>
      </c>
      <c r="B82" s="223">
        <v>783736</v>
      </c>
      <c r="C82" s="223"/>
      <c r="D82" s="223" t="s">
        <v>5164</v>
      </c>
      <c r="E82" s="223" t="s">
        <v>5615</v>
      </c>
      <c r="F82" s="223">
        <v>307048170</v>
      </c>
      <c r="G82" s="223" t="s">
        <v>5706</v>
      </c>
      <c r="H82" s="224">
        <v>105400</v>
      </c>
    </row>
    <row r="83" spans="1:8" ht="29.25" customHeight="1">
      <c r="A83" s="223">
        <f t="shared" si="1"/>
        <v>80</v>
      </c>
      <c r="B83" s="223">
        <v>775141</v>
      </c>
      <c r="C83" s="223"/>
      <c r="D83" s="223" t="s">
        <v>5646</v>
      </c>
      <c r="E83" s="223" t="s">
        <v>5615</v>
      </c>
      <c r="F83" s="223">
        <v>307048170</v>
      </c>
      <c r="G83" s="223" t="s">
        <v>5707</v>
      </c>
      <c r="H83" s="224">
        <v>15000</v>
      </c>
    </row>
    <row r="84" spans="1:8" ht="14.25">
      <c r="A84" s="223">
        <f t="shared" si="1"/>
        <v>81</v>
      </c>
      <c r="B84" s="223">
        <v>775140</v>
      </c>
      <c r="C84" s="223"/>
      <c r="D84" s="223" t="s">
        <v>5708</v>
      </c>
      <c r="E84" s="223" t="s">
        <v>5615</v>
      </c>
      <c r="F84" s="223">
        <v>307048170</v>
      </c>
      <c r="G84" s="223" t="s">
        <v>5709</v>
      </c>
      <c r="H84" s="224">
        <v>73500</v>
      </c>
    </row>
    <row r="85" spans="1:8" ht="14.25">
      <c r="A85" s="223">
        <f t="shared" si="1"/>
        <v>82</v>
      </c>
      <c r="B85" s="223">
        <v>775047</v>
      </c>
      <c r="C85" s="223"/>
      <c r="D85" s="223" t="s">
        <v>5668</v>
      </c>
      <c r="E85" s="223" t="s">
        <v>5615</v>
      </c>
      <c r="F85" s="223">
        <v>307048170</v>
      </c>
      <c r="G85" s="223" t="s">
        <v>5710</v>
      </c>
      <c r="H85" s="224">
        <v>55800</v>
      </c>
    </row>
    <row r="86" spans="1:8" ht="14.25">
      <c r="A86" s="223">
        <f t="shared" si="1"/>
        <v>83</v>
      </c>
      <c r="B86" s="223">
        <v>775045</v>
      </c>
      <c r="C86" s="223"/>
      <c r="D86" s="223" t="s">
        <v>5685</v>
      </c>
      <c r="E86" s="223" t="s">
        <v>5615</v>
      </c>
      <c r="F86" s="223">
        <v>307048170</v>
      </c>
      <c r="G86" s="223" t="s">
        <v>5561</v>
      </c>
      <c r="H86" s="224">
        <v>112000</v>
      </c>
    </row>
    <row r="87" spans="1:8" ht="14.25">
      <c r="A87" s="223">
        <f t="shared" si="1"/>
        <v>84</v>
      </c>
      <c r="B87" s="223">
        <v>775040</v>
      </c>
      <c r="C87" s="223"/>
      <c r="D87" s="223" t="s">
        <v>5708</v>
      </c>
      <c r="E87" s="223" t="s">
        <v>5615</v>
      </c>
      <c r="F87" s="223">
        <v>307048170</v>
      </c>
      <c r="G87" s="223" t="s">
        <v>5711</v>
      </c>
      <c r="H87" s="224">
        <v>70800</v>
      </c>
    </row>
    <row r="88" spans="1:8" ht="15.75">
      <c r="A88" s="213"/>
      <c r="B88" s="213"/>
      <c r="C88" s="213"/>
      <c r="D88" s="213"/>
      <c r="E88" s="213"/>
      <c r="F88" s="213"/>
      <c r="G88" s="213"/>
      <c r="H88" s="225">
        <f>SUM(H4:H87)</f>
        <v>197865009</v>
      </c>
    </row>
  </sheetData>
  <autoFilter ref="B3:H3"/>
  <mergeCells count="1">
    <mergeCell ref="B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view="pageBreakPreview" topLeftCell="A40" zoomScaleNormal="100" zoomScaleSheetLayoutView="100" workbookViewId="0">
      <selection activeCell="J36" sqref="J36"/>
    </sheetView>
  </sheetViews>
  <sheetFormatPr defaultRowHeight="12"/>
  <cols>
    <col min="1" max="1" width="63.5703125" style="18" customWidth="1"/>
    <col min="2" max="2" width="18.85546875" style="17" customWidth="1"/>
    <col min="3" max="5" width="9.140625" style="17"/>
    <col min="6" max="6" width="13.28515625" style="17" customWidth="1"/>
    <col min="7" max="16384" width="9.140625" style="17"/>
  </cols>
  <sheetData>
    <row r="1" spans="1:3">
      <c r="B1" s="23" t="s">
        <v>52</v>
      </c>
    </row>
    <row r="3" spans="1:3" s="16" customFormat="1">
      <c r="A3" s="13" t="s">
        <v>0</v>
      </c>
      <c r="B3" s="15"/>
    </row>
    <row r="4" spans="1:3" s="16" customFormat="1">
      <c r="A4" s="14" t="s">
        <v>6070</v>
      </c>
      <c r="B4" s="15"/>
    </row>
    <row r="5" spans="1:3" s="16" customFormat="1">
      <c r="A5" s="14"/>
      <c r="B5" s="15"/>
    </row>
    <row r="6" spans="1:3" s="16" customFormat="1">
      <c r="A6" s="24" t="s">
        <v>1</v>
      </c>
      <c r="B6" s="25" t="s">
        <v>2</v>
      </c>
    </row>
    <row r="7" spans="1:3" s="28" customFormat="1">
      <c r="A7" s="46" t="s">
        <v>579</v>
      </c>
      <c r="B7" s="48">
        <v>12278414973.139999</v>
      </c>
    </row>
    <row r="8" spans="1:3" s="28" customFormat="1">
      <c r="A8" s="46" t="s">
        <v>49</v>
      </c>
      <c r="B8" s="48">
        <v>12278414973.139999</v>
      </c>
    </row>
    <row r="9" spans="1:3" s="28" customFormat="1">
      <c r="A9" s="46" t="s">
        <v>358</v>
      </c>
      <c r="B9" s="48">
        <v>1107135.25</v>
      </c>
    </row>
    <row r="10" spans="1:3" s="28" customFormat="1">
      <c r="A10" s="46" t="s">
        <v>359</v>
      </c>
      <c r="B10" s="48">
        <v>11090.2575</v>
      </c>
    </row>
    <row r="11" spans="1:3" s="28" customFormat="1">
      <c r="A11" s="47" t="s">
        <v>6827</v>
      </c>
      <c r="B11" s="49">
        <v>7940479745.4799995</v>
      </c>
    </row>
    <row r="12" spans="1:3" s="28" customFormat="1">
      <c r="A12" s="47" t="s">
        <v>49</v>
      </c>
      <c r="B12" s="49">
        <v>7940479745.4799995</v>
      </c>
    </row>
    <row r="13" spans="1:3" s="28" customFormat="1">
      <c r="A13" s="47" t="s">
        <v>358</v>
      </c>
      <c r="B13" s="49">
        <v>706717</v>
      </c>
    </row>
    <row r="14" spans="1:3" s="28" customFormat="1">
      <c r="A14" s="47" t="s">
        <v>359</v>
      </c>
      <c r="B14" s="49">
        <v>11235.727699999999</v>
      </c>
    </row>
    <row r="15" spans="1:3" s="3" customFormat="1">
      <c r="A15" s="29" t="s">
        <v>1006</v>
      </c>
      <c r="B15" s="30">
        <v>4337935227.6599998</v>
      </c>
      <c r="C15" s="35"/>
    </row>
    <row r="16" spans="1:3">
      <c r="A16" s="29" t="s">
        <v>49</v>
      </c>
      <c r="B16" s="30">
        <v>4337935227.6599998</v>
      </c>
      <c r="C16" s="27"/>
    </row>
    <row r="17" spans="1:6">
      <c r="A17" s="29" t="s">
        <v>358</v>
      </c>
      <c r="B17" s="30">
        <v>400418.25</v>
      </c>
      <c r="C17" s="27"/>
    </row>
    <row r="18" spans="1:6" s="8" customFormat="1">
      <c r="A18" s="34" t="s">
        <v>359</v>
      </c>
      <c r="B18" s="30">
        <v>10833.5103</v>
      </c>
      <c r="C18" s="31"/>
      <c r="F18" s="22"/>
    </row>
    <row r="19" spans="1:6">
      <c r="A19" s="32" t="s">
        <v>1007</v>
      </c>
      <c r="B19" s="33">
        <v>49716995978.57</v>
      </c>
      <c r="C19" s="27"/>
      <c r="F19" s="21"/>
    </row>
    <row r="20" spans="1:6" s="8" customFormat="1">
      <c r="A20" s="32" t="s">
        <v>49</v>
      </c>
      <c r="B20" s="33">
        <v>49716995978.57</v>
      </c>
      <c r="C20" s="31"/>
      <c r="F20" s="22"/>
    </row>
    <row r="21" spans="1:6">
      <c r="A21" s="36" t="s">
        <v>358</v>
      </c>
      <c r="B21" s="33">
        <v>4471539.95</v>
      </c>
      <c r="C21" s="27"/>
    </row>
    <row r="22" spans="1:6">
      <c r="A22" s="32" t="s">
        <v>359</v>
      </c>
      <c r="B22" s="33">
        <v>11118.54</v>
      </c>
      <c r="C22" s="27"/>
    </row>
    <row r="23" spans="1:6">
      <c r="A23" s="29" t="s">
        <v>6828</v>
      </c>
      <c r="B23" s="30">
        <v>7474126625.2200003</v>
      </c>
      <c r="C23" s="27"/>
    </row>
    <row r="24" spans="1:6">
      <c r="A24" s="29" t="s">
        <v>49</v>
      </c>
      <c r="B24" s="30">
        <v>7474126625.2200003</v>
      </c>
      <c r="C24" s="27"/>
    </row>
    <row r="25" spans="1:6">
      <c r="A25" s="29" t="s">
        <v>358</v>
      </c>
      <c r="B25" s="30">
        <v>669862.5</v>
      </c>
      <c r="C25" s="27"/>
    </row>
    <row r="26" spans="1:6">
      <c r="A26" s="29" t="s">
        <v>359</v>
      </c>
      <c r="B26" s="30">
        <v>11157.7027</v>
      </c>
      <c r="C26" s="27"/>
    </row>
    <row r="27" spans="1:6" s="16" customFormat="1">
      <c r="A27" s="29" t="s">
        <v>4133</v>
      </c>
      <c r="B27" s="30">
        <v>3556435496.3200002</v>
      </c>
      <c r="C27" s="28"/>
    </row>
    <row r="28" spans="1:6" s="16" customFormat="1">
      <c r="A28" s="29" t="s">
        <v>49</v>
      </c>
      <c r="B28" s="30">
        <v>3556435496.3200002</v>
      </c>
      <c r="C28" s="28"/>
    </row>
    <row r="29" spans="1:6" s="16" customFormat="1">
      <c r="A29" s="29" t="s">
        <v>358</v>
      </c>
      <c r="B29" s="30">
        <v>325734</v>
      </c>
      <c r="C29" s="28"/>
    </row>
    <row r="30" spans="1:6" s="16" customFormat="1">
      <c r="A30" s="29" t="s">
        <v>359</v>
      </c>
      <c r="B30" s="30">
        <v>10918.2201</v>
      </c>
      <c r="C30" s="28"/>
    </row>
    <row r="31" spans="1:6" s="16" customFormat="1">
      <c r="A31" s="19" t="s">
        <v>6829</v>
      </c>
      <c r="B31" s="20">
        <v>7555631675.8500004</v>
      </c>
    </row>
    <row r="32" spans="1:6">
      <c r="A32" s="19" t="s">
        <v>49</v>
      </c>
      <c r="B32" s="20">
        <v>7555631675.8500004</v>
      </c>
    </row>
    <row r="33" spans="1:6">
      <c r="A33" s="29" t="s">
        <v>358</v>
      </c>
      <c r="B33" s="66">
        <v>673342</v>
      </c>
    </row>
    <row r="34" spans="1:6">
      <c r="A34" s="19" t="s">
        <v>359</v>
      </c>
      <c r="B34" s="20">
        <v>11221.090700000001</v>
      </c>
    </row>
    <row r="35" spans="1:6">
      <c r="A35" s="19" t="s">
        <v>4134</v>
      </c>
      <c r="B35" s="20">
        <v>5975301748.8100004</v>
      </c>
    </row>
    <row r="36" spans="1:6">
      <c r="A36" s="19" t="s">
        <v>49</v>
      </c>
      <c r="B36" s="20">
        <v>5975301748.8100004</v>
      </c>
    </row>
    <row r="37" spans="1:6">
      <c r="A37" s="19" t="s">
        <v>358</v>
      </c>
      <c r="B37" s="20">
        <v>546727.5</v>
      </c>
    </row>
    <row r="38" spans="1:6">
      <c r="A38" s="19" t="s">
        <v>359</v>
      </c>
      <c r="B38" s="20">
        <v>10929.2138</v>
      </c>
    </row>
    <row r="39" spans="1:6">
      <c r="A39" s="19" t="s">
        <v>1008</v>
      </c>
      <c r="B39" s="20">
        <v>6840006956.0299997</v>
      </c>
    </row>
    <row r="40" spans="1:6">
      <c r="A40" s="19" t="s">
        <v>49</v>
      </c>
      <c r="B40" s="20">
        <v>6840006956.0299997</v>
      </c>
    </row>
    <row r="41" spans="1:6">
      <c r="A41" s="19" t="s">
        <v>358</v>
      </c>
      <c r="B41" s="20">
        <v>604536.94999999995</v>
      </c>
    </row>
    <row r="42" spans="1:6">
      <c r="A42" s="19" t="s">
        <v>359</v>
      </c>
      <c r="B42" s="66">
        <v>11314.456399999999</v>
      </c>
    </row>
    <row r="43" spans="1:6">
      <c r="A43" s="19" t="s">
        <v>1009</v>
      </c>
      <c r="B43" s="20">
        <v>7974453917.6999998</v>
      </c>
    </row>
    <row r="44" spans="1:6">
      <c r="A44" s="19" t="s">
        <v>49</v>
      </c>
      <c r="B44" s="20">
        <v>7974453917.6999998</v>
      </c>
    </row>
    <row r="45" spans="1:6">
      <c r="A45" s="19" t="s">
        <v>358</v>
      </c>
      <c r="B45" s="20">
        <v>711437.5</v>
      </c>
    </row>
    <row r="46" spans="1:6">
      <c r="A46" s="19" t="s">
        <v>359</v>
      </c>
      <c r="B46" s="20">
        <v>11208.9311</v>
      </c>
    </row>
    <row r="47" spans="1:6">
      <c r="A47" s="19" t="s">
        <v>1010</v>
      </c>
      <c r="B47" s="20">
        <v>3474721026.4899998</v>
      </c>
      <c r="F47" s="17" t="s">
        <v>5823</v>
      </c>
    </row>
    <row r="48" spans="1:6">
      <c r="A48" s="19" t="s">
        <v>49</v>
      </c>
      <c r="B48" s="20">
        <v>3474721026.4899998</v>
      </c>
    </row>
    <row r="49" spans="1:2">
      <c r="A49" s="19" t="s">
        <v>358</v>
      </c>
      <c r="B49" s="20">
        <v>320399.5</v>
      </c>
    </row>
    <row r="50" spans="1:2">
      <c r="A50" s="19" t="s">
        <v>359</v>
      </c>
      <c r="B50" s="20">
        <v>10844.963900000001</v>
      </c>
    </row>
    <row r="51" spans="1:2">
      <c r="A51" s="19" t="s">
        <v>4135</v>
      </c>
      <c r="B51" s="20">
        <v>6866318532.1499996</v>
      </c>
    </row>
    <row r="52" spans="1:2">
      <c r="A52" s="19" t="s">
        <v>49</v>
      </c>
      <c r="B52" s="20">
        <v>6866318532.1499996</v>
      </c>
    </row>
    <row r="53" spans="1:2">
      <c r="A53" s="19" t="s">
        <v>358</v>
      </c>
      <c r="B53" s="20">
        <v>619500</v>
      </c>
    </row>
    <row r="54" spans="1:2">
      <c r="A54" s="19" t="s">
        <v>359</v>
      </c>
      <c r="B54" s="20">
        <v>11083.645699999999</v>
      </c>
    </row>
    <row r="55" spans="1:2">
      <c r="A55" s="262" t="s">
        <v>1011</v>
      </c>
      <c r="B55" s="263">
        <v>3902351266.75</v>
      </c>
    </row>
    <row r="56" spans="1:2">
      <c r="A56" s="262" t="s">
        <v>49</v>
      </c>
      <c r="B56" s="263">
        <v>3902351266.75</v>
      </c>
    </row>
    <row r="57" spans="1:2">
      <c r="A57" s="262" t="s">
        <v>358</v>
      </c>
      <c r="B57" s="263">
        <v>356275</v>
      </c>
    </row>
    <row r="58" spans="1:2">
      <c r="A58" s="262" t="s">
        <v>359</v>
      </c>
      <c r="B58" s="263">
        <v>10953.1998</v>
      </c>
    </row>
    <row r="59" spans="1:2">
      <c r="A59" s="19" t="s">
        <v>1012</v>
      </c>
      <c r="B59" s="20">
        <v>3902351266.75</v>
      </c>
    </row>
    <row r="60" spans="1:2">
      <c r="A60" s="19" t="s">
        <v>49</v>
      </c>
      <c r="B60" s="20">
        <v>3902351266.75</v>
      </c>
    </row>
    <row r="61" spans="1:2">
      <c r="A61" s="19" t="s">
        <v>358</v>
      </c>
      <c r="B61" s="20">
        <v>356275</v>
      </c>
    </row>
    <row r="62" spans="1:2">
      <c r="A62" s="19" t="s">
        <v>359</v>
      </c>
      <c r="B62" s="20">
        <v>10953.1998</v>
      </c>
    </row>
    <row r="63" spans="1:2">
      <c r="A63" s="264" t="s">
        <v>67</v>
      </c>
      <c r="B63" s="162">
        <f>B7+B19+B55</f>
        <v>65897762218.459999</v>
      </c>
    </row>
    <row r="64" spans="1:2">
      <c r="A64" s="265"/>
      <c r="B64" s="162"/>
    </row>
    <row r="65" spans="1:2">
      <c r="A65" s="265" t="s">
        <v>6830</v>
      </c>
      <c r="B65" s="162">
        <f>B9+B21+B57</f>
        <v>5934950.2000000002</v>
      </c>
    </row>
  </sheetData>
  <autoFilter ref="A6:B30"/>
  <pageMargins left="0.7" right="0.7" top="0.75" bottom="0.75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653"/>
  <sheetViews>
    <sheetView tabSelected="1" view="pageBreakPreview" topLeftCell="A2609" zoomScale="115" zoomScaleNormal="100" zoomScaleSheetLayoutView="115" workbookViewId="0">
      <selection activeCell="C2645" sqref="C2645"/>
    </sheetView>
  </sheetViews>
  <sheetFormatPr defaultColWidth="63.140625" defaultRowHeight="12"/>
  <cols>
    <col min="1" max="1" width="63.140625" style="104"/>
    <col min="2" max="2" width="25.28515625" style="21" customWidth="1"/>
    <col min="3" max="16384" width="63.140625" style="17"/>
  </cols>
  <sheetData>
    <row r="1" spans="1:2">
      <c r="B1" s="57" t="s">
        <v>51</v>
      </c>
    </row>
    <row r="3" spans="1:2" s="96" customFormat="1" ht="15.75">
      <c r="A3" s="1" t="s">
        <v>44</v>
      </c>
      <c r="B3" s="95"/>
    </row>
    <row r="4" spans="1:2" s="96" customFormat="1" ht="15.75">
      <c r="A4" s="14" t="s">
        <v>6070</v>
      </c>
      <c r="B4" s="95"/>
    </row>
    <row r="5" spans="1:2">
      <c r="A5" s="105"/>
      <c r="B5" s="58"/>
    </row>
    <row r="6" spans="1:2">
      <c r="A6" s="158" t="s">
        <v>1</v>
      </c>
      <c r="B6" s="159" t="s">
        <v>2</v>
      </c>
    </row>
    <row r="7" spans="1:2">
      <c r="A7" s="233" t="s">
        <v>6072</v>
      </c>
      <c r="B7" s="235">
        <v>156800000</v>
      </c>
    </row>
    <row r="8" spans="1:2">
      <c r="A8" s="234" t="s">
        <v>6073</v>
      </c>
      <c r="B8" s="236">
        <v>156800000</v>
      </c>
    </row>
    <row r="9" spans="1:2" s="8" customFormat="1">
      <c r="A9" s="233" t="s">
        <v>6074</v>
      </c>
      <c r="B9" s="235">
        <v>18815992</v>
      </c>
    </row>
    <row r="10" spans="1:2">
      <c r="A10" s="234" t="s">
        <v>6075</v>
      </c>
      <c r="B10" s="236">
        <v>11759995</v>
      </c>
    </row>
    <row r="11" spans="1:2" s="8" customFormat="1">
      <c r="A11" s="234" t="s">
        <v>6076</v>
      </c>
      <c r="B11" s="236">
        <v>7055997</v>
      </c>
    </row>
    <row r="12" spans="1:2">
      <c r="A12" s="233" t="s">
        <v>6077</v>
      </c>
      <c r="B12" s="235">
        <v>779567140</v>
      </c>
    </row>
    <row r="13" spans="1:2">
      <c r="A13" s="234" t="s">
        <v>1248</v>
      </c>
      <c r="B13" s="236">
        <v>182099900</v>
      </c>
    </row>
    <row r="14" spans="1:2">
      <c r="A14" s="234" t="s">
        <v>2693</v>
      </c>
      <c r="B14" s="236">
        <v>82519960</v>
      </c>
    </row>
    <row r="15" spans="1:2" s="8" customFormat="1">
      <c r="A15" s="234" t="s">
        <v>2694</v>
      </c>
      <c r="B15" s="236">
        <v>86284740</v>
      </c>
    </row>
    <row r="16" spans="1:2">
      <c r="A16" s="234" t="s">
        <v>2695</v>
      </c>
      <c r="B16" s="236">
        <v>6996000</v>
      </c>
    </row>
    <row r="17" spans="1:2">
      <c r="A17" s="234" t="s">
        <v>4173</v>
      </c>
      <c r="B17" s="236">
        <v>93719960</v>
      </c>
    </row>
    <row r="18" spans="1:2" s="8" customFormat="1">
      <c r="A18" s="234" t="s">
        <v>4174</v>
      </c>
      <c r="B18" s="236">
        <v>93639960</v>
      </c>
    </row>
    <row r="19" spans="1:2">
      <c r="A19" s="234" t="s">
        <v>4175</v>
      </c>
      <c r="B19" s="236">
        <v>93800000</v>
      </c>
    </row>
    <row r="20" spans="1:2" s="8" customFormat="1">
      <c r="A20" s="234" t="s">
        <v>4176</v>
      </c>
      <c r="B20" s="236">
        <v>140506620</v>
      </c>
    </row>
    <row r="21" spans="1:2">
      <c r="A21" s="233" t="s">
        <v>6078</v>
      </c>
      <c r="B21" s="235">
        <v>40374800</v>
      </c>
    </row>
    <row r="22" spans="1:2" s="8" customFormat="1">
      <c r="A22" s="234" t="s">
        <v>1249</v>
      </c>
      <c r="B22" s="236">
        <v>6804800</v>
      </c>
    </row>
    <row r="23" spans="1:2">
      <c r="A23" s="234" t="s">
        <v>2696</v>
      </c>
      <c r="B23" s="236">
        <v>11020000</v>
      </c>
    </row>
    <row r="24" spans="1:2">
      <c r="A24" s="234" t="s">
        <v>4177</v>
      </c>
      <c r="B24" s="236">
        <v>22550000</v>
      </c>
    </row>
    <row r="25" spans="1:2" s="8" customFormat="1">
      <c r="A25" s="233" t="s">
        <v>6079</v>
      </c>
      <c r="B25" s="235">
        <v>4437578</v>
      </c>
    </row>
    <row r="26" spans="1:2">
      <c r="A26" s="234" t="s">
        <v>6080</v>
      </c>
      <c r="B26" s="236">
        <v>4437578</v>
      </c>
    </row>
    <row r="27" spans="1:2">
      <c r="A27" s="233" t="s">
        <v>6081</v>
      </c>
      <c r="B27" s="235">
        <v>68459990</v>
      </c>
    </row>
    <row r="28" spans="1:2" s="8" customFormat="1">
      <c r="A28" s="234" t="s">
        <v>2697</v>
      </c>
      <c r="B28" s="236">
        <v>21809990</v>
      </c>
    </row>
    <row r="29" spans="1:2">
      <c r="A29" s="234" t="s">
        <v>2698</v>
      </c>
      <c r="B29" s="236">
        <v>23320000</v>
      </c>
    </row>
    <row r="30" spans="1:2" s="8" customFormat="1">
      <c r="A30" s="234" t="s">
        <v>6082</v>
      </c>
      <c r="B30" s="236">
        <v>23330000</v>
      </c>
    </row>
    <row r="31" spans="1:2">
      <c r="A31" s="233" t="s">
        <v>6083</v>
      </c>
      <c r="B31" s="235">
        <v>22287880</v>
      </c>
    </row>
    <row r="32" spans="1:2">
      <c r="A32" s="234" t="s">
        <v>6084</v>
      </c>
      <c r="B32" s="236">
        <v>22287880</v>
      </c>
    </row>
    <row r="33" spans="1:2" s="8" customFormat="1">
      <c r="A33" s="233" t="s">
        <v>6085</v>
      </c>
      <c r="B33" s="235">
        <v>609130330</v>
      </c>
    </row>
    <row r="34" spans="1:2">
      <c r="A34" s="234" t="s">
        <v>4178</v>
      </c>
      <c r="B34" s="236">
        <v>46635760</v>
      </c>
    </row>
    <row r="35" spans="1:2">
      <c r="A35" s="234" t="s">
        <v>4179</v>
      </c>
      <c r="B35" s="236">
        <v>69949980</v>
      </c>
    </row>
    <row r="36" spans="1:2" s="8" customFormat="1">
      <c r="A36" s="234" t="s">
        <v>6086</v>
      </c>
      <c r="B36" s="236">
        <v>46657760</v>
      </c>
    </row>
    <row r="37" spans="1:2" s="8" customFormat="1">
      <c r="A37" s="234" t="s">
        <v>6087</v>
      </c>
      <c r="B37" s="236">
        <v>46857760</v>
      </c>
    </row>
    <row r="38" spans="1:2">
      <c r="A38" s="234" t="s">
        <v>6088</v>
      </c>
      <c r="B38" s="236">
        <v>47057760</v>
      </c>
    </row>
    <row r="39" spans="1:2" s="8" customFormat="1">
      <c r="A39" s="234" t="s">
        <v>6089</v>
      </c>
      <c r="B39" s="236">
        <v>47055760</v>
      </c>
    </row>
    <row r="40" spans="1:2">
      <c r="A40" s="234" t="s">
        <v>6090</v>
      </c>
      <c r="B40" s="236">
        <v>94511960</v>
      </c>
    </row>
    <row r="41" spans="1:2">
      <c r="A41" s="234" t="s">
        <v>6091</v>
      </c>
      <c r="B41" s="236">
        <v>70286640</v>
      </c>
    </row>
    <row r="42" spans="1:2">
      <c r="A42" s="234" t="s">
        <v>6092</v>
      </c>
      <c r="B42" s="236">
        <v>70103640</v>
      </c>
    </row>
    <row r="43" spans="1:2">
      <c r="A43" s="234" t="s">
        <v>6093</v>
      </c>
      <c r="B43" s="236">
        <v>70013310</v>
      </c>
    </row>
    <row r="44" spans="1:2">
      <c r="A44" s="233" t="s">
        <v>6094</v>
      </c>
      <c r="B44" s="235">
        <v>649202850</v>
      </c>
    </row>
    <row r="45" spans="1:2">
      <c r="A45" s="234" t="s">
        <v>1666</v>
      </c>
      <c r="B45" s="236">
        <v>26402775</v>
      </c>
    </row>
    <row r="46" spans="1:2">
      <c r="A46" s="234" t="s">
        <v>1667</v>
      </c>
      <c r="B46" s="236">
        <v>26412500</v>
      </c>
    </row>
    <row r="47" spans="1:2" s="8" customFormat="1">
      <c r="A47" s="234" t="s">
        <v>1668</v>
      </c>
      <c r="B47" s="236">
        <v>31677330</v>
      </c>
    </row>
    <row r="48" spans="1:2">
      <c r="A48" s="234" t="s">
        <v>1669</v>
      </c>
      <c r="B48" s="236">
        <v>21123996</v>
      </c>
    </row>
    <row r="49" spans="1:2" s="8" customFormat="1">
      <c r="A49" s="234" t="s">
        <v>1670</v>
      </c>
      <c r="B49" s="236">
        <v>31679994</v>
      </c>
    </row>
    <row r="50" spans="1:2">
      <c r="A50" s="234" t="s">
        <v>1671</v>
      </c>
      <c r="B50" s="236">
        <v>31677330</v>
      </c>
    </row>
    <row r="51" spans="1:2">
      <c r="A51" s="234" t="s">
        <v>3099</v>
      </c>
      <c r="B51" s="236">
        <v>31691994</v>
      </c>
    </row>
    <row r="52" spans="1:2">
      <c r="A52" s="234" t="s">
        <v>3100</v>
      </c>
      <c r="B52" s="236">
        <v>23000400</v>
      </c>
    </row>
    <row r="53" spans="1:2">
      <c r="A53" s="234" t="s">
        <v>3101</v>
      </c>
      <c r="B53" s="236">
        <v>17250021</v>
      </c>
    </row>
    <row r="54" spans="1:2" s="8" customFormat="1">
      <c r="A54" s="234" t="s">
        <v>3102</v>
      </c>
      <c r="B54" s="236">
        <v>28750005</v>
      </c>
    </row>
    <row r="55" spans="1:2">
      <c r="A55" s="234" t="s">
        <v>3103</v>
      </c>
      <c r="B55" s="236">
        <v>31630000</v>
      </c>
    </row>
    <row r="56" spans="1:2" s="8" customFormat="1">
      <c r="A56" s="234" t="s">
        <v>3104</v>
      </c>
      <c r="B56" s="236">
        <v>31629995</v>
      </c>
    </row>
    <row r="57" spans="1:2">
      <c r="A57" s="234" t="s">
        <v>4659</v>
      </c>
      <c r="B57" s="236">
        <v>31630000</v>
      </c>
    </row>
    <row r="58" spans="1:2">
      <c r="A58" s="234" t="s">
        <v>4660</v>
      </c>
      <c r="B58" s="236">
        <v>31625055</v>
      </c>
    </row>
    <row r="59" spans="1:2" s="8" customFormat="1">
      <c r="A59" s="234" t="s">
        <v>4661</v>
      </c>
      <c r="B59" s="236">
        <v>31625045</v>
      </c>
    </row>
    <row r="60" spans="1:2">
      <c r="A60" s="234" t="s">
        <v>4662</v>
      </c>
      <c r="B60" s="236">
        <v>31625495</v>
      </c>
    </row>
    <row r="61" spans="1:2" s="8" customFormat="1">
      <c r="A61" s="234" t="s">
        <v>4663</v>
      </c>
      <c r="B61" s="236">
        <v>18975297</v>
      </c>
    </row>
    <row r="62" spans="1:2">
      <c r="A62" s="234" t="s">
        <v>4664</v>
      </c>
      <c r="B62" s="236">
        <v>12650018</v>
      </c>
    </row>
    <row r="63" spans="1:2" s="8" customFormat="1">
      <c r="A63" s="234" t="s">
        <v>6095</v>
      </c>
      <c r="B63" s="236">
        <v>31625045</v>
      </c>
    </row>
    <row r="64" spans="1:2">
      <c r="A64" s="234" t="s">
        <v>6096</v>
      </c>
      <c r="B64" s="236">
        <v>31630000</v>
      </c>
    </row>
    <row r="65" spans="1:2" s="8" customFormat="1">
      <c r="A65" s="234" t="s">
        <v>6097</v>
      </c>
      <c r="B65" s="236">
        <v>31630000</v>
      </c>
    </row>
    <row r="66" spans="1:2">
      <c r="A66" s="234" t="s">
        <v>6098</v>
      </c>
      <c r="B66" s="236">
        <v>31630555</v>
      </c>
    </row>
    <row r="67" spans="1:2">
      <c r="A67" s="234" t="s">
        <v>6099</v>
      </c>
      <c r="B67" s="236">
        <v>31630000</v>
      </c>
    </row>
    <row r="68" spans="1:2">
      <c r="A68" s="233" t="s">
        <v>6100</v>
      </c>
      <c r="B68" s="235">
        <v>46015292</v>
      </c>
    </row>
    <row r="69" spans="1:2">
      <c r="A69" s="234" t="s">
        <v>1250</v>
      </c>
      <c r="B69" s="236">
        <v>6815152</v>
      </c>
    </row>
    <row r="70" spans="1:2">
      <c r="A70" s="234" t="s">
        <v>2699</v>
      </c>
      <c r="B70" s="236">
        <v>17010070</v>
      </c>
    </row>
    <row r="71" spans="1:2">
      <c r="A71" s="234" t="s">
        <v>6101</v>
      </c>
      <c r="B71" s="236">
        <v>22190070</v>
      </c>
    </row>
    <row r="72" spans="1:2" s="8" customFormat="1">
      <c r="A72" s="233" t="s">
        <v>6102</v>
      </c>
      <c r="B72" s="235">
        <v>28050000</v>
      </c>
    </row>
    <row r="73" spans="1:2" s="8" customFormat="1">
      <c r="A73" s="234" t="s">
        <v>2700</v>
      </c>
      <c r="B73" s="236">
        <v>28050000</v>
      </c>
    </row>
    <row r="74" spans="1:2">
      <c r="A74" s="233" t="s">
        <v>6103</v>
      </c>
      <c r="B74" s="235">
        <v>6328000</v>
      </c>
    </row>
    <row r="75" spans="1:2">
      <c r="A75" s="234" t="s">
        <v>6104</v>
      </c>
      <c r="B75" s="236">
        <v>6328000</v>
      </c>
    </row>
    <row r="76" spans="1:2">
      <c r="A76" s="233" t="s">
        <v>6105</v>
      </c>
      <c r="B76" s="235">
        <v>170275063</v>
      </c>
    </row>
    <row r="77" spans="1:2" s="8" customFormat="1">
      <c r="A77" s="234" t="s">
        <v>2701</v>
      </c>
      <c r="B77" s="236">
        <v>5765000</v>
      </c>
    </row>
    <row r="78" spans="1:2">
      <c r="A78" s="234" t="s">
        <v>4180</v>
      </c>
      <c r="B78" s="236">
        <v>6330000</v>
      </c>
    </row>
    <row r="79" spans="1:2" s="8" customFormat="1">
      <c r="A79" s="234" t="s">
        <v>4181</v>
      </c>
      <c r="B79" s="236">
        <v>6330000</v>
      </c>
    </row>
    <row r="80" spans="1:2">
      <c r="A80" s="234" t="s">
        <v>4182</v>
      </c>
      <c r="B80" s="236">
        <v>6326000</v>
      </c>
    </row>
    <row r="81" spans="1:2" s="8" customFormat="1">
      <c r="A81" s="234" t="s">
        <v>4183</v>
      </c>
      <c r="B81" s="236">
        <v>6326000</v>
      </c>
    </row>
    <row r="82" spans="1:2" s="8" customFormat="1">
      <c r="A82" s="234" t="s">
        <v>4184</v>
      </c>
      <c r="B82" s="236">
        <v>6326000</v>
      </c>
    </row>
    <row r="83" spans="1:2">
      <c r="A83" s="234" t="s">
        <v>4185</v>
      </c>
      <c r="B83" s="236">
        <v>6330000</v>
      </c>
    </row>
    <row r="84" spans="1:2">
      <c r="A84" s="234" t="s">
        <v>4186</v>
      </c>
      <c r="B84" s="236">
        <v>6326000</v>
      </c>
    </row>
    <row r="85" spans="1:2" s="8" customFormat="1">
      <c r="A85" s="234" t="s">
        <v>4187</v>
      </c>
      <c r="B85" s="236">
        <v>6325999</v>
      </c>
    </row>
    <row r="86" spans="1:2">
      <c r="A86" s="234" t="s">
        <v>6106</v>
      </c>
      <c r="B86" s="236">
        <v>6325001</v>
      </c>
    </row>
    <row r="87" spans="1:2">
      <c r="A87" s="234" t="s">
        <v>6107</v>
      </c>
      <c r="B87" s="236">
        <v>6330000</v>
      </c>
    </row>
    <row r="88" spans="1:2">
      <c r="A88" s="234" t="s">
        <v>6108</v>
      </c>
      <c r="B88" s="236">
        <v>6327000</v>
      </c>
    </row>
    <row r="89" spans="1:2" s="8" customFormat="1">
      <c r="A89" s="234" t="s">
        <v>6109</v>
      </c>
      <c r="B89" s="236">
        <v>6327000</v>
      </c>
    </row>
    <row r="90" spans="1:2">
      <c r="A90" s="234" t="s">
        <v>6110</v>
      </c>
      <c r="B90" s="236">
        <v>6325001</v>
      </c>
    </row>
    <row r="91" spans="1:2">
      <c r="A91" s="234" t="s">
        <v>6111</v>
      </c>
      <c r="B91" s="236">
        <v>6328000</v>
      </c>
    </row>
    <row r="92" spans="1:2">
      <c r="A92" s="234" t="s">
        <v>6112</v>
      </c>
      <c r="B92" s="236">
        <v>6328000</v>
      </c>
    </row>
    <row r="93" spans="1:2">
      <c r="A93" s="234" t="s">
        <v>6113</v>
      </c>
      <c r="B93" s="236">
        <v>6328000</v>
      </c>
    </row>
    <row r="94" spans="1:2" s="8" customFormat="1">
      <c r="A94" s="234" t="s">
        <v>6114</v>
      </c>
      <c r="B94" s="236">
        <v>6326000</v>
      </c>
    </row>
    <row r="95" spans="1:2" s="8" customFormat="1">
      <c r="A95" s="234" t="s">
        <v>6115</v>
      </c>
      <c r="B95" s="236">
        <v>6325999</v>
      </c>
    </row>
    <row r="96" spans="1:2">
      <c r="A96" s="234" t="s">
        <v>6116</v>
      </c>
      <c r="B96" s="236">
        <v>6330000</v>
      </c>
    </row>
    <row r="97" spans="1:2" s="8" customFormat="1">
      <c r="A97" s="234" t="s">
        <v>6117</v>
      </c>
      <c r="B97" s="236">
        <v>6327000</v>
      </c>
    </row>
    <row r="98" spans="1:2">
      <c r="A98" s="234" t="s">
        <v>6118</v>
      </c>
      <c r="B98" s="236">
        <v>6330999</v>
      </c>
    </row>
    <row r="99" spans="1:2" s="8" customFormat="1">
      <c r="A99" s="234" t="s">
        <v>6119</v>
      </c>
      <c r="B99" s="236">
        <v>6328000</v>
      </c>
    </row>
    <row r="100" spans="1:2">
      <c r="A100" s="234" t="s">
        <v>6120</v>
      </c>
      <c r="B100" s="236">
        <v>6325005</v>
      </c>
    </row>
    <row r="101" spans="1:2" s="8" customFormat="1">
      <c r="A101" s="234" t="s">
        <v>6121</v>
      </c>
      <c r="B101" s="236">
        <v>6325060</v>
      </c>
    </row>
    <row r="102" spans="1:2">
      <c r="A102" s="234" t="s">
        <v>6122</v>
      </c>
      <c r="B102" s="236">
        <v>6326999</v>
      </c>
    </row>
    <row r="103" spans="1:2" s="8" customFormat="1">
      <c r="A103" s="234" t="s">
        <v>6123</v>
      </c>
      <c r="B103" s="236">
        <v>6327000</v>
      </c>
    </row>
    <row r="104" spans="1:2">
      <c r="A104" s="233" t="s">
        <v>6124</v>
      </c>
      <c r="B104" s="235">
        <v>6326550</v>
      </c>
    </row>
    <row r="105" spans="1:2" s="8" customFormat="1">
      <c r="A105" s="234" t="s">
        <v>6125</v>
      </c>
      <c r="B105" s="236">
        <v>6326550</v>
      </c>
    </row>
    <row r="106" spans="1:2" s="8" customFormat="1">
      <c r="A106" s="233" t="s">
        <v>6126</v>
      </c>
      <c r="B106" s="235">
        <v>25316000</v>
      </c>
    </row>
    <row r="107" spans="1:2">
      <c r="A107" s="234" t="s">
        <v>6127</v>
      </c>
      <c r="B107" s="236">
        <v>6330000</v>
      </c>
    </row>
    <row r="108" spans="1:2" s="8" customFormat="1">
      <c r="A108" s="234" t="s">
        <v>6128</v>
      </c>
      <c r="B108" s="236">
        <v>6334000</v>
      </c>
    </row>
    <row r="109" spans="1:2">
      <c r="A109" s="234" t="s">
        <v>6129</v>
      </c>
      <c r="B109" s="236">
        <v>6326000</v>
      </c>
    </row>
    <row r="110" spans="1:2" s="8" customFormat="1">
      <c r="A110" s="234" t="s">
        <v>6130</v>
      </c>
      <c r="B110" s="236">
        <v>6326000</v>
      </c>
    </row>
    <row r="111" spans="1:2">
      <c r="A111" s="233" t="s">
        <v>6131</v>
      </c>
      <c r="B111" s="235">
        <v>2350000</v>
      </c>
    </row>
    <row r="112" spans="1:2">
      <c r="A112" s="234" t="s">
        <v>6132</v>
      </c>
      <c r="B112" s="236">
        <v>2350000</v>
      </c>
    </row>
    <row r="113" spans="1:2">
      <c r="A113" s="233" t="s">
        <v>6133</v>
      </c>
      <c r="B113" s="235">
        <v>79450000</v>
      </c>
    </row>
    <row r="114" spans="1:2">
      <c r="A114" s="234" t="s">
        <v>2702</v>
      </c>
      <c r="B114" s="236">
        <v>9250000</v>
      </c>
    </row>
    <row r="115" spans="1:2">
      <c r="A115" s="234" t="s">
        <v>2703</v>
      </c>
      <c r="B115" s="236">
        <v>23320000</v>
      </c>
    </row>
    <row r="116" spans="1:2" s="8" customFormat="1">
      <c r="A116" s="234" t="s">
        <v>4188</v>
      </c>
      <c r="B116" s="236">
        <v>23300000</v>
      </c>
    </row>
    <row r="117" spans="1:2">
      <c r="A117" s="234" t="s">
        <v>6134</v>
      </c>
      <c r="B117" s="236">
        <v>23580000</v>
      </c>
    </row>
    <row r="118" spans="1:2">
      <c r="A118" s="233" t="s">
        <v>6135</v>
      </c>
      <c r="B118" s="235">
        <v>20285607741.790001</v>
      </c>
    </row>
    <row r="119" spans="1:2">
      <c r="A119" s="234" t="s">
        <v>1640</v>
      </c>
      <c r="B119" s="236">
        <v>642486959.69000006</v>
      </c>
    </row>
    <row r="120" spans="1:2">
      <c r="A120" s="234" t="s">
        <v>1641</v>
      </c>
      <c r="B120" s="236">
        <v>630039281.75999999</v>
      </c>
    </row>
    <row r="121" spans="1:2">
      <c r="A121" s="234" t="s">
        <v>1642</v>
      </c>
      <c r="B121" s="236">
        <v>361224000</v>
      </c>
    </row>
    <row r="122" spans="1:2">
      <c r="A122" s="234" t="s">
        <v>1643</v>
      </c>
      <c r="B122" s="236">
        <v>274339548.82999998</v>
      </c>
    </row>
    <row r="123" spans="1:2">
      <c r="A123" s="234" t="s">
        <v>1644</v>
      </c>
      <c r="B123" s="236">
        <v>631499453.13</v>
      </c>
    </row>
    <row r="124" spans="1:2">
      <c r="A124" s="234" t="s">
        <v>1645</v>
      </c>
      <c r="B124" s="236">
        <v>634630817.57000005</v>
      </c>
    </row>
    <row r="125" spans="1:2">
      <c r="A125" s="234" t="s">
        <v>1646</v>
      </c>
      <c r="B125" s="236">
        <v>635318967.61000001</v>
      </c>
    </row>
    <row r="126" spans="1:2">
      <c r="A126" s="234" t="s">
        <v>3076</v>
      </c>
      <c r="B126" s="236">
        <v>599584000</v>
      </c>
    </row>
    <row r="127" spans="1:2">
      <c r="A127" s="234" t="s">
        <v>3077</v>
      </c>
      <c r="B127" s="236">
        <v>35358810.700000003</v>
      </c>
    </row>
    <row r="128" spans="1:2">
      <c r="A128" s="234" t="s">
        <v>3078</v>
      </c>
      <c r="B128" s="236">
        <v>715707534.38</v>
      </c>
    </row>
    <row r="129" spans="1:2" s="8" customFormat="1">
      <c r="A129" s="234" t="s">
        <v>3079</v>
      </c>
      <c r="B129" s="236">
        <v>280000000</v>
      </c>
    </row>
    <row r="130" spans="1:2">
      <c r="A130" s="234" t="s">
        <v>3080</v>
      </c>
      <c r="B130" s="236">
        <v>413066326.39999998</v>
      </c>
    </row>
    <row r="131" spans="1:2" s="8" customFormat="1">
      <c r="A131" s="234" t="s">
        <v>3081</v>
      </c>
      <c r="B131" s="236">
        <v>695216835.05999994</v>
      </c>
    </row>
    <row r="132" spans="1:2">
      <c r="A132" s="234" t="s">
        <v>4616</v>
      </c>
      <c r="B132" s="236">
        <v>233380000</v>
      </c>
    </row>
    <row r="133" spans="1:2">
      <c r="A133" s="234" t="s">
        <v>4617</v>
      </c>
      <c r="B133" s="236">
        <v>569717920.79999995</v>
      </c>
    </row>
    <row r="134" spans="1:2" s="8" customFormat="1">
      <c r="A134" s="234" t="s">
        <v>4618</v>
      </c>
      <c r="B134" s="236">
        <v>806896895.89999998</v>
      </c>
    </row>
    <row r="135" spans="1:2">
      <c r="A135" s="234" t="s">
        <v>4619</v>
      </c>
      <c r="B135" s="236">
        <v>653660000</v>
      </c>
    </row>
    <row r="136" spans="1:2" s="8" customFormat="1">
      <c r="A136" s="234" t="s">
        <v>4620</v>
      </c>
      <c r="B136" s="236">
        <v>105079500</v>
      </c>
    </row>
    <row r="137" spans="1:2">
      <c r="A137" s="234" t="s">
        <v>4621</v>
      </c>
      <c r="B137" s="236">
        <v>43257247.32</v>
      </c>
    </row>
    <row r="138" spans="1:2">
      <c r="A138" s="234" t="s">
        <v>4622</v>
      </c>
      <c r="B138" s="236">
        <v>466668000</v>
      </c>
    </row>
    <row r="139" spans="1:2">
      <c r="A139" s="234" t="s">
        <v>4623</v>
      </c>
      <c r="B139" s="236">
        <v>336391287.47000003</v>
      </c>
    </row>
    <row r="140" spans="1:2" s="8" customFormat="1">
      <c r="A140" s="234" t="s">
        <v>4624</v>
      </c>
      <c r="B140" s="236">
        <v>233333300</v>
      </c>
    </row>
    <row r="141" spans="1:2">
      <c r="A141" s="234" t="s">
        <v>4625</v>
      </c>
      <c r="B141" s="236">
        <v>277531800</v>
      </c>
    </row>
    <row r="142" spans="1:2" s="8" customFormat="1">
      <c r="A142" s="234" t="s">
        <v>4626</v>
      </c>
      <c r="B142" s="236">
        <v>277662700</v>
      </c>
    </row>
    <row r="143" spans="1:2" s="8" customFormat="1">
      <c r="A143" s="234" t="s">
        <v>4627</v>
      </c>
      <c r="B143" s="236">
        <v>14518724.800000001</v>
      </c>
    </row>
    <row r="144" spans="1:2">
      <c r="A144" s="234" t="s">
        <v>4628</v>
      </c>
      <c r="B144" s="236">
        <v>807199172.27999997</v>
      </c>
    </row>
    <row r="145" spans="1:2">
      <c r="A145" s="234" t="s">
        <v>4629</v>
      </c>
      <c r="B145" s="236">
        <v>805435588</v>
      </c>
    </row>
    <row r="146" spans="1:2">
      <c r="A146" s="234" t="s">
        <v>4630</v>
      </c>
      <c r="B146" s="236">
        <v>770550000</v>
      </c>
    </row>
    <row r="147" spans="1:2" s="8" customFormat="1">
      <c r="A147" s="234" t="s">
        <v>4631</v>
      </c>
      <c r="B147" s="236">
        <v>809142880</v>
      </c>
    </row>
    <row r="148" spans="1:2">
      <c r="A148" s="234" t="s">
        <v>4632</v>
      </c>
      <c r="B148" s="236">
        <v>807341181.29999995</v>
      </c>
    </row>
    <row r="149" spans="1:2" s="8" customFormat="1">
      <c r="A149" s="234" t="s">
        <v>4633</v>
      </c>
      <c r="B149" s="236">
        <v>809502187.5</v>
      </c>
    </row>
    <row r="150" spans="1:2">
      <c r="A150" s="234" t="s">
        <v>6136</v>
      </c>
      <c r="B150" s="236">
        <v>816640799</v>
      </c>
    </row>
    <row r="151" spans="1:2" s="8" customFormat="1">
      <c r="A151" s="234" t="s">
        <v>6137</v>
      </c>
      <c r="B151" s="236">
        <v>353648880</v>
      </c>
    </row>
    <row r="152" spans="1:2">
      <c r="A152" s="234" t="s">
        <v>6138</v>
      </c>
      <c r="B152" s="236">
        <v>462446468</v>
      </c>
    </row>
    <row r="153" spans="1:2" s="8" customFormat="1">
      <c r="A153" s="234" t="s">
        <v>6139</v>
      </c>
      <c r="B153" s="236">
        <v>815850360</v>
      </c>
    </row>
    <row r="154" spans="1:2">
      <c r="A154" s="234" t="s">
        <v>6140</v>
      </c>
      <c r="B154" s="236">
        <v>815218560</v>
      </c>
    </row>
    <row r="155" spans="1:2">
      <c r="A155" s="234" t="s">
        <v>6141</v>
      </c>
      <c r="B155" s="236">
        <v>824660124.28999996</v>
      </c>
    </row>
    <row r="156" spans="1:2">
      <c r="A156" s="234" t="s">
        <v>6142</v>
      </c>
      <c r="B156" s="236">
        <v>719180000</v>
      </c>
    </row>
    <row r="157" spans="1:2">
      <c r="A157" s="234" t="s">
        <v>6143</v>
      </c>
      <c r="B157" s="236">
        <v>102221630</v>
      </c>
    </row>
    <row r="158" spans="1:2">
      <c r="A158" s="233" t="s">
        <v>4860</v>
      </c>
      <c r="B158" s="235">
        <v>23313400</v>
      </c>
    </row>
    <row r="159" spans="1:2">
      <c r="A159" s="234" t="s">
        <v>6144</v>
      </c>
      <c r="B159" s="236">
        <v>23313400</v>
      </c>
    </row>
    <row r="160" spans="1:2">
      <c r="A160" s="233" t="s">
        <v>6145</v>
      </c>
      <c r="B160" s="235">
        <v>5508818059</v>
      </c>
    </row>
    <row r="161" spans="1:2">
      <c r="A161" s="234" t="s">
        <v>1251</v>
      </c>
      <c r="B161" s="236">
        <v>180123100</v>
      </c>
    </row>
    <row r="162" spans="1:2">
      <c r="A162" s="234" t="s">
        <v>1252</v>
      </c>
      <c r="B162" s="236">
        <v>216360120</v>
      </c>
    </row>
    <row r="163" spans="1:2">
      <c r="A163" s="234" t="s">
        <v>1253</v>
      </c>
      <c r="B163" s="236">
        <v>217533360</v>
      </c>
    </row>
    <row r="164" spans="1:2">
      <c r="A164" s="234" t="s">
        <v>1254</v>
      </c>
      <c r="B164" s="236">
        <v>217919880</v>
      </c>
    </row>
    <row r="165" spans="1:2">
      <c r="A165" s="234" t="s">
        <v>1255</v>
      </c>
      <c r="B165" s="236">
        <v>90589400</v>
      </c>
    </row>
    <row r="166" spans="1:2">
      <c r="A166" s="234" t="s">
        <v>2704</v>
      </c>
      <c r="B166" s="236">
        <v>146203524</v>
      </c>
    </row>
    <row r="167" spans="1:2">
      <c r="A167" s="234" t="s">
        <v>2705</v>
      </c>
      <c r="B167" s="236">
        <v>159452221</v>
      </c>
    </row>
    <row r="168" spans="1:2">
      <c r="A168" s="234" t="s">
        <v>2706</v>
      </c>
      <c r="B168" s="236">
        <v>279934560</v>
      </c>
    </row>
    <row r="169" spans="1:2">
      <c r="A169" s="234" t="s">
        <v>2707</v>
      </c>
      <c r="B169" s="236">
        <v>198814915</v>
      </c>
    </row>
    <row r="170" spans="1:2">
      <c r="A170" s="234" t="s">
        <v>4189</v>
      </c>
      <c r="B170" s="236">
        <v>41964138</v>
      </c>
    </row>
    <row r="171" spans="1:2">
      <c r="A171" s="234" t="s">
        <v>4190</v>
      </c>
      <c r="B171" s="236">
        <v>156779933</v>
      </c>
    </row>
    <row r="172" spans="1:2">
      <c r="A172" s="234" t="s">
        <v>4191</v>
      </c>
      <c r="B172" s="236">
        <v>300800652</v>
      </c>
    </row>
    <row r="173" spans="1:2">
      <c r="A173" s="234" t="s">
        <v>4192</v>
      </c>
      <c r="B173" s="236">
        <v>244335000</v>
      </c>
    </row>
    <row r="174" spans="1:2">
      <c r="A174" s="234" t="s">
        <v>4193</v>
      </c>
      <c r="B174" s="236">
        <v>303392440</v>
      </c>
    </row>
    <row r="175" spans="1:2">
      <c r="A175" s="234" t="s">
        <v>4194</v>
      </c>
      <c r="B175" s="236">
        <v>119063988</v>
      </c>
    </row>
    <row r="176" spans="1:2">
      <c r="A176" s="234" t="s">
        <v>4195</v>
      </c>
      <c r="B176" s="236">
        <v>251792388</v>
      </c>
    </row>
    <row r="177" spans="1:2">
      <c r="A177" s="234" t="s">
        <v>4196</v>
      </c>
      <c r="B177" s="236">
        <v>291461000</v>
      </c>
    </row>
    <row r="178" spans="1:2">
      <c r="A178" s="234" t="s">
        <v>4197</v>
      </c>
      <c r="B178" s="236">
        <v>345119424</v>
      </c>
    </row>
    <row r="179" spans="1:2">
      <c r="A179" s="234" t="s">
        <v>4198</v>
      </c>
      <c r="B179" s="236">
        <v>259716468</v>
      </c>
    </row>
    <row r="180" spans="1:2">
      <c r="A180" s="234" t="s">
        <v>4199</v>
      </c>
      <c r="B180" s="236">
        <v>288531924</v>
      </c>
    </row>
    <row r="181" spans="1:2">
      <c r="A181" s="234" t="s">
        <v>6146</v>
      </c>
      <c r="B181" s="236">
        <v>396573960</v>
      </c>
    </row>
    <row r="182" spans="1:2">
      <c r="A182" s="234" t="s">
        <v>6147</v>
      </c>
      <c r="B182" s="236">
        <v>421721820</v>
      </c>
    </row>
    <row r="183" spans="1:2">
      <c r="A183" s="234" t="s">
        <v>6148</v>
      </c>
      <c r="B183" s="236">
        <v>233428800</v>
      </c>
    </row>
    <row r="184" spans="1:2">
      <c r="A184" s="234" t="s">
        <v>6149</v>
      </c>
      <c r="B184" s="236">
        <v>147205044</v>
      </c>
    </row>
    <row r="185" spans="1:2">
      <c r="A185" s="233" t="s">
        <v>4840</v>
      </c>
      <c r="B185" s="235">
        <v>4800100</v>
      </c>
    </row>
    <row r="186" spans="1:2">
      <c r="A186" s="234" t="s">
        <v>6150</v>
      </c>
      <c r="B186" s="236">
        <v>2250000</v>
      </c>
    </row>
    <row r="187" spans="1:2">
      <c r="A187" s="234" t="s">
        <v>6151</v>
      </c>
      <c r="B187" s="236">
        <v>2550100</v>
      </c>
    </row>
    <row r="188" spans="1:2">
      <c r="A188" s="233" t="s">
        <v>2231</v>
      </c>
      <c r="B188" s="235">
        <v>21524394</v>
      </c>
    </row>
    <row r="189" spans="1:2">
      <c r="A189" s="234" t="s">
        <v>2708</v>
      </c>
      <c r="B189" s="236">
        <v>1877100</v>
      </c>
    </row>
    <row r="190" spans="1:2">
      <c r="A190" s="234" t="s">
        <v>2709</v>
      </c>
      <c r="B190" s="236">
        <v>5631300</v>
      </c>
    </row>
    <row r="191" spans="1:2">
      <c r="A191" s="234" t="s">
        <v>6152</v>
      </c>
      <c r="B191" s="236">
        <v>14015994</v>
      </c>
    </row>
    <row r="192" spans="1:2">
      <c r="A192" s="233" t="s">
        <v>6153</v>
      </c>
      <c r="B192" s="235">
        <v>6992997</v>
      </c>
    </row>
    <row r="193" spans="1:2">
      <c r="A193" s="234" t="s">
        <v>6154</v>
      </c>
      <c r="B193" s="236">
        <v>6992997</v>
      </c>
    </row>
    <row r="194" spans="1:2">
      <c r="A194" s="233" t="s">
        <v>6155</v>
      </c>
      <c r="B194" s="235">
        <v>11851850</v>
      </c>
    </row>
    <row r="195" spans="1:2">
      <c r="A195" s="234" t="s">
        <v>4200</v>
      </c>
      <c r="B195" s="236">
        <v>11851850</v>
      </c>
    </row>
    <row r="196" spans="1:2">
      <c r="A196" s="233" t="s">
        <v>6156</v>
      </c>
      <c r="B196" s="235">
        <v>10600000</v>
      </c>
    </row>
    <row r="197" spans="1:2">
      <c r="A197" s="234" t="s">
        <v>1256</v>
      </c>
      <c r="B197" s="236">
        <v>5300000</v>
      </c>
    </row>
    <row r="198" spans="1:2">
      <c r="A198" s="234" t="s">
        <v>1257</v>
      </c>
      <c r="B198" s="236">
        <v>5300000</v>
      </c>
    </row>
    <row r="199" spans="1:2">
      <c r="A199" s="233" t="s">
        <v>6157</v>
      </c>
      <c r="B199" s="235">
        <v>5752000</v>
      </c>
    </row>
    <row r="200" spans="1:2">
      <c r="A200" s="234" t="s">
        <v>2710</v>
      </c>
      <c r="B200" s="236">
        <v>5752000</v>
      </c>
    </row>
    <row r="201" spans="1:2">
      <c r="A201" s="233" t="s">
        <v>6158</v>
      </c>
      <c r="B201" s="235">
        <v>242209932</v>
      </c>
    </row>
    <row r="202" spans="1:2">
      <c r="A202" s="234" t="s">
        <v>2711</v>
      </c>
      <c r="B202" s="236">
        <v>151027932</v>
      </c>
    </row>
    <row r="203" spans="1:2">
      <c r="A203" s="234" t="s">
        <v>4201</v>
      </c>
      <c r="B203" s="236">
        <v>91182000</v>
      </c>
    </row>
    <row r="204" spans="1:2">
      <c r="A204" s="233" t="s">
        <v>6159</v>
      </c>
      <c r="B204" s="235">
        <v>12656998</v>
      </c>
    </row>
    <row r="205" spans="1:2">
      <c r="A205" s="234" t="s">
        <v>6160</v>
      </c>
      <c r="B205" s="236">
        <v>6330999</v>
      </c>
    </row>
    <row r="206" spans="1:2">
      <c r="A206" s="234" t="s">
        <v>6161</v>
      </c>
      <c r="B206" s="236">
        <v>6325999</v>
      </c>
    </row>
    <row r="207" spans="1:2">
      <c r="A207" s="233" t="s">
        <v>941</v>
      </c>
      <c r="B207" s="235">
        <v>121178000</v>
      </c>
    </row>
    <row r="208" spans="1:2">
      <c r="A208" s="234" t="s">
        <v>1495</v>
      </c>
      <c r="B208" s="236">
        <v>27375000</v>
      </c>
    </row>
    <row r="209" spans="1:2">
      <c r="A209" s="234" t="s">
        <v>2975</v>
      </c>
      <c r="B209" s="236">
        <v>23350000</v>
      </c>
    </row>
    <row r="210" spans="1:2">
      <c r="A210" s="234" t="s">
        <v>4499</v>
      </c>
      <c r="B210" s="236">
        <v>34983000</v>
      </c>
    </row>
    <row r="211" spans="1:2">
      <c r="A211" s="234" t="s">
        <v>6162</v>
      </c>
      <c r="B211" s="236">
        <v>25973200</v>
      </c>
    </row>
    <row r="212" spans="1:2">
      <c r="A212" s="234" t="s">
        <v>6163</v>
      </c>
      <c r="B212" s="236">
        <v>9496800</v>
      </c>
    </row>
    <row r="213" spans="1:2">
      <c r="A213" s="233" t="s">
        <v>6164</v>
      </c>
      <c r="B213" s="235">
        <v>11100012</v>
      </c>
    </row>
    <row r="214" spans="1:2">
      <c r="A214" s="234" t="s">
        <v>2712</v>
      </c>
      <c r="B214" s="236">
        <v>11100012</v>
      </c>
    </row>
    <row r="215" spans="1:2">
      <c r="A215" s="233" t="s">
        <v>6165</v>
      </c>
      <c r="B215" s="235">
        <v>232384731.59999999</v>
      </c>
    </row>
    <row r="216" spans="1:2">
      <c r="A216" s="234" t="s">
        <v>2713</v>
      </c>
      <c r="B216" s="236">
        <v>232384731.59999999</v>
      </c>
    </row>
    <row r="217" spans="1:2" ht="24">
      <c r="A217" s="233" t="s">
        <v>6166</v>
      </c>
      <c r="B217" s="235">
        <v>1362696761.3800001</v>
      </c>
    </row>
    <row r="218" spans="1:2" ht="15.75" customHeight="1">
      <c r="A218" s="234" t="s">
        <v>6167</v>
      </c>
      <c r="B218" s="236">
        <v>271688993.61000001</v>
      </c>
    </row>
    <row r="219" spans="1:2">
      <c r="A219" s="234" t="s">
        <v>6168</v>
      </c>
      <c r="B219" s="236">
        <v>272152218.22000003</v>
      </c>
    </row>
    <row r="220" spans="1:2">
      <c r="A220" s="234" t="s">
        <v>6169</v>
      </c>
      <c r="B220" s="236">
        <v>271927804.01999998</v>
      </c>
    </row>
    <row r="221" spans="1:2">
      <c r="A221" s="234" t="s">
        <v>6170</v>
      </c>
      <c r="B221" s="236">
        <v>273661427.16000003</v>
      </c>
    </row>
    <row r="222" spans="1:2">
      <c r="A222" s="234" t="s">
        <v>6171</v>
      </c>
      <c r="B222" s="236">
        <v>273266318.37</v>
      </c>
    </row>
    <row r="223" spans="1:2">
      <c r="A223" s="233" t="s">
        <v>6172</v>
      </c>
      <c r="B223" s="235">
        <v>4754000</v>
      </c>
    </row>
    <row r="224" spans="1:2">
      <c r="A224" s="234" t="s">
        <v>6173</v>
      </c>
      <c r="B224" s="236">
        <v>4754000</v>
      </c>
    </row>
    <row r="225" spans="1:2">
      <c r="A225" s="233" t="s">
        <v>6174</v>
      </c>
      <c r="B225" s="235">
        <v>16307800</v>
      </c>
    </row>
    <row r="226" spans="1:2">
      <c r="A226" s="234" t="s">
        <v>2714</v>
      </c>
      <c r="B226" s="236">
        <v>5278700</v>
      </c>
    </row>
    <row r="227" spans="1:2">
      <c r="A227" s="234" t="s">
        <v>2715</v>
      </c>
      <c r="B227" s="236">
        <v>5278600</v>
      </c>
    </row>
    <row r="228" spans="1:2">
      <c r="A228" s="234" t="s">
        <v>2716</v>
      </c>
      <c r="B228" s="236">
        <v>5750500</v>
      </c>
    </row>
    <row r="229" spans="1:2">
      <c r="A229" s="233" t="s">
        <v>6175</v>
      </c>
      <c r="B229" s="235">
        <v>22188880</v>
      </c>
    </row>
    <row r="230" spans="1:2">
      <c r="A230" s="234" t="s">
        <v>6176</v>
      </c>
      <c r="B230" s="236">
        <v>22188880</v>
      </c>
    </row>
    <row r="231" spans="1:2">
      <c r="A231" s="233" t="s">
        <v>6177</v>
      </c>
      <c r="B231" s="235">
        <v>20875395</v>
      </c>
    </row>
    <row r="232" spans="1:2">
      <c r="A232" s="234" t="s">
        <v>4202</v>
      </c>
      <c r="B232" s="236">
        <v>2420999</v>
      </c>
    </row>
    <row r="233" spans="1:2">
      <c r="A233" s="234" t="s">
        <v>4203</v>
      </c>
      <c r="B233" s="236">
        <v>5101998</v>
      </c>
    </row>
    <row r="234" spans="1:2">
      <c r="A234" s="234" t="s">
        <v>4204</v>
      </c>
      <c r="B234" s="236">
        <v>4501998</v>
      </c>
    </row>
    <row r="235" spans="1:2">
      <c r="A235" s="234" t="s">
        <v>6178</v>
      </c>
      <c r="B235" s="236">
        <v>4430000</v>
      </c>
    </row>
    <row r="236" spans="1:2">
      <c r="A236" s="234" t="s">
        <v>6179</v>
      </c>
      <c r="B236" s="236">
        <v>4420400</v>
      </c>
    </row>
    <row r="237" spans="1:2">
      <c r="A237" s="233" t="s">
        <v>6180</v>
      </c>
      <c r="B237" s="235">
        <v>6355999</v>
      </c>
    </row>
    <row r="238" spans="1:2">
      <c r="A238" s="234" t="s">
        <v>6181</v>
      </c>
      <c r="B238" s="236">
        <v>6355999</v>
      </c>
    </row>
    <row r="239" spans="1:2">
      <c r="A239" s="233" t="s">
        <v>6182</v>
      </c>
      <c r="B239" s="235">
        <v>6330999</v>
      </c>
    </row>
    <row r="240" spans="1:2">
      <c r="A240" s="234" t="s">
        <v>6183</v>
      </c>
      <c r="B240" s="236">
        <v>6330999</v>
      </c>
    </row>
    <row r="241" spans="1:2">
      <c r="A241" s="233" t="s">
        <v>6184</v>
      </c>
      <c r="B241" s="235">
        <v>96648654</v>
      </c>
    </row>
    <row r="242" spans="1:2">
      <c r="A242" s="234" t="s">
        <v>1258</v>
      </c>
      <c r="B242" s="236">
        <v>5305999</v>
      </c>
    </row>
    <row r="243" spans="1:2">
      <c r="A243" s="234" t="s">
        <v>1259</v>
      </c>
      <c r="B243" s="236">
        <v>5301999</v>
      </c>
    </row>
    <row r="244" spans="1:2">
      <c r="A244" s="234" t="s">
        <v>1260</v>
      </c>
      <c r="B244" s="236">
        <v>5295555</v>
      </c>
    </row>
    <row r="245" spans="1:2">
      <c r="A245" s="234" t="s">
        <v>2717</v>
      </c>
      <c r="B245" s="236">
        <v>5300999</v>
      </c>
    </row>
    <row r="246" spans="1:2">
      <c r="A246" s="234" t="s">
        <v>2718</v>
      </c>
      <c r="B246" s="236">
        <v>5755999</v>
      </c>
    </row>
    <row r="247" spans="1:2">
      <c r="A247" s="234" t="s">
        <v>4205</v>
      </c>
      <c r="B247" s="236">
        <v>6350999</v>
      </c>
    </row>
    <row r="248" spans="1:2">
      <c r="A248" s="234" t="s">
        <v>4206</v>
      </c>
      <c r="B248" s="236">
        <v>6345555</v>
      </c>
    </row>
    <row r="249" spans="1:2">
      <c r="A249" s="234" t="s">
        <v>4207</v>
      </c>
      <c r="B249" s="236">
        <v>6355999</v>
      </c>
    </row>
    <row r="250" spans="1:2">
      <c r="A250" s="234" t="s">
        <v>4208</v>
      </c>
      <c r="B250" s="236">
        <v>6327999</v>
      </c>
    </row>
    <row r="251" spans="1:2">
      <c r="A251" s="234" t="s">
        <v>4209</v>
      </c>
      <c r="B251" s="236">
        <v>6327999</v>
      </c>
    </row>
    <row r="252" spans="1:2">
      <c r="A252" s="234" t="s">
        <v>6185</v>
      </c>
      <c r="B252" s="236">
        <v>6325555</v>
      </c>
    </row>
    <row r="253" spans="1:2">
      <c r="A253" s="234" t="s">
        <v>6186</v>
      </c>
      <c r="B253" s="236">
        <v>6333999</v>
      </c>
    </row>
    <row r="254" spans="1:2">
      <c r="A254" s="234" t="s">
        <v>6187</v>
      </c>
      <c r="B254" s="236">
        <v>6327000</v>
      </c>
    </row>
    <row r="255" spans="1:2">
      <c r="A255" s="234" t="s">
        <v>6188</v>
      </c>
      <c r="B255" s="236">
        <v>6328000</v>
      </c>
    </row>
    <row r="256" spans="1:2">
      <c r="A256" s="234" t="s">
        <v>6189</v>
      </c>
      <c r="B256" s="236">
        <v>6330999</v>
      </c>
    </row>
    <row r="257" spans="1:2">
      <c r="A257" s="234" t="s">
        <v>6190</v>
      </c>
      <c r="B257" s="236">
        <v>6333999</v>
      </c>
    </row>
    <row r="258" spans="1:2">
      <c r="A258" s="233" t="s">
        <v>6191</v>
      </c>
      <c r="B258" s="235">
        <v>34020000</v>
      </c>
    </row>
    <row r="259" spans="1:2">
      <c r="A259" s="234" t="s">
        <v>1261</v>
      </c>
      <c r="B259" s="236">
        <v>34020000</v>
      </c>
    </row>
    <row r="260" spans="1:2">
      <c r="A260" s="233" t="s">
        <v>6192</v>
      </c>
      <c r="B260" s="235">
        <v>6662442</v>
      </c>
    </row>
    <row r="261" spans="1:2">
      <c r="A261" s="234" t="s">
        <v>6193</v>
      </c>
      <c r="B261" s="236">
        <v>2238888</v>
      </c>
    </row>
    <row r="262" spans="1:2">
      <c r="A262" s="234" t="s">
        <v>6194</v>
      </c>
      <c r="B262" s="236">
        <v>4423554</v>
      </c>
    </row>
    <row r="263" spans="1:2">
      <c r="A263" s="233" t="s">
        <v>6195</v>
      </c>
      <c r="B263" s="235">
        <v>2210600</v>
      </c>
    </row>
    <row r="264" spans="1:2">
      <c r="A264" s="234" t="s">
        <v>6196</v>
      </c>
      <c r="B264" s="236">
        <v>2210600</v>
      </c>
    </row>
    <row r="265" spans="1:2">
      <c r="A265" s="233" t="s">
        <v>6197</v>
      </c>
      <c r="B265" s="235">
        <v>37777400</v>
      </c>
    </row>
    <row r="266" spans="1:2">
      <c r="A266" s="234" t="s">
        <v>6198</v>
      </c>
      <c r="B266" s="236">
        <v>37777400</v>
      </c>
    </row>
    <row r="267" spans="1:2">
      <c r="A267" s="233" t="s">
        <v>6199</v>
      </c>
      <c r="B267" s="235">
        <v>1912246447</v>
      </c>
    </row>
    <row r="268" spans="1:2">
      <c r="A268" s="234" t="s">
        <v>1562</v>
      </c>
      <c r="B268" s="236">
        <v>90399950</v>
      </c>
    </row>
    <row r="269" spans="1:2">
      <c r="A269" s="234" t="s">
        <v>1563</v>
      </c>
      <c r="B269" s="236">
        <v>73159960</v>
      </c>
    </row>
    <row r="270" spans="1:2">
      <c r="A270" s="234" t="s">
        <v>3016</v>
      </c>
      <c r="B270" s="236">
        <v>93199950</v>
      </c>
    </row>
    <row r="271" spans="1:2">
      <c r="A271" s="234" t="s">
        <v>3017</v>
      </c>
      <c r="B271" s="236">
        <v>92553850</v>
      </c>
    </row>
    <row r="272" spans="1:2">
      <c r="A272" s="234" t="s">
        <v>3018</v>
      </c>
      <c r="B272" s="236">
        <v>98332612</v>
      </c>
    </row>
    <row r="273" spans="1:2">
      <c r="A273" s="234" t="s">
        <v>3019</v>
      </c>
      <c r="B273" s="236">
        <v>116949950</v>
      </c>
    </row>
    <row r="274" spans="1:2">
      <c r="A274" s="234" t="s">
        <v>3020</v>
      </c>
      <c r="B274" s="236">
        <v>117627750</v>
      </c>
    </row>
    <row r="275" spans="1:2">
      <c r="A275" s="234" t="s">
        <v>4541</v>
      </c>
      <c r="B275" s="236">
        <v>114410051</v>
      </c>
    </row>
    <row r="276" spans="1:2">
      <c r="A276" s="234" t="s">
        <v>4542</v>
      </c>
      <c r="B276" s="236">
        <v>109641036</v>
      </c>
    </row>
    <row r="277" spans="1:2">
      <c r="A277" s="234" t="s">
        <v>4543</v>
      </c>
      <c r="B277" s="236">
        <v>116594400</v>
      </c>
    </row>
    <row r="278" spans="1:2">
      <c r="A278" s="234" t="s">
        <v>4544</v>
      </c>
      <c r="B278" s="236">
        <v>116594400</v>
      </c>
    </row>
    <row r="279" spans="1:2">
      <c r="A279" s="234" t="s">
        <v>4545</v>
      </c>
      <c r="B279" s="236">
        <v>116589400</v>
      </c>
    </row>
    <row r="280" spans="1:2">
      <c r="A280" s="234" t="s">
        <v>6200</v>
      </c>
      <c r="B280" s="236">
        <v>117244400</v>
      </c>
    </row>
    <row r="281" spans="1:2">
      <c r="A281" s="234" t="s">
        <v>6201</v>
      </c>
      <c r="B281" s="236">
        <v>119449950</v>
      </c>
    </row>
    <row r="282" spans="1:2">
      <c r="A282" s="234" t="s">
        <v>6202</v>
      </c>
      <c r="B282" s="236">
        <v>46675760</v>
      </c>
    </row>
    <row r="283" spans="1:2">
      <c r="A283" s="234" t="s">
        <v>6203</v>
      </c>
      <c r="B283" s="236">
        <v>70283640</v>
      </c>
    </row>
    <row r="284" spans="1:2">
      <c r="A284" s="234" t="s">
        <v>6204</v>
      </c>
      <c r="B284" s="236">
        <v>114457973</v>
      </c>
    </row>
    <row r="285" spans="1:2">
      <c r="A285" s="234" t="s">
        <v>6205</v>
      </c>
      <c r="B285" s="236">
        <v>106775955</v>
      </c>
    </row>
    <row r="286" spans="1:2">
      <c r="A286" s="234" t="s">
        <v>1564</v>
      </c>
      <c r="B286" s="236">
        <v>81305460</v>
      </c>
    </row>
    <row r="287" spans="1:2">
      <c r="A287" s="233" t="s">
        <v>6206</v>
      </c>
      <c r="B287" s="235">
        <v>11194995</v>
      </c>
    </row>
    <row r="288" spans="1:2">
      <c r="A288" s="234" t="s">
        <v>6207</v>
      </c>
      <c r="B288" s="236">
        <v>11194995</v>
      </c>
    </row>
    <row r="289" spans="1:2">
      <c r="A289" s="233" t="s">
        <v>6208</v>
      </c>
      <c r="B289" s="235">
        <v>131661216</v>
      </c>
    </row>
    <row r="290" spans="1:2">
      <c r="A290" s="234" t="s">
        <v>2719</v>
      </c>
      <c r="B290" s="236">
        <v>4510000</v>
      </c>
    </row>
    <row r="291" spans="1:2">
      <c r="A291" s="234" t="s">
        <v>4210</v>
      </c>
      <c r="B291" s="236">
        <v>46260000</v>
      </c>
    </row>
    <row r="292" spans="1:2">
      <c r="A292" s="234" t="s">
        <v>6209</v>
      </c>
      <c r="B292" s="236">
        <v>35331216</v>
      </c>
    </row>
    <row r="293" spans="1:2">
      <c r="A293" s="234" t="s">
        <v>6210</v>
      </c>
      <c r="B293" s="236">
        <v>45560000</v>
      </c>
    </row>
    <row r="294" spans="1:2">
      <c r="A294" s="233" t="s">
        <v>6211</v>
      </c>
      <c r="B294" s="235">
        <v>2300999</v>
      </c>
    </row>
    <row r="295" spans="1:2">
      <c r="A295" s="234" t="s">
        <v>6212</v>
      </c>
      <c r="B295" s="236">
        <v>2300999</v>
      </c>
    </row>
    <row r="296" spans="1:2">
      <c r="A296" s="233" t="s">
        <v>6213</v>
      </c>
      <c r="B296" s="235">
        <v>14437420</v>
      </c>
    </row>
    <row r="297" spans="1:2">
      <c r="A297" s="234" t="s">
        <v>2720</v>
      </c>
      <c r="B297" s="236">
        <v>5755000</v>
      </c>
    </row>
    <row r="298" spans="1:2">
      <c r="A298" s="234" t="s">
        <v>6214</v>
      </c>
      <c r="B298" s="236">
        <v>6327000</v>
      </c>
    </row>
    <row r="299" spans="1:2">
      <c r="A299" s="234" t="s">
        <v>1262</v>
      </c>
      <c r="B299" s="236">
        <v>2355420</v>
      </c>
    </row>
    <row r="300" spans="1:2">
      <c r="A300" s="233" t="s">
        <v>6215</v>
      </c>
      <c r="B300" s="235">
        <v>31642001</v>
      </c>
    </row>
    <row r="301" spans="1:2">
      <c r="A301" s="234" t="s">
        <v>4211</v>
      </c>
      <c r="B301" s="236">
        <v>6330000</v>
      </c>
    </row>
    <row r="302" spans="1:2">
      <c r="A302" s="234" t="s">
        <v>4212</v>
      </c>
      <c r="B302" s="236">
        <v>6327000</v>
      </c>
    </row>
    <row r="303" spans="1:2">
      <c r="A303" s="234" t="s">
        <v>6216</v>
      </c>
      <c r="B303" s="236">
        <v>6325001</v>
      </c>
    </row>
    <row r="304" spans="1:2">
      <c r="A304" s="234" t="s">
        <v>6217</v>
      </c>
      <c r="B304" s="236">
        <v>6330000</v>
      </c>
    </row>
    <row r="305" spans="1:2">
      <c r="A305" s="234" t="s">
        <v>6218</v>
      </c>
      <c r="B305" s="236">
        <v>6330000</v>
      </c>
    </row>
    <row r="306" spans="1:2">
      <c r="A306" s="233" t="s">
        <v>6219</v>
      </c>
      <c r="B306" s="235">
        <v>46935559.799999997</v>
      </c>
    </row>
    <row r="307" spans="1:2">
      <c r="A307" s="234" t="s">
        <v>6220</v>
      </c>
      <c r="B307" s="236">
        <v>46935559.799999997</v>
      </c>
    </row>
    <row r="308" spans="1:2">
      <c r="A308" s="233" t="s">
        <v>6221</v>
      </c>
      <c r="B308" s="235">
        <v>1701000</v>
      </c>
    </row>
    <row r="309" spans="1:2">
      <c r="A309" s="234" t="s">
        <v>2721</v>
      </c>
      <c r="B309" s="236">
        <v>1701000</v>
      </c>
    </row>
    <row r="310" spans="1:2">
      <c r="A310" s="233" t="s">
        <v>6222</v>
      </c>
      <c r="B310" s="235">
        <v>11516998</v>
      </c>
    </row>
    <row r="311" spans="1:2">
      <c r="A311" s="234" t="s">
        <v>2722</v>
      </c>
      <c r="B311" s="236">
        <v>5760999</v>
      </c>
    </row>
    <row r="312" spans="1:2">
      <c r="A312" s="234" t="s">
        <v>2723</v>
      </c>
      <c r="B312" s="236">
        <v>5755999</v>
      </c>
    </row>
    <row r="313" spans="1:2">
      <c r="A313" s="233" t="s">
        <v>6223</v>
      </c>
      <c r="B313" s="235">
        <v>36179980</v>
      </c>
    </row>
    <row r="314" spans="1:2">
      <c r="A314" s="234" t="s">
        <v>2724</v>
      </c>
      <c r="B314" s="236">
        <v>36179980</v>
      </c>
    </row>
    <row r="315" spans="1:2">
      <c r="A315" s="233" t="s">
        <v>407</v>
      </c>
      <c r="B315" s="235">
        <v>6499438389.5100002</v>
      </c>
    </row>
    <row r="316" spans="1:2">
      <c r="A316" s="234" t="s">
        <v>1263</v>
      </c>
      <c r="B316" s="236">
        <v>558023100</v>
      </c>
    </row>
    <row r="317" spans="1:2">
      <c r="A317" s="234" t="s">
        <v>1264</v>
      </c>
      <c r="B317" s="236">
        <v>556799700</v>
      </c>
    </row>
    <row r="318" spans="1:2">
      <c r="A318" s="234" t="s">
        <v>1265</v>
      </c>
      <c r="B318" s="236">
        <v>542400000</v>
      </c>
    </row>
    <row r="319" spans="1:2">
      <c r="A319" s="234" t="s">
        <v>1266</v>
      </c>
      <c r="B319" s="236">
        <v>542400000</v>
      </c>
    </row>
    <row r="320" spans="1:2">
      <c r="A320" s="234" t="s">
        <v>1267</v>
      </c>
      <c r="B320" s="236">
        <v>546000000</v>
      </c>
    </row>
    <row r="321" spans="1:2">
      <c r="A321" s="234" t="s">
        <v>1268</v>
      </c>
      <c r="B321" s="236">
        <v>60832000</v>
      </c>
    </row>
    <row r="322" spans="1:2">
      <c r="A322" s="234" t="s">
        <v>1269</v>
      </c>
      <c r="B322" s="236">
        <v>145600000</v>
      </c>
    </row>
    <row r="323" spans="1:2">
      <c r="A323" s="234" t="s">
        <v>1270</v>
      </c>
      <c r="B323" s="236">
        <v>58240000</v>
      </c>
    </row>
    <row r="324" spans="1:2">
      <c r="A324" s="234" t="s">
        <v>1271</v>
      </c>
      <c r="B324" s="236">
        <v>285262777.80000001</v>
      </c>
    </row>
    <row r="325" spans="1:2">
      <c r="A325" s="234" t="s">
        <v>1272</v>
      </c>
      <c r="B325" s="236">
        <v>542858509.5</v>
      </c>
    </row>
    <row r="326" spans="1:2">
      <c r="A326" s="234" t="s">
        <v>2725</v>
      </c>
      <c r="B326" s="236">
        <v>615404790</v>
      </c>
    </row>
    <row r="327" spans="1:2">
      <c r="A327" s="234" t="s">
        <v>2726</v>
      </c>
      <c r="B327" s="236">
        <v>662518668.21000004</v>
      </c>
    </row>
    <row r="328" spans="1:2">
      <c r="A328" s="234" t="s">
        <v>2727</v>
      </c>
      <c r="B328" s="236">
        <v>694209110</v>
      </c>
    </row>
    <row r="329" spans="1:2">
      <c r="A329" s="234" t="s">
        <v>4213</v>
      </c>
      <c r="B329" s="236">
        <v>688889734</v>
      </c>
    </row>
    <row r="330" spans="1:2">
      <c r="A330" s="233" t="s">
        <v>6224</v>
      </c>
      <c r="B330" s="235">
        <v>290094885</v>
      </c>
    </row>
    <row r="331" spans="1:2">
      <c r="A331" s="234" t="s">
        <v>2728</v>
      </c>
      <c r="B331" s="236">
        <v>25530000</v>
      </c>
    </row>
    <row r="332" spans="1:2">
      <c r="A332" s="234" t="s">
        <v>2729</v>
      </c>
      <c r="B332" s="236">
        <v>36419980</v>
      </c>
    </row>
    <row r="333" spans="1:2">
      <c r="A333" s="234" t="s">
        <v>4214</v>
      </c>
      <c r="B333" s="236">
        <v>35264985</v>
      </c>
    </row>
    <row r="334" spans="1:2">
      <c r="A334" s="234" t="s">
        <v>4215</v>
      </c>
      <c r="B334" s="236">
        <v>52419980</v>
      </c>
    </row>
    <row r="335" spans="1:2">
      <c r="A335" s="234" t="s">
        <v>4216</v>
      </c>
      <c r="B335" s="236">
        <v>50019980</v>
      </c>
    </row>
    <row r="336" spans="1:2">
      <c r="A336" s="234" t="s">
        <v>4217</v>
      </c>
      <c r="B336" s="236">
        <v>45419980</v>
      </c>
    </row>
    <row r="337" spans="1:2">
      <c r="A337" s="234" t="s">
        <v>6225</v>
      </c>
      <c r="B337" s="236">
        <v>45019980</v>
      </c>
    </row>
    <row r="338" spans="1:2">
      <c r="A338" s="233" t="s">
        <v>928</v>
      </c>
      <c r="B338" s="235">
        <v>3617998</v>
      </c>
    </row>
    <row r="339" spans="1:2">
      <c r="A339" s="234" t="s">
        <v>1273</v>
      </c>
      <c r="B339" s="236">
        <v>3617998</v>
      </c>
    </row>
    <row r="340" spans="1:2">
      <c r="A340" s="233" t="s">
        <v>6226</v>
      </c>
      <c r="B340" s="235">
        <v>647969991</v>
      </c>
    </row>
    <row r="341" spans="1:2">
      <c r="A341" s="234" t="s">
        <v>2730</v>
      </c>
      <c r="B341" s="236">
        <v>40104000</v>
      </c>
    </row>
    <row r="342" spans="1:2">
      <c r="A342" s="234" t="s">
        <v>2731</v>
      </c>
      <c r="B342" s="236">
        <v>52580000</v>
      </c>
    </row>
    <row r="343" spans="1:2">
      <c r="A343" s="234" t="s">
        <v>4218</v>
      </c>
      <c r="B343" s="236">
        <v>139950000</v>
      </c>
    </row>
    <row r="344" spans="1:2">
      <c r="A344" s="234" t="s">
        <v>6227</v>
      </c>
      <c r="B344" s="236">
        <v>116750000</v>
      </c>
    </row>
    <row r="345" spans="1:2">
      <c r="A345" s="234" t="s">
        <v>6228</v>
      </c>
      <c r="B345" s="236">
        <v>14006040</v>
      </c>
    </row>
    <row r="346" spans="1:2">
      <c r="A346" s="234" t="s">
        <v>6229</v>
      </c>
      <c r="B346" s="236">
        <v>46690000</v>
      </c>
    </row>
    <row r="347" spans="1:2">
      <c r="A347" s="234" t="s">
        <v>6230</v>
      </c>
      <c r="B347" s="236">
        <v>56039976</v>
      </c>
    </row>
    <row r="348" spans="1:2">
      <c r="A348" s="234" t="s">
        <v>6231</v>
      </c>
      <c r="B348" s="236">
        <v>11660000</v>
      </c>
    </row>
    <row r="349" spans="1:2">
      <c r="A349" s="234" t="s">
        <v>6232</v>
      </c>
      <c r="B349" s="236">
        <v>34970175</v>
      </c>
    </row>
    <row r="350" spans="1:2">
      <c r="A350" s="234" t="s">
        <v>6233</v>
      </c>
      <c r="B350" s="236">
        <v>69942000</v>
      </c>
    </row>
    <row r="351" spans="1:2">
      <c r="A351" s="234" t="s">
        <v>6234</v>
      </c>
      <c r="B351" s="236">
        <v>65277800</v>
      </c>
    </row>
    <row r="352" spans="1:2">
      <c r="A352" s="233" t="s">
        <v>6235</v>
      </c>
      <c r="B352" s="235">
        <v>33376485</v>
      </c>
    </row>
    <row r="353" spans="1:2">
      <c r="A353" s="234" t="s">
        <v>6236</v>
      </c>
      <c r="B353" s="236">
        <v>33376485</v>
      </c>
    </row>
    <row r="354" spans="1:2">
      <c r="A354" s="233" t="s">
        <v>6237</v>
      </c>
      <c r="B354" s="235">
        <v>622487914</v>
      </c>
    </row>
    <row r="355" spans="1:2">
      <c r="A355" s="234" t="s">
        <v>4219</v>
      </c>
      <c r="B355" s="236">
        <v>55775760</v>
      </c>
    </row>
    <row r="356" spans="1:2">
      <c r="A356" s="234" t="s">
        <v>4220</v>
      </c>
      <c r="B356" s="236">
        <v>29147988</v>
      </c>
    </row>
    <row r="357" spans="1:2">
      <c r="A357" s="234" t="s">
        <v>4221</v>
      </c>
      <c r="B357" s="236">
        <v>44816184</v>
      </c>
    </row>
    <row r="358" spans="1:2">
      <c r="A358" s="234" t="s">
        <v>4222</v>
      </c>
      <c r="B358" s="236">
        <v>49253336</v>
      </c>
    </row>
    <row r="359" spans="1:2">
      <c r="A359" s="234" t="s">
        <v>4223</v>
      </c>
      <c r="B359" s="236">
        <v>88911520</v>
      </c>
    </row>
    <row r="360" spans="1:2">
      <c r="A360" s="234" t="s">
        <v>6238</v>
      </c>
      <c r="B360" s="236">
        <v>33191820</v>
      </c>
    </row>
    <row r="361" spans="1:2">
      <c r="A361" s="234" t="s">
        <v>6239</v>
      </c>
      <c r="B361" s="236">
        <v>55469700</v>
      </c>
    </row>
    <row r="362" spans="1:2">
      <c r="A362" s="234" t="s">
        <v>6240</v>
      </c>
      <c r="B362" s="236">
        <v>44235540</v>
      </c>
    </row>
    <row r="363" spans="1:2">
      <c r="A363" s="234" t="s">
        <v>6241</v>
      </c>
      <c r="B363" s="236">
        <v>44575760</v>
      </c>
    </row>
    <row r="364" spans="1:2">
      <c r="A364" s="234" t="s">
        <v>6242</v>
      </c>
      <c r="B364" s="236">
        <v>13253994</v>
      </c>
    </row>
    <row r="365" spans="1:2">
      <c r="A365" s="234" t="s">
        <v>6243</v>
      </c>
      <c r="B365" s="236">
        <v>50894124</v>
      </c>
    </row>
    <row r="366" spans="1:2">
      <c r="A366" s="234" t="s">
        <v>6244</v>
      </c>
      <c r="B366" s="236">
        <v>24450668</v>
      </c>
    </row>
    <row r="367" spans="1:2">
      <c r="A367" s="234" t="s">
        <v>6245</v>
      </c>
      <c r="B367" s="236">
        <v>88511520</v>
      </c>
    </row>
    <row r="368" spans="1:2">
      <c r="A368" s="233" t="s">
        <v>6246</v>
      </c>
      <c r="B368" s="235">
        <v>96634800</v>
      </c>
    </row>
    <row r="369" spans="1:2">
      <c r="A369" s="234" t="s">
        <v>1649</v>
      </c>
      <c r="B369" s="236">
        <v>1701100</v>
      </c>
    </row>
    <row r="370" spans="1:2">
      <c r="A370" s="234" t="s">
        <v>1650</v>
      </c>
      <c r="B370" s="236">
        <v>5103300</v>
      </c>
    </row>
    <row r="371" spans="1:2">
      <c r="A371" s="234" t="s">
        <v>3082</v>
      </c>
      <c r="B371" s="236">
        <v>6804400</v>
      </c>
    </row>
    <row r="372" spans="1:2">
      <c r="A372" s="234" t="s">
        <v>4637</v>
      </c>
      <c r="B372" s="236">
        <v>2605500</v>
      </c>
    </row>
    <row r="373" spans="1:2">
      <c r="A373" s="234" t="s">
        <v>4638</v>
      </c>
      <c r="B373" s="236">
        <v>8326500</v>
      </c>
    </row>
    <row r="374" spans="1:2">
      <c r="A374" s="234" t="s">
        <v>4639</v>
      </c>
      <c r="B374" s="236">
        <v>9604000</v>
      </c>
    </row>
    <row r="375" spans="1:2">
      <c r="A375" s="234" t="s">
        <v>6247</v>
      </c>
      <c r="B375" s="236">
        <v>8866000</v>
      </c>
    </row>
    <row r="376" spans="1:2">
      <c r="A376" s="234" t="s">
        <v>6248</v>
      </c>
      <c r="B376" s="236">
        <v>9122000</v>
      </c>
    </row>
    <row r="377" spans="1:2">
      <c r="A377" s="234" t="s">
        <v>6249</v>
      </c>
      <c r="B377" s="236">
        <v>8882000</v>
      </c>
    </row>
    <row r="378" spans="1:2">
      <c r="A378" s="234" t="s">
        <v>6250</v>
      </c>
      <c r="B378" s="236">
        <v>9002000</v>
      </c>
    </row>
    <row r="379" spans="1:2">
      <c r="A379" s="234" t="s">
        <v>6251</v>
      </c>
      <c r="B379" s="236">
        <v>8854000</v>
      </c>
    </row>
    <row r="380" spans="1:2">
      <c r="A380" s="234" t="s">
        <v>6252</v>
      </c>
      <c r="B380" s="236">
        <v>8882000</v>
      </c>
    </row>
    <row r="381" spans="1:2">
      <c r="A381" s="234" t="s">
        <v>6253</v>
      </c>
      <c r="B381" s="236">
        <v>8882000</v>
      </c>
    </row>
    <row r="382" spans="1:2">
      <c r="A382" s="233" t="s">
        <v>6254</v>
      </c>
      <c r="B382" s="235">
        <v>795386237</v>
      </c>
    </row>
    <row r="383" spans="1:2">
      <c r="A383" s="234" t="s">
        <v>592</v>
      </c>
      <c r="B383" s="236">
        <v>10557030</v>
      </c>
    </row>
    <row r="384" spans="1:2">
      <c r="A384" s="234" t="s">
        <v>593</v>
      </c>
      <c r="B384" s="236">
        <v>10557030</v>
      </c>
    </row>
    <row r="385" spans="1:2">
      <c r="A385" s="234" t="s">
        <v>1274</v>
      </c>
      <c r="B385" s="236">
        <v>10557030</v>
      </c>
    </row>
    <row r="386" spans="1:2">
      <c r="A386" s="234" t="s">
        <v>1275</v>
      </c>
      <c r="B386" s="236">
        <v>5278565</v>
      </c>
    </row>
    <row r="387" spans="1:2">
      <c r="A387" s="234" t="s">
        <v>1276</v>
      </c>
      <c r="B387" s="236">
        <v>5278515</v>
      </c>
    </row>
    <row r="388" spans="1:2">
      <c r="A388" s="234" t="s">
        <v>1277</v>
      </c>
      <c r="B388" s="236">
        <v>10611554</v>
      </c>
    </row>
    <row r="389" spans="1:2">
      <c r="A389" s="234" t="s">
        <v>1278</v>
      </c>
      <c r="B389" s="236">
        <v>10557050</v>
      </c>
    </row>
    <row r="390" spans="1:2">
      <c r="A390" s="234" t="s">
        <v>1279</v>
      </c>
      <c r="B390" s="236">
        <v>10557070</v>
      </c>
    </row>
    <row r="391" spans="1:2">
      <c r="A391" s="234" t="s">
        <v>1280</v>
      </c>
      <c r="B391" s="236">
        <v>10603554</v>
      </c>
    </row>
    <row r="392" spans="1:2">
      <c r="A392" s="234" t="s">
        <v>1281</v>
      </c>
      <c r="B392" s="236">
        <v>10559110</v>
      </c>
    </row>
    <row r="393" spans="1:2">
      <c r="A393" s="234" t="s">
        <v>1282</v>
      </c>
      <c r="B393" s="236">
        <v>10557310</v>
      </c>
    </row>
    <row r="394" spans="1:2">
      <c r="A394" s="234" t="s">
        <v>1283</v>
      </c>
      <c r="B394" s="236">
        <v>10557070</v>
      </c>
    </row>
    <row r="395" spans="1:2">
      <c r="A395" s="234" t="s">
        <v>1284</v>
      </c>
      <c r="B395" s="236">
        <v>10557030</v>
      </c>
    </row>
    <row r="396" spans="1:2">
      <c r="A396" s="234" t="s">
        <v>1285</v>
      </c>
      <c r="B396" s="236">
        <v>10557070</v>
      </c>
    </row>
    <row r="397" spans="1:2">
      <c r="A397" s="234" t="s">
        <v>1286</v>
      </c>
      <c r="B397" s="236">
        <v>10557070</v>
      </c>
    </row>
    <row r="398" spans="1:2">
      <c r="A398" s="234" t="s">
        <v>2732</v>
      </c>
      <c r="B398" s="236">
        <v>11500410</v>
      </c>
    </row>
    <row r="399" spans="1:2">
      <c r="A399" s="234" t="s">
        <v>2733</v>
      </c>
      <c r="B399" s="236">
        <v>11500410</v>
      </c>
    </row>
    <row r="400" spans="1:2">
      <c r="A400" s="234" t="s">
        <v>2734</v>
      </c>
      <c r="B400" s="236">
        <v>11500410</v>
      </c>
    </row>
    <row r="401" spans="1:2">
      <c r="A401" s="234" t="s">
        <v>2735</v>
      </c>
      <c r="B401" s="236">
        <v>11500410</v>
      </c>
    </row>
    <row r="402" spans="1:2">
      <c r="A402" s="234" t="s">
        <v>2736</v>
      </c>
      <c r="B402" s="236">
        <v>11500410</v>
      </c>
    </row>
    <row r="403" spans="1:2">
      <c r="A403" s="234" t="s">
        <v>2737</v>
      </c>
      <c r="B403" s="236">
        <v>5750205</v>
      </c>
    </row>
    <row r="404" spans="1:2">
      <c r="A404" s="234" t="s">
        <v>2738</v>
      </c>
      <c r="B404" s="236">
        <v>11500410</v>
      </c>
    </row>
    <row r="405" spans="1:2">
      <c r="A405" s="234" t="s">
        <v>2739</v>
      </c>
      <c r="B405" s="236">
        <v>11500700</v>
      </c>
    </row>
    <row r="406" spans="1:2">
      <c r="A406" s="234" t="s">
        <v>2740</v>
      </c>
      <c r="B406" s="236">
        <v>5750205</v>
      </c>
    </row>
    <row r="407" spans="1:2">
      <c r="A407" s="234" t="s">
        <v>2741</v>
      </c>
      <c r="B407" s="236">
        <v>11500410</v>
      </c>
    </row>
    <row r="408" spans="1:2">
      <c r="A408" s="234" t="s">
        <v>2742</v>
      </c>
      <c r="B408" s="236">
        <v>6325001</v>
      </c>
    </row>
    <row r="409" spans="1:2">
      <c r="A409" s="234" t="s">
        <v>2743</v>
      </c>
      <c r="B409" s="236">
        <v>12650410</v>
      </c>
    </row>
    <row r="410" spans="1:2">
      <c r="A410" s="234" t="s">
        <v>2744</v>
      </c>
      <c r="B410" s="236">
        <v>12650410</v>
      </c>
    </row>
    <row r="411" spans="1:2">
      <c r="A411" s="234" t="s">
        <v>2745</v>
      </c>
      <c r="B411" s="236">
        <v>12650410</v>
      </c>
    </row>
    <row r="412" spans="1:2">
      <c r="A412" s="234" t="s">
        <v>2746</v>
      </c>
      <c r="B412" s="236">
        <v>6325205</v>
      </c>
    </row>
    <row r="413" spans="1:2">
      <c r="A413" s="234" t="s">
        <v>2747</v>
      </c>
      <c r="B413" s="236">
        <v>12650410</v>
      </c>
    </row>
    <row r="414" spans="1:2">
      <c r="A414" s="234" t="s">
        <v>4224</v>
      </c>
      <c r="B414" s="236">
        <v>12650410</v>
      </c>
    </row>
    <row r="415" spans="1:2">
      <c r="A415" s="234" t="s">
        <v>4225</v>
      </c>
      <c r="B415" s="236">
        <v>6325777</v>
      </c>
    </row>
    <row r="416" spans="1:2">
      <c r="A416" s="234" t="s">
        <v>4226</v>
      </c>
      <c r="B416" s="236">
        <v>12653700</v>
      </c>
    </row>
    <row r="417" spans="1:2">
      <c r="A417" s="234" t="s">
        <v>4227</v>
      </c>
      <c r="B417" s="236">
        <v>6326777</v>
      </c>
    </row>
    <row r="418" spans="1:2">
      <c r="A418" s="234" t="s">
        <v>4228</v>
      </c>
      <c r="B418" s="236">
        <v>12653554</v>
      </c>
    </row>
    <row r="419" spans="1:2">
      <c r="A419" s="234" t="s">
        <v>4229</v>
      </c>
      <c r="B419" s="236">
        <v>12650410</v>
      </c>
    </row>
    <row r="420" spans="1:2">
      <c r="A420" s="234" t="s">
        <v>4230</v>
      </c>
      <c r="B420" s="236">
        <v>12650410</v>
      </c>
    </row>
    <row r="421" spans="1:2">
      <c r="A421" s="234" t="s">
        <v>4231</v>
      </c>
      <c r="B421" s="236">
        <v>12650410</v>
      </c>
    </row>
    <row r="422" spans="1:2">
      <c r="A422" s="234" t="s">
        <v>4232</v>
      </c>
      <c r="B422" s="236">
        <v>18976050</v>
      </c>
    </row>
    <row r="423" spans="1:2">
      <c r="A423" s="234" t="s">
        <v>4233</v>
      </c>
      <c r="B423" s="236">
        <v>6325205</v>
      </c>
    </row>
    <row r="424" spans="1:2">
      <c r="A424" s="234" t="s">
        <v>4234</v>
      </c>
      <c r="B424" s="236">
        <v>12650410</v>
      </c>
    </row>
    <row r="425" spans="1:2">
      <c r="A425" s="234" t="s">
        <v>4235</v>
      </c>
      <c r="B425" s="236">
        <v>6325205</v>
      </c>
    </row>
    <row r="426" spans="1:2">
      <c r="A426" s="234" t="s">
        <v>4236</v>
      </c>
      <c r="B426" s="236">
        <v>18975615</v>
      </c>
    </row>
    <row r="427" spans="1:2">
      <c r="A427" s="234" t="s">
        <v>4237</v>
      </c>
      <c r="B427" s="236">
        <v>6325205</v>
      </c>
    </row>
    <row r="428" spans="1:2">
      <c r="A428" s="234" t="s">
        <v>4238</v>
      </c>
      <c r="B428" s="236">
        <v>12650410</v>
      </c>
    </row>
    <row r="429" spans="1:2">
      <c r="A429" s="234" t="s">
        <v>4239</v>
      </c>
      <c r="B429" s="236">
        <v>6325205</v>
      </c>
    </row>
    <row r="430" spans="1:2">
      <c r="A430" s="234" t="s">
        <v>4240</v>
      </c>
      <c r="B430" s="236">
        <v>18975615</v>
      </c>
    </row>
    <row r="431" spans="1:2">
      <c r="A431" s="234" t="s">
        <v>4241</v>
      </c>
      <c r="B431" s="236">
        <v>18975615</v>
      </c>
    </row>
    <row r="432" spans="1:2">
      <c r="A432" s="234" t="s">
        <v>4242</v>
      </c>
      <c r="B432" s="236">
        <v>12650410</v>
      </c>
    </row>
    <row r="433" spans="1:2">
      <c r="A433" s="234" t="s">
        <v>6255</v>
      </c>
      <c r="B433" s="236">
        <v>6325205</v>
      </c>
    </row>
    <row r="434" spans="1:2">
      <c r="A434" s="234" t="s">
        <v>6256</v>
      </c>
      <c r="B434" s="236">
        <v>18975615</v>
      </c>
    </row>
    <row r="435" spans="1:2">
      <c r="A435" s="234" t="s">
        <v>6257</v>
      </c>
      <c r="B435" s="236">
        <v>18975615</v>
      </c>
    </row>
    <row r="436" spans="1:2">
      <c r="A436" s="234" t="s">
        <v>6258</v>
      </c>
      <c r="B436" s="236">
        <v>12650410</v>
      </c>
    </row>
    <row r="437" spans="1:2">
      <c r="A437" s="234" t="s">
        <v>6259</v>
      </c>
      <c r="B437" s="236">
        <v>18977331</v>
      </c>
    </row>
    <row r="438" spans="1:2">
      <c r="A438" s="234" t="s">
        <v>6260</v>
      </c>
      <c r="B438" s="236">
        <v>18976515</v>
      </c>
    </row>
    <row r="439" spans="1:2">
      <c r="A439" s="234" t="s">
        <v>6261</v>
      </c>
      <c r="B439" s="236">
        <v>12651554</v>
      </c>
    </row>
    <row r="440" spans="1:2">
      <c r="A440" s="234" t="s">
        <v>6262</v>
      </c>
      <c r="B440" s="236">
        <v>18975615</v>
      </c>
    </row>
    <row r="441" spans="1:2">
      <c r="A441" s="234" t="s">
        <v>6263</v>
      </c>
      <c r="B441" s="236">
        <v>18975615</v>
      </c>
    </row>
    <row r="442" spans="1:2">
      <c r="A442" s="234" t="s">
        <v>6264</v>
      </c>
      <c r="B442" s="236">
        <v>12650410</v>
      </c>
    </row>
    <row r="443" spans="1:2">
      <c r="A443" s="234" t="s">
        <v>6265</v>
      </c>
      <c r="B443" s="236">
        <v>6325205</v>
      </c>
    </row>
    <row r="444" spans="1:2">
      <c r="A444" s="234" t="s">
        <v>6266</v>
      </c>
      <c r="B444" s="236">
        <v>18975615</v>
      </c>
    </row>
    <row r="445" spans="1:2">
      <c r="A445" s="234" t="s">
        <v>6267</v>
      </c>
      <c r="B445" s="236">
        <v>12650410</v>
      </c>
    </row>
    <row r="446" spans="1:2">
      <c r="A446" s="234" t="s">
        <v>6268</v>
      </c>
      <c r="B446" s="236">
        <v>18975615</v>
      </c>
    </row>
    <row r="447" spans="1:2">
      <c r="A447" s="234" t="s">
        <v>6269</v>
      </c>
      <c r="B447" s="236">
        <v>18975615</v>
      </c>
    </row>
    <row r="448" spans="1:2">
      <c r="A448" s="234" t="s">
        <v>6270</v>
      </c>
      <c r="B448" s="236">
        <v>18975615</v>
      </c>
    </row>
    <row r="449" spans="1:2">
      <c r="A449" s="233" t="s">
        <v>6271</v>
      </c>
      <c r="B449" s="235">
        <v>1335629600</v>
      </c>
    </row>
    <row r="450" spans="1:2">
      <c r="A450" s="234" t="s">
        <v>1378</v>
      </c>
      <c r="B450" s="236">
        <v>289439840</v>
      </c>
    </row>
    <row r="451" spans="1:2">
      <c r="A451" s="234" t="s">
        <v>2859</v>
      </c>
      <c r="B451" s="236">
        <v>298399840</v>
      </c>
    </row>
    <row r="452" spans="1:2">
      <c r="A452" s="234" t="s">
        <v>4243</v>
      </c>
      <c r="B452" s="236">
        <v>373903840</v>
      </c>
    </row>
    <row r="453" spans="1:2">
      <c r="A453" s="234" t="s">
        <v>6272</v>
      </c>
      <c r="B453" s="236">
        <v>373886080</v>
      </c>
    </row>
    <row r="454" spans="1:2">
      <c r="A454" s="233" t="s">
        <v>6273</v>
      </c>
      <c r="B454" s="235">
        <v>12770100</v>
      </c>
    </row>
    <row r="455" spans="1:2">
      <c r="A455" s="234" t="s">
        <v>1287</v>
      </c>
      <c r="B455" s="236">
        <v>1701300</v>
      </c>
    </row>
    <row r="456" spans="1:2">
      <c r="A456" s="234" t="s">
        <v>2748</v>
      </c>
      <c r="B456" s="236">
        <v>1827000</v>
      </c>
    </row>
    <row r="457" spans="1:2">
      <c r="A457" s="234" t="s">
        <v>4244</v>
      </c>
      <c r="B457" s="236">
        <v>2611000</v>
      </c>
    </row>
    <row r="458" spans="1:2">
      <c r="A458" s="234" t="s">
        <v>6274</v>
      </c>
      <c r="B458" s="236">
        <v>2212200</v>
      </c>
    </row>
    <row r="459" spans="1:2">
      <c r="A459" s="234" t="s">
        <v>6275</v>
      </c>
      <c r="B459" s="236">
        <v>4418600</v>
      </c>
    </row>
    <row r="460" spans="1:2">
      <c r="A460" s="233" t="s">
        <v>6276</v>
      </c>
      <c r="B460" s="235">
        <v>4417600</v>
      </c>
    </row>
    <row r="461" spans="1:2">
      <c r="A461" s="234" t="s">
        <v>4245</v>
      </c>
      <c r="B461" s="236">
        <v>4417600</v>
      </c>
    </row>
    <row r="462" spans="1:2">
      <c r="A462" s="233" t="s">
        <v>2223</v>
      </c>
      <c r="B462" s="235">
        <v>537228873</v>
      </c>
    </row>
    <row r="463" spans="1:2">
      <c r="A463" s="234" t="s">
        <v>2749</v>
      </c>
      <c r="B463" s="236">
        <v>170312300</v>
      </c>
    </row>
    <row r="464" spans="1:2">
      <c r="A464" s="234" t="s">
        <v>2750</v>
      </c>
      <c r="B464" s="236">
        <v>54305829</v>
      </c>
    </row>
    <row r="465" spans="1:2">
      <c r="A465" s="234" t="s">
        <v>2751</v>
      </c>
      <c r="B465" s="236">
        <v>69485829</v>
      </c>
    </row>
    <row r="466" spans="1:2">
      <c r="A466" s="234" t="s">
        <v>4246</v>
      </c>
      <c r="B466" s="236">
        <v>44234337</v>
      </c>
    </row>
    <row r="467" spans="1:2">
      <c r="A467" s="234" t="s">
        <v>4247</v>
      </c>
      <c r="B467" s="236">
        <v>46002460</v>
      </c>
    </row>
    <row r="468" spans="1:2">
      <c r="A468" s="234" t="s">
        <v>4248</v>
      </c>
      <c r="B468" s="236">
        <v>23151230</v>
      </c>
    </row>
    <row r="469" spans="1:2">
      <c r="A469" s="234" t="s">
        <v>4249</v>
      </c>
      <c r="B469" s="236">
        <v>92604920</v>
      </c>
    </row>
    <row r="470" spans="1:2">
      <c r="A470" s="234" t="s">
        <v>4250</v>
      </c>
      <c r="B470" s="236">
        <v>34801845</v>
      </c>
    </row>
    <row r="471" spans="1:2">
      <c r="A471" s="234" t="s">
        <v>4251</v>
      </c>
      <c r="B471" s="236">
        <v>2330123</v>
      </c>
    </row>
    <row r="472" spans="1:2">
      <c r="A472" s="233" t="s">
        <v>6277</v>
      </c>
      <c r="B472" s="235">
        <v>264229870</v>
      </c>
    </row>
    <row r="473" spans="1:2">
      <c r="A473" s="234" t="s">
        <v>1288</v>
      </c>
      <c r="B473" s="236">
        <v>9029995</v>
      </c>
    </row>
    <row r="474" spans="1:2">
      <c r="A474" s="234" t="s">
        <v>1289</v>
      </c>
      <c r="B474" s="236">
        <v>9015005</v>
      </c>
    </row>
    <row r="475" spans="1:2">
      <c r="A475" s="234" t="s">
        <v>1290</v>
      </c>
      <c r="B475" s="236">
        <v>9033995</v>
      </c>
    </row>
    <row r="476" spans="1:2">
      <c r="A476" s="234" t="s">
        <v>1291</v>
      </c>
      <c r="B476" s="236">
        <v>9093995</v>
      </c>
    </row>
    <row r="477" spans="1:2">
      <c r="A477" s="234" t="s">
        <v>1292</v>
      </c>
      <c r="B477" s="236">
        <v>9598940</v>
      </c>
    </row>
    <row r="478" spans="1:2">
      <c r="A478" s="234" t="s">
        <v>1293</v>
      </c>
      <c r="B478" s="236">
        <v>9148940</v>
      </c>
    </row>
    <row r="479" spans="1:2">
      <c r="A479" s="234" t="s">
        <v>1294</v>
      </c>
      <c r="B479" s="236">
        <v>9150000</v>
      </c>
    </row>
    <row r="480" spans="1:2">
      <c r="A480" s="234" t="s">
        <v>1295</v>
      </c>
      <c r="B480" s="236">
        <v>9135800</v>
      </c>
    </row>
    <row r="481" spans="1:2">
      <c r="A481" s="234" t="s">
        <v>1296</v>
      </c>
      <c r="B481" s="236">
        <v>9100800</v>
      </c>
    </row>
    <row r="482" spans="1:2">
      <c r="A482" s="234" t="s">
        <v>2752</v>
      </c>
      <c r="B482" s="236">
        <v>9150800</v>
      </c>
    </row>
    <row r="483" spans="1:2">
      <c r="A483" s="234" t="s">
        <v>2753</v>
      </c>
      <c r="B483" s="236">
        <v>9075800</v>
      </c>
    </row>
    <row r="484" spans="1:2">
      <c r="A484" s="234" t="s">
        <v>2754</v>
      </c>
      <c r="B484" s="236">
        <v>9275000</v>
      </c>
    </row>
    <row r="485" spans="1:2">
      <c r="A485" s="234" t="s">
        <v>2755</v>
      </c>
      <c r="B485" s="236">
        <v>9255800</v>
      </c>
    </row>
    <row r="486" spans="1:2">
      <c r="A486" s="234" t="s">
        <v>2756</v>
      </c>
      <c r="B486" s="236">
        <v>9375800</v>
      </c>
    </row>
    <row r="487" spans="1:2">
      <c r="A487" s="234" t="s">
        <v>2757</v>
      </c>
      <c r="B487" s="236">
        <v>10005500</v>
      </c>
    </row>
    <row r="488" spans="1:2">
      <c r="A488" s="234" t="s">
        <v>2758</v>
      </c>
      <c r="B488" s="236">
        <v>9980800</v>
      </c>
    </row>
    <row r="489" spans="1:2">
      <c r="A489" s="234" t="s">
        <v>2759</v>
      </c>
      <c r="B489" s="236">
        <v>10950800</v>
      </c>
    </row>
    <row r="490" spans="1:2">
      <c r="A490" s="234" t="s">
        <v>2760</v>
      </c>
      <c r="B490" s="236">
        <v>11000800</v>
      </c>
    </row>
    <row r="491" spans="1:2">
      <c r="A491" s="234" t="s">
        <v>6278</v>
      </c>
      <c r="B491" s="236">
        <v>23357880</v>
      </c>
    </row>
    <row r="492" spans="1:2">
      <c r="A492" s="234" t="s">
        <v>6279</v>
      </c>
      <c r="B492" s="236">
        <v>23337880</v>
      </c>
    </row>
    <row r="493" spans="1:2">
      <c r="A493" s="234" t="s">
        <v>6280</v>
      </c>
      <c r="B493" s="236">
        <v>23628880</v>
      </c>
    </row>
    <row r="494" spans="1:2">
      <c r="A494" s="234" t="s">
        <v>6281</v>
      </c>
      <c r="B494" s="236">
        <v>23526660</v>
      </c>
    </row>
    <row r="495" spans="1:2">
      <c r="A495" s="233" t="s">
        <v>6282</v>
      </c>
      <c r="B495" s="235">
        <v>648371000</v>
      </c>
    </row>
    <row r="496" spans="1:2">
      <c r="A496" s="234" t="s">
        <v>2761</v>
      </c>
      <c r="B496" s="236">
        <v>180017800</v>
      </c>
    </row>
    <row r="497" spans="1:2">
      <c r="A497" s="234" t="s">
        <v>6283</v>
      </c>
      <c r="B497" s="236">
        <v>468353200</v>
      </c>
    </row>
    <row r="498" spans="1:2">
      <c r="A498" s="233" t="s">
        <v>6284</v>
      </c>
      <c r="B498" s="235">
        <v>4824385693</v>
      </c>
    </row>
    <row r="499" spans="1:2">
      <c r="A499" s="234" t="s">
        <v>4252</v>
      </c>
      <c r="B499" s="236">
        <v>265510700</v>
      </c>
    </row>
    <row r="500" spans="1:2">
      <c r="A500" s="234" t="s">
        <v>4253</v>
      </c>
      <c r="B500" s="236">
        <v>62979876</v>
      </c>
    </row>
    <row r="501" spans="1:2">
      <c r="A501" s="234" t="s">
        <v>4254</v>
      </c>
      <c r="B501" s="236">
        <v>198201980</v>
      </c>
    </row>
    <row r="502" spans="1:2">
      <c r="A502" s="234" t="s">
        <v>4255</v>
      </c>
      <c r="B502" s="236">
        <v>174851625</v>
      </c>
    </row>
    <row r="503" spans="1:2">
      <c r="A503" s="234" t="s">
        <v>4256</v>
      </c>
      <c r="B503" s="236">
        <v>233178800</v>
      </c>
    </row>
    <row r="504" spans="1:2">
      <c r="A504" s="234" t="s">
        <v>4257</v>
      </c>
      <c r="B504" s="236">
        <v>140207280</v>
      </c>
    </row>
    <row r="505" spans="1:2">
      <c r="A505" s="234" t="s">
        <v>4258</v>
      </c>
      <c r="B505" s="236">
        <v>186703040</v>
      </c>
    </row>
    <row r="506" spans="1:2">
      <c r="A506" s="234" t="s">
        <v>4259</v>
      </c>
      <c r="B506" s="236">
        <v>711622340</v>
      </c>
    </row>
    <row r="507" spans="1:2">
      <c r="A507" s="234" t="s">
        <v>4260</v>
      </c>
      <c r="B507" s="236">
        <v>713631985</v>
      </c>
    </row>
    <row r="508" spans="1:2">
      <c r="A508" s="234" t="s">
        <v>4261</v>
      </c>
      <c r="B508" s="236">
        <v>30307472</v>
      </c>
    </row>
    <row r="509" spans="1:2">
      <c r="A509" s="234" t="s">
        <v>4262</v>
      </c>
      <c r="B509" s="236">
        <v>681106060</v>
      </c>
    </row>
    <row r="510" spans="1:2">
      <c r="A510" s="234" t="s">
        <v>6285</v>
      </c>
      <c r="B510" s="236">
        <v>713333695</v>
      </c>
    </row>
    <row r="511" spans="1:2">
      <c r="A511" s="234" t="s">
        <v>6286</v>
      </c>
      <c r="B511" s="236">
        <v>712750840</v>
      </c>
    </row>
    <row r="512" spans="1:2">
      <c r="A512" s="233" t="s">
        <v>6287</v>
      </c>
      <c r="B512" s="235">
        <v>44455540</v>
      </c>
    </row>
    <row r="513" spans="1:2">
      <c r="A513" s="234" t="s">
        <v>6288</v>
      </c>
      <c r="B513" s="236">
        <v>44455540</v>
      </c>
    </row>
    <row r="514" spans="1:2">
      <c r="A514" s="233" t="s">
        <v>580</v>
      </c>
      <c r="B514" s="235">
        <v>891903028.52999997</v>
      </c>
    </row>
    <row r="515" spans="1:2">
      <c r="A515" s="234" t="s">
        <v>1297</v>
      </c>
      <c r="B515" s="236">
        <v>98999945</v>
      </c>
    </row>
    <row r="516" spans="1:2">
      <c r="A516" s="234" t="s">
        <v>1298</v>
      </c>
      <c r="B516" s="236">
        <v>512651445</v>
      </c>
    </row>
    <row r="517" spans="1:2">
      <c r="A517" s="234" t="s">
        <v>2762</v>
      </c>
      <c r="B517" s="236">
        <v>225874875</v>
      </c>
    </row>
    <row r="518" spans="1:2">
      <c r="A518" s="234" t="s">
        <v>2763</v>
      </c>
      <c r="B518" s="236">
        <v>54376763.530000001</v>
      </c>
    </row>
    <row r="519" spans="1:2">
      <c r="A519" s="233" t="s">
        <v>2482</v>
      </c>
      <c r="B519" s="235">
        <v>3403998</v>
      </c>
    </row>
    <row r="520" spans="1:2">
      <c r="A520" s="234" t="s">
        <v>2764</v>
      </c>
      <c r="B520" s="236">
        <v>3403998</v>
      </c>
    </row>
    <row r="521" spans="1:2">
      <c r="A521" s="233" t="s">
        <v>18</v>
      </c>
      <c r="B521" s="235">
        <v>98805000</v>
      </c>
    </row>
    <row r="522" spans="1:2">
      <c r="A522" s="234" t="s">
        <v>1299</v>
      </c>
      <c r="B522" s="236">
        <v>8550000</v>
      </c>
    </row>
    <row r="523" spans="1:2">
      <c r="A523" s="234" t="s">
        <v>1300</v>
      </c>
      <c r="B523" s="236">
        <v>8525000</v>
      </c>
    </row>
    <row r="524" spans="1:2">
      <c r="A524" s="234" t="s">
        <v>1301</v>
      </c>
      <c r="B524" s="236">
        <v>8510000</v>
      </c>
    </row>
    <row r="525" spans="1:2">
      <c r="A525" s="234" t="s">
        <v>2765</v>
      </c>
      <c r="B525" s="236">
        <v>8510000</v>
      </c>
    </row>
    <row r="526" spans="1:2">
      <c r="A526" s="234" t="s">
        <v>2766</v>
      </c>
      <c r="B526" s="236">
        <v>9050000</v>
      </c>
    </row>
    <row r="527" spans="1:2">
      <c r="A527" s="234" t="s">
        <v>4263</v>
      </c>
      <c r="B527" s="236">
        <v>12500000</v>
      </c>
    </row>
    <row r="528" spans="1:2">
      <c r="A528" s="234" t="s">
        <v>4264</v>
      </c>
      <c r="B528" s="236">
        <v>11050000</v>
      </c>
    </row>
    <row r="529" spans="1:2">
      <c r="A529" s="234" t="s">
        <v>6289</v>
      </c>
      <c r="B529" s="236">
        <v>11150000</v>
      </c>
    </row>
    <row r="530" spans="1:2">
      <c r="A530" s="234" t="s">
        <v>6290</v>
      </c>
      <c r="B530" s="236">
        <v>8960000</v>
      </c>
    </row>
    <row r="531" spans="1:2">
      <c r="A531" s="234" t="s">
        <v>6291</v>
      </c>
      <c r="B531" s="236">
        <v>12000000</v>
      </c>
    </row>
    <row r="532" spans="1:2">
      <c r="A532" s="233" t="s">
        <v>4265</v>
      </c>
      <c r="B532" s="235">
        <v>1748810043</v>
      </c>
    </row>
    <row r="533" spans="1:2">
      <c r="A533" s="234" t="s">
        <v>4266</v>
      </c>
      <c r="B533" s="236">
        <v>1000556043</v>
      </c>
    </row>
    <row r="534" spans="1:2">
      <c r="A534" s="234" t="s">
        <v>6292</v>
      </c>
      <c r="B534" s="236">
        <v>748254000</v>
      </c>
    </row>
    <row r="535" spans="1:2">
      <c r="A535" s="233" t="s">
        <v>19</v>
      </c>
      <c r="B535" s="235">
        <v>19563272273</v>
      </c>
    </row>
    <row r="536" spans="1:2">
      <c r="A536" s="234" t="s">
        <v>1302</v>
      </c>
      <c r="B536" s="236">
        <v>584751099.28999996</v>
      </c>
    </row>
    <row r="537" spans="1:2">
      <c r="A537" s="234" t="s">
        <v>1303</v>
      </c>
      <c r="B537" s="236">
        <v>301935833</v>
      </c>
    </row>
    <row r="538" spans="1:2">
      <c r="A538" s="234" t="s">
        <v>1304</v>
      </c>
      <c r="B538" s="236">
        <v>281419496.80000001</v>
      </c>
    </row>
    <row r="539" spans="1:2">
      <c r="A539" s="234" t="s">
        <v>2767</v>
      </c>
      <c r="B539" s="236">
        <v>555302100</v>
      </c>
    </row>
    <row r="540" spans="1:2">
      <c r="A540" s="234" t="s">
        <v>2768</v>
      </c>
      <c r="B540" s="236">
        <v>34328456.060000002</v>
      </c>
    </row>
    <row r="541" spans="1:2">
      <c r="A541" s="234" t="s">
        <v>2769</v>
      </c>
      <c r="B541" s="236">
        <v>408850221</v>
      </c>
    </row>
    <row r="542" spans="1:2">
      <c r="A542" s="234" t="s">
        <v>2770</v>
      </c>
      <c r="B542" s="236">
        <v>179548122.77000001</v>
      </c>
    </row>
    <row r="543" spans="1:2">
      <c r="A543" s="234" t="s">
        <v>2771</v>
      </c>
      <c r="B543" s="236">
        <v>587804574.12</v>
      </c>
    </row>
    <row r="544" spans="1:2">
      <c r="A544" s="234" t="s">
        <v>2772</v>
      </c>
      <c r="B544" s="236">
        <v>437013204.00999999</v>
      </c>
    </row>
    <row r="545" spans="1:2">
      <c r="A545" s="234" t="s">
        <v>2773</v>
      </c>
      <c r="B545" s="236">
        <v>69845965</v>
      </c>
    </row>
    <row r="546" spans="1:2">
      <c r="A546" s="234" t="s">
        <v>2774</v>
      </c>
      <c r="B546" s="236">
        <v>566518481.63</v>
      </c>
    </row>
    <row r="547" spans="1:2">
      <c r="A547" s="234" t="s">
        <v>2775</v>
      </c>
      <c r="B547" s="236">
        <v>109678850</v>
      </c>
    </row>
    <row r="548" spans="1:2">
      <c r="A548" s="234" t="s">
        <v>2776</v>
      </c>
      <c r="B548" s="236">
        <v>590241283.89999998</v>
      </c>
    </row>
    <row r="549" spans="1:2">
      <c r="A549" s="234" t="s">
        <v>2777</v>
      </c>
      <c r="B549" s="236">
        <v>593652872</v>
      </c>
    </row>
    <row r="550" spans="1:2">
      <c r="A550" s="234" t="s">
        <v>2778</v>
      </c>
      <c r="B550" s="236">
        <v>106645091.94</v>
      </c>
    </row>
    <row r="551" spans="1:2">
      <c r="A551" s="234" t="s">
        <v>2779</v>
      </c>
      <c r="B551" s="236">
        <v>432326315</v>
      </c>
    </row>
    <row r="552" spans="1:2">
      <c r="A552" s="234" t="s">
        <v>2780</v>
      </c>
      <c r="B552" s="236">
        <v>308253030.26999998</v>
      </c>
    </row>
    <row r="553" spans="1:2">
      <c r="A553" s="234" t="s">
        <v>2781</v>
      </c>
      <c r="B553" s="236">
        <v>183674700.68000001</v>
      </c>
    </row>
    <row r="554" spans="1:2">
      <c r="A554" s="234" t="s">
        <v>2782</v>
      </c>
      <c r="B554" s="236">
        <v>559696356</v>
      </c>
    </row>
    <row r="555" spans="1:2">
      <c r="A555" s="234" t="s">
        <v>4267</v>
      </c>
      <c r="B555" s="236">
        <v>736909066.88999999</v>
      </c>
    </row>
    <row r="556" spans="1:2">
      <c r="A556" s="234" t="s">
        <v>4268</v>
      </c>
      <c r="B556" s="236">
        <v>623652459</v>
      </c>
    </row>
    <row r="557" spans="1:2">
      <c r="A557" s="234" t="s">
        <v>4269</v>
      </c>
      <c r="B557" s="236">
        <v>116174616.33</v>
      </c>
    </row>
    <row r="558" spans="1:2">
      <c r="A558" s="234" t="s">
        <v>4270</v>
      </c>
      <c r="B558" s="236">
        <v>621375468</v>
      </c>
    </row>
    <row r="559" spans="1:2">
      <c r="A559" s="234" t="s">
        <v>4271</v>
      </c>
      <c r="B559" s="236">
        <v>118566157.89</v>
      </c>
    </row>
    <row r="560" spans="1:2">
      <c r="A560" s="234" t="s">
        <v>4272</v>
      </c>
      <c r="B560" s="236">
        <v>737128020.50999999</v>
      </c>
    </row>
    <row r="561" spans="1:2">
      <c r="A561" s="234" t="s">
        <v>4273</v>
      </c>
      <c r="B561" s="236">
        <v>736427617.94000006</v>
      </c>
    </row>
    <row r="562" spans="1:2">
      <c r="A562" s="234" t="s">
        <v>4274</v>
      </c>
      <c r="B562" s="236">
        <v>737843147.78999996</v>
      </c>
    </row>
    <row r="563" spans="1:2">
      <c r="A563" s="234" t="s">
        <v>4275</v>
      </c>
      <c r="B563" s="236">
        <v>62079825.75</v>
      </c>
    </row>
    <row r="564" spans="1:2">
      <c r="A564" s="234" t="s">
        <v>4276</v>
      </c>
      <c r="B564" s="236">
        <v>680005308</v>
      </c>
    </row>
    <row r="565" spans="1:2">
      <c r="A565" s="234" t="s">
        <v>4277</v>
      </c>
      <c r="B565" s="236">
        <v>618551736</v>
      </c>
    </row>
    <row r="566" spans="1:2">
      <c r="A566" s="234" t="s">
        <v>4278</v>
      </c>
      <c r="B566" s="236">
        <v>124496947</v>
      </c>
    </row>
    <row r="567" spans="1:2">
      <c r="A567" s="234" t="s">
        <v>6293</v>
      </c>
      <c r="B567" s="236">
        <v>745371572</v>
      </c>
    </row>
    <row r="568" spans="1:2">
      <c r="A568" s="234" t="s">
        <v>6294</v>
      </c>
      <c r="B568" s="236">
        <v>584721750</v>
      </c>
    </row>
    <row r="569" spans="1:2">
      <c r="A569" s="234" t="s">
        <v>6295</v>
      </c>
      <c r="B569" s="236">
        <v>160996978.94</v>
      </c>
    </row>
    <row r="570" spans="1:2">
      <c r="A570" s="234" t="s">
        <v>6296</v>
      </c>
      <c r="B570" s="236">
        <v>754844160</v>
      </c>
    </row>
    <row r="571" spans="1:2">
      <c r="A571" s="234" t="s">
        <v>6297</v>
      </c>
      <c r="B571" s="236">
        <v>110534553</v>
      </c>
    </row>
    <row r="572" spans="1:2">
      <c r="A572" s="234" t="s">
        <v>6298</v>
      </c>
      <c r="B572" s="236">
        <v>644612386.62</v>
      </c>
    </row>
    <row r="573" spans="1:2">
      <c r="A573" s="234" t="s">
        <v>6299</v>
      </c>
      <c r="B573" s="236">
        <v>204058822</v>
      </c>
    </row>
    <row r="574" spans="1:2">
      <c r="A574" s="234" t="s">
        <v>6300</v>
      </c>
      <c r="B574" s="236">
        <v>555013329.71000004</v>
      </c>
    </row>
    <row r="575" spans="1:2">
      <c r="A575" s="234" t="s">
        <v>6301</v>
      </c>
      <c r="B575" s="236">
        <v>595115940</v>
      </c>
    </row>
    <row r="576" spans="1:2">
      <c r="A576" s="234" t="s">
        <v>6302</v>
      </c>
      <c r="B576" s="236">
        <v>151767785</v>
      </c>
    </row>
    <row r="577" spans="1:2">
      <c r="A577" s="234" t="s">
        <v>6303</v>
      </c>
      <c r="B577" s="236">
        <v>329346108</v>
      </c>
    </row>
    <row r="578" spans="1:2">
      <c r="A578" s="234" t="s">
        <v>6304</v>
      </c>
      <c r="B578" s="236">
        <v>417179741.16000003</v>
      </c>
    </row>
    <row r="579" spans="1:2">
      <c r="A579" s="234" t="s">
        <v>6305</v>
      </c>
      <c r="B579" s="236">
        <v>320429163</v>
      </c>
    </row>
    <row r="580" spans="1:2">
      <c r="A580" s="234" t="s">
        <v>6306</v>
      </c>
      <c r="B580" s="236">
        <v>432033288</v>
      </c>
    </row>
    <row r="581" spans="1:2">
      <c r="A581" s="234" t="s">
        <v>6307</v>
      </c>
      <c r="B581" s="236">
        <v>384887828</v>
      </c>
    </row>
    <row r="582" spans="1:2">
      <c r="A582" s="234" t="s">
        <v>6308</v>
      </c>
      <c r="B582" s="236">
        <v>367662443</v>
      </c>
    </row>
    <row r="583" spans="1:2">
      <c r="A583" s="233" t="s">
        <v>20</v>
      </c>
      <c r="B583" s="235">
        <v>62684000</v>
      </c>
    </row>
    <row r="584" spans="1:2">
      <c r="A584" s="234" t="s">
        <v>1305</v>
      </c>
      <c r="B584" s="236">
        <v>17010000</v>
      </c>
    </row>
    <row r="585" spans="1:2">
      <c r="A585" s="234" t="s">
        <v>4279</v>
      </c>
      <c r="B585" s="236">
        <v>23592000</v>
      </c>
    </row>
    <row r="586" spans="1:2">
      <c r="A586" s="234" t="s">
        <v>6309</v>
      </c>
      <c r="B586" s="236">
        <v>22082000</v>
      </c>
    </row>
    <row r="587" spans="1:2">
      <c r="A587" s="233" t="s">
        <v>1306</v>
      </c>
      <c r="B587" s="235">
        <v>5130000</v>
      </c>
    </row>
    <row r="588" spans="1:2">
      <c r="A588" s="234" t="s">
        <v>1307</v>
      </c>
      <c r="B588" s="236">
        <v>5130000</v>
      </c>
    </row>
    <row r="589" spans="1:2">
      <c r="A589" s="233" t="s">
        <v>6310</v>
      </c>
      <c r="B589" s="235">
        <v>28500612</v>
      </c>
    </row>
    <row r="590" spans="1:2">
      <c r="A590" s="234" t="s">
        <v>6311</v>
      </c>
      <c r="B590" s="236">
        <v>28500612</v>
      </c>
    </row>
    <row r="591" spans="1:2">
      <c r="A591" s="233" t="s">
        <v>81</v>
      </c>
      <c r="B591" s="235">
        <v>6843996</v>
      </c>
    </row>
    <row r="592" spans="1:2">
      <c r="A592" s="234" t="s">
        <v>1308</v>
      </c>
      <c r="B592" s="236">
        <v>6843996</v>
      </c>
    </row>
    <row r="593" spans="1:2">
      <c r="A593" s="233" t="s">
        <v>4280</v>
      </c>
      <c r="B593" s="235">
        <v>46626800</v>
      </c>
    </row>
    <row r="594" spans="1:2">
      <c r="A594" s="234" t="s">
        <v>4281</v>
      </c>
      <c r="B594" s="236">
        <v>46626800</v>
      </c>
    </row>
    <row r="595" spans="1:2">
      <c r="A595" s="233" t="s">
        <v>6312</v>
      </c>
      <c r="B595" s="235">
        <v>27600000</v>
      </c>
    </row>
    <row r="596" spans="1:2">
      <c r="A596" s="234" t="s">
        <v>6313</v>
      </c>
      <c r="B596" s="236">
        <v>27600000</v>
      </c>
    </row>
    <row r="597" spans="1:2">
      <c r="A597" s="233" t="s">
        <v>21</v>
      </c>
      <c r="B597" s="235">
        <v>66995123553.989998</v>
      </c>
    </row>
    <row r="598" spans="1:2">
      <c r="A598" s="234" t="s">
        <v>4282</v>
      </c>
      <c r="B598" s="236">
        <v>116305000</v>
      </c>
    </row>
    <row r="599" spans="1:2">
      <c r="A599" s="234" t="s">
        <v>1309</v>
      </c>
      <c r="B599" s="236">
        <v>4705401.28</v>
      </c>
    </row>
    <row r="600" spans="1:2">
      <c r="A600" s="234" t="s">
        <v>1310</v>
      </c>
      <c r="B600" s="236">
        <v>415817787</v>
      </c>
    </row>
    <row r="601" spans="1:2">
      <c r="A601" s="234" t="s">
        <v>1311</v>
      </c>
      <c r="B601" s="236">
        <v>365415631</v>
      </c>
    </row>
    <row r="602" spans="1:2">
      <c r="A602" s="234" t="s">
        <v>1312</v>
      </c>
      <c r="B602" s="236">
        <v>781730828.22000003</v>
      </c>
    </row>
    <row r="603" spans="1:2">
      <c r="A603" s="234" t="s">
        <v>1313</v>
      </c>
      <c r="B603" s="236">
        <v>364524554</v>
      </c>
    </row>
    <row r="604" spans="1:2">
      <c r="A604" s="234" t="s">
        <v>1314</v>
      </c>
      <c r="B604" s="236">
        <v>415694268.68000001</v>
      </c>
    </row>
    <row r="605" spans="1:2">
      <c r="A605" s="234" t="s">
        <v>1315</v>
      </c>
      <c r="B605" s="236">
        <v>5392680000</v>
      </c>
    </row>
    <row r="606" spans="1:2">
      <c r="A606" s="234" t="s">
        <v>1316</v>
      </c>
      <c r="B606" s="236">
        <v>18170000</v>
      </c>
    </row>
    <row r="607" spans="1:2">
      <c r="A607" s="234" t="s">
        <v>1317</v>
      </c>
      <c r="B607" s="236">
        <v>37735236.899999999</v>
      </c>
    </row>
    <row r="608" spans="1:2">
      <c r="A608" s="234" t="s">
        <v>1318</v>
      </c>
      <c r="B608" s="236">
        <v>5392650000</v>
      </c>
    </row>
    <row r="609" spans="1:2">
      <c r="A609" s="234" t="s">
        <v>1319</v>
      </c>
      <c r="B609" s="236">
        <v>18005000</v>
      </c>
    </row>
    <row r="610" spans="1:2">
      <c r="A610" s="234" t="s">
        <v>1320</v>
      </c>
      <c r="B610" s="236">
        <v>4729913.5</v>
      </c>
    </row>
    <row r="611" spans="1:2">
      <c r="A611" s="234" t="s">
        <v>2783</v>
      </c>
      <c r="B611" s="236">
        <v>5539107200</v>
      </c>
    </row>
    <row r="612" spans="1:2">
      <c r="A612" s="234" t="s">
        <v>2784</v>
      </c>
      <c r="B612" s="236">
        <v>890471230</v>
      </c>
    </row>
    <row r="613" spans="1:2">
      <c r="A613" s="234" t="s">
        <v>2785</v>
      </c>
      <c r="B613" s="236">
        <v>44666000</v>
      </c>
    </row>
    <row r="614" spans="1:2">
      <c r="A614" s="234" t="s">
        <v>2786</v>
      </c>
      <c r="B614" s="236">
        <v>611534000</v>
      </c>
    </row>
    <row r="615" spans="1:2">
      <c r="A615" s="234" t="s">
        <v>2787</v>
      </c>
      <c r="B615" s="236">
        <v>341012301.63</v>
      </c>
    </row>
    <row r="616" spans="1:2">
      <c r="A616" s="234" t="s">
        <v>2788</v>
      </c>
      <c r="B616" s="236">
        <v>3963278000</v>
      </c>
    </row>
    <row r="617" spans="1:2">
      <c r="A617" s="234" t="s">
        <v>4283</v>
      </c>
      <c r="B617" s="236">
        <v>994090160</v>
      </c>
    </row>
    <row r="618" spans="1:2">
      <c r="A618" s="234" t="s">
        <v>4284</v>
      </c>
      <c r="B618" s="236">
        <v>838108800</v>
      </c>
    </row>
    <row r="619" spans="1:2">
      <c r="A619" s="234" t="s">
        <v>4285</v>
      </c>
      <c r="B619" s="236">
        <v>145660981.36000001</v>
      </c>
    </row>
    <row r="620" spans="1:2">
      <c r="A620" s="234" t="s">
        <v>4286</v>
      </c>
      <c r="B620" s="236">
        <v>5815200000</v>
      </c>
    </row>
    <row r="621" spans="1:2">
      <c r="A621" s="234" t="s">
        <v>4287</v>
      </c>
      <c r="B621" s="236">
        <v>119118556.8</v>
      </c>
    </row>
    <row r="622" spans="1:2">
      <c r="A622" s="234" t="s">
        <v>4288</v>
      </c>
      <c r="B622" s="236">
        <v>1837619000</v>
      </c>
    </row>
    <row r="623" spans="1:2">
      <c r="A623" s="234" t="s">
        <v>4289</v>
      </c>
      <c r="B623" s="236">
        <v>29553100.5</v>
      </c>
    </row>
    <row r="624" spans="1:2">
      <c r="A624" s="234" t="s">
        <v>4290</v>
      </c>
      <c r="B624" s="236">
        <v>1907385600</v>
      </c>
    </row>
    <row r="625" spans="1:2">
      <c r="A625" s="234" t="s">
        <v>4291</v>
      </c>
      <c r="B625" s="236">
        <v>76514075.519999996</v>
      </c>
    </row>
    <row r="626" spans="1:2">
      <c r="A626" s="234" t="s">
        <v>4292</v>
      </c>
      <c r="B626" s="236">
        <v>1989653400</v>
      </c>
    </row>
    <row r="627" spans="1:2">
      <c r="A627" s="234" t="s">
        <v>4293</v>
      </c>
      <c r="B627" s="236">
        <v>6978240000</v>
      </c>
    </row>
    <row r="628" spans="1:2">
      <c r="A628" s="234" t="s">
        <v>6314</v>
      </c>
      <c r="B628" s="236">
        <v>1986610357.2</v>
      </c>
    </row>
    <row r="629" spans="1:2">
      <c r="A629" s="234" t="s">
        <v>6315</v>
      </c>
      <c r="B629" s="236">
        <v>1995793800</v>
      </c>
    </row>
    <row r="630" spans="1:2">
      <c r="A630" s="234" t="s">
        <v>6316</v>
      </c>
      <c r="B630" s="236">
        <v>8141280000</v>
      </c>
    </row>
    <row r="631" spans="1:2">
      <c r="A631" s="234" t="s">
        <v>6317</v>
      </c>
      <c r="B631" s="236">
        <v>956031210</v>
      </c>
    </row>
    <row r="632" spans="1:2">
      <c r="A632" s="234" t="s">
        <v>6318</v>
      </c>
      <c r="B632" s="236">
        <v>642006360</v>
      </c>
    </row>
    <row r="633" spans="1:2">
      <c r="A633" s="234" t="s">
        <v>6319</v>
      </c>
      <c r="B633" s="236">
        <v>269828760</v>
      </c>
    </row>
    <row r="634" spans="1:2">
      <c r="A634" s="234" t="s">
        <v>6320</v>
      </c>
      <c r="B634" s="236">
        <v>4605638402</v>
      </c>
    </row>
    <row r="635" spans="1:2">
      <c r="A635" s="234" t="s">
        <v>6321</v>
      </c>
      <c r="B635" s="236">
        <v>930440000</v>
      </c>
    </row>
    <row r="636" spans="1:2">
      <c r="A636" s="234" t="s">
        <v>6322</v>
      </c>
      <c r="B636" s="236">
        <v>1010607325.4400001</v>
      </c>
    </row>
    <row r="637" spans="1:2">
      <c r="A637" s="234" t="s">
        <v>6323</v>
      </c>
      <c r="B637" s="236">
        <v>1007511312.96</v>
      </c>
    </row>
    <row r="638" spans="1:2">
      <c r="A638" s="233" t="s">
        <v>145</v>
      </c>
      <c r="B638" s="235">
        <v>263642640</v>
      </c>
    </row>
    <row r="639" spans="1:2">
      <c r="A639" s="234" t="s">
        <v>1321</v>
      </c>
      <c r="B639" s="236">
        <v>51450000</v>
      </c>
    </row>
    <row r="640" spans="1:2">
      <c r="A640" s="234" t="s">
        <v>2789</v>
      </c>
      <c r="B640" s="236">
        <v>68280000</v>
      </c>
    </row>
    <row r="641" spans="1:2">
      <c r="A641" s="234" t="s">
        <v>4294</v>
      </c>
      <c r="B641" s="236">
        <v>77666640</v>
      </c>
    </row>
    <row r="642" spans="1:2">
      <c r="A642" s="234" t="s">
        <v>6324</v>
      </c>
      <c r="B642" s="236">
        <v>44164000</v>
      </c>
    </row>
    <row r="643" spans="1:2">
      <c r="A643" s="234" t="s">
        <v>6325</v>
      </c>
      <c r="B643" s="236">
        <v>22082000</v>
      </c>
    </row>
    <row r="644" spans="1:2">
      <c r="A644" s="233" t="s">
        <v>581</v>
      </c>
      <c r="B644" s="235">
        <v>14969501754.17</v>
      </c>
    </row>
    <row r="645" spans="1:2">
      <c r="A645" s="234" t="s">
        <v>594</v>
      </c>
      <c r="B645" s="236">
        <v>623699670</v>
      </c>
    </row>
    <row r="646" spans="1:2">
      <c r="A646" s="234" t="s">
        <v>1322</v>
      </c>
      <c r="B646" s="236">
        <v>595309303</v>
      </c>
    </row>
    <row r="647" spans="1:2">
      <c r="A647" s="234" t="s">
        <v>1323</v>
      </c>
      <c r="B647" s="236">
        <v>594412712.57000005</v>
      </c>
    </row>
    <row r="648" spans="1:2">
      <c r="A648" s="234" t="s">
        <v>1324</v>
      </c>
      <c r="B648" s="236">
        <v>595613040</v>
      </c>
    </row>
    <row r="649" spans="1:2">
      <c r="A649" s="234" t="s">
        <v>1325</v>
      </c>
      <c r="B649" s="236">
        <v>591878419.80999994</v>
      </c>
    </row>
    <row r="650" spans="1:2">
      <c r="A650" s="234" t="s">
        <v>1326</v>
      </c>
      <c r="B650" s="236">
        <v>595801452.13999999</v>
      </c>
    </row>
    <row r="651" spans="1:2">
      <c r="A651" s="234" t="s">
        <v>1327</v>
      </c>
      <c r="B651" s="236">
        <v>603343951.55999994</v>
      </c>
    </row>
    <row r="652" spans="1:2">
      <c r="A652" s="234" t="s">
        <v>1328</v>
      </c>
      <c r="B652" s="236">
        <v>534369591</v>
      </c>
    </row>
    <row r="653" spans="1:2">
      <c r="A653" s="234" t="s">
        <v>1329</v>
      </c>
      <c r="B653" s="236">
        <v>66405435.789999999</v>
      </c>
    </row>
    <row r="654" spans="1:2">
      <c r="A654" s="234" t="s">
        <v>1330</v>
      </c>
      <c r="B654" s="236">
        <v>606477963.22000003</v>
      </c>
    </row>
    <row r="655" spans="1:2">
      <c r="A655" s="234" t="s">
        <v>2790</v>
      </c>
      <c r="B655" s="236">
        <v>463044250</v>
      </c>
    </row>
    <row r="656" spans="1:2">
      <c r="A656" s="234" t="s">
        <v>2791</v>
      </c>
      <c r="B656" s="236">
        <v>142784324.93000001</v>
      </c>
    </row>
    <row r="657" spans="1:2">
      <c r="A657" s="234" t="s">
        <v>2792</v>
      </c>
      <c r="B657" s="236">
        <v>651798172</v>
      </c>
    </row>
    <row r="658" spans="1:2">
      <c r="A658" s="234" t="s">
        <v>2793</v>
      </c>
      <c r="B658" s="236">
        <v>650840096.02999997</v>
      </c>
    </row>
    <row r="659" spans="1:2">
      <c r="A659" s="234" t="s">
        <v>4295</v>
      </c>
      <c r="B659" s="236">
        <v>515227024</v>
      </c>
    </row>
    <row r="660" spans="1:2">
      <c r="A660" s="234" t="s">
        <v>4296</v>
      </c>
      <c r="B660" s="236">
        <v>160893372</v>
      </c>
    </row>
    <row r="661" spans="1:2">
      <c r="A661" s="234" t="s">
        <v>4297</v>
      </c>
      <c r="B661" s="236">
        <v>82041983.349999994</v>
      </c>
    </row>
    <row r="662" spans="1:2">
      <c r="A662" s="234" t="s">
        <v>4298</v>
      </c>
      <c r="B662" s="236">
        <v>759099405.88999999</v>
      </c>
    </row>
    <row r="663" spans="1:2">
      <c r="A663" s="234" t="s">
        <v>4299</v>
      </c>
      <c r="B663" s="236">
        <v>761234663.91999996</v>
      </c>
    </row>
    <row r="664" spans="1:2">
      <c r="A664" s="234" t="s">
        <v>4300</v>
      </c>
      <c r="B664" s="236">
        <v>758363718.13</v>
      </c>
    </row>
    <row r="665" spans="1:2">
      <c r="A665" s="234" t="s">
        <v>4301</v>
      </c>
      <c r="B665" s="236">
        <v>762482955.77999997</v>
      </c>
    </row>
    <row r="666" spans="1:2">
      <c r="A666" s="234" t="s">
        <v>6326</v>
      </c>
      <c r="B666" s="236">
        <v>705776400</v>
      </c>
    </row>
    <row r="667" spans="1:2">
      <c r="A667" s="234" t="s">
        <v>6327</v>
      </c>
      <c r="B667" s="236">
        <v>66581726.590000004</v>
      </c>
    </row>
    <row r="668" spans="1:2">
      <c r="A668" s="234" t="s">
        <v>6328</v>
      </c>
      <c r="B668" s="236">
        <v>35010105</v>
      </c>
    </row>
    <row r="669" spans="1:2">
      <c r="A669" s="234" t="s">
        <v>6329</v>
      </c>
      <c r="B669" s="236">
        <v>312622938</v>
      </c>
    </row>
    <row r="670" spans="1:2">
      <c r="A670" s="234" t="s">
        <v>6330</v>
      </c>
      <c r="B670" s="236">
        <v>422467937</v>
      </c>
    </row>
    <row r="671" spans="1:2">
      <c r="A671" s="234" t="s">
        <v>6331</v>
      </c>
      <c r="B671" s="236">
        <v>767344826.82000005</v>
      </c>
    </row>
    <row r="672" spans="1:2">
      <c r="A672" s="234" t="s">
        <v>6332</v>
      </c>
      <c r="B672" s="236">
        <v>441062874</v>
      </c>
    </row>
    <row r="673" spans="1:2">
      <c r="A673" s="234" t="s">
        <v>6333</v>
      </c>
      <c r="B673" s="236">
        <v>199043480</v>
      </c>
    </row>
    <row r="674" spans="1:2">
      <c r="A674" s="234" t="s">
        <v>6334</v>
      </c>
      <c r="B674" s="236">
        <v>130560396.64</v>
      </c>
    </row>
    <row r="675" spans="1:2">
      <c r="A675" s="234" t="s">
        <v>6335</v>
      </c>
      <c r="B675" s="236">
        <v>128512340</v>
      </c>
    </row>
    <row r="676" spans="1:2">
      <c r="A676" s="234" t="s">
        <v>6336</v>
      </c>
      <c r="B676" s="236">
        <v>645397225</v>
      </c>
    </row>
    <row r="677" spans="1:2">
      <c r="A677" s="233" t="s">
        <v>4302</v>
      </c>
      <c r="B677" s="235">
        <v>18866310</v>
      </c>
    </row>
    <row r="678" spans="1:2">
      <c r="A678" s="234" t="s">
        <v>4303</v>
      </c>
      <c r="B678" s="236">
        <v>4417110</v>
      </c>
    </row>
    <row r="679" spans="1:2">
      <c r="A679" s="234" t="s">
        <v>4304</v>
      </c>
      <c r="B679" s="236">
        <v>14449200</v>
      </c>
    </row>
    <row r="680" spans="1:2">
      <c r="A680" s="233" t="s">
        <v>22</v>
      </c>
      <c r="B680" s="235">
        <v>746431445</v>
      </c>
    </row>
    <row r="681" spans="1:2">
      <c r="A681" s="234" t="s">
        <v>1331</v>
      </c>
      <c r="B681" s="236">
        <v>72151520</v>
      </c>
    </row>
    <row r="682" spans="1:2">
      <c r="A682" s="234" t="s">
        <v>1332</v>
      </c>
      <c r="B682" s="236">
        <v>36015540</v>
      </c>
    </row>
    <row r="683" spans="1:2">
      <c r="A683" s="234" t="s">
        <v>1333</v>
      </c>
      <c r="B683" s="236">
        <v>90489450</v>
      </c>
    </row>
    <row r="684" spans="1:2">
      <c r="A684" s="234" t="s">
        <v>2794</v>
      </c>
      <c r="B684" s="236">
        <v>55583610</v>
      </c>
    </row>
    <row r="685" spans="1:2">
      <c r="A685" s="234" t="s">
        <v>2795</v>
      </c>
      <c r="B685" s="236">
        <v>59993640</v>
      </c>
    </row>
    <row r="686" spans="1:2">
      <c r="A686" s="234" t="s">
        <v>2796</v>
      </c>
      <c r="B686" s="236">
        <v>58547475</v>
      </c>
    </row>
    <row r="687" spans="1:2">
      <c r="A687" s="234" t="s">
        <v>4305</v>
      </c>
      <c r="B687" s="236">
        <v>70073970</v>
      </c>
    </row>
    <row r="688" spans="1:2">
      <c r="A688" s="234" t="s">
        <v>4306</v>
      </c>
      <c r="B688" s="236">
        <v>70013640</v>
      </c>
    </row>
    <row r="689" spans="1:2">
      <c r="A689" s="234" t="s">
        <v>4307</v>
      </c>
      <c r="B689" s="236">
        <v>69983640</v>
      </c>
    </row>
    <row r="690" spans="1:2">
      <c r="A690" s="234" t="s">
        <v>6337</v>
      </c>
      <c r="B690" s="236">
        <v>70127640</v>
      </c>
    </row>
    <row r="691" spans="1:2">
      <c r="A691" s="234" t="s">
        <v>6338</v>
      </c>
      <c r="B691" s="236">
        <v>46675540</v>
      </c>
    </row>
    <row r="692" spans="1:2">
      <c r="A692" s="234" t="s">
        <v>6339</v>
      </c>
      <c r="B692" s="236">
        <v>46775780</v>
      </c>
    </row>
    <row r="693" spans="1:2">
      <c r="A693" s="233" t="s">
        <v>2656</v>
      </c>
      <c r="B693" s="235">
        <v>10613383558.59</v>
      </c>
    </row>
    <row r="694" spans="1:2">
      <c r="A694" s="234" t="s">
        <v>2797</v>
      </c>
      <c r="B694" s="236">
        <v>551968811.75999999</v>
      </c>
    </row>
    <row r="695" spans="1:2">
      <c r="A695" s="234" t="s">
        <v>2798</v>
      </c>
      <c r="B695" s="236">
        <v>927500000</v>
      </c>
    </row>
    <row r="696" spans="1:2">
      <c r="A696" s="234" t="s">
        <v>2799</v>
      </c>
      <c r="B696" s="236">
        <v>195736624</v>
      </c>
    </row>
    <row r="697" spans="1:2">
      <c r="A697" s="234" t="s">
        <v>2800</v>
      </c>
      <c r="B697" s="236">
        <v>1220000000</v>
      </c>
    </row>
    <row r="698" spans="1:2">
      <c r="A698" s="234" t="s">
        <v>2801</v>
      </c>
      <c r="B698" s="236">
        <v>900000000</v>
      </c>
    </row>
    <row r="699" spans="1:2">
      <c r="A699" s="234" t="s">
        <v>2802</v>
      </c>
      <c r="B699" s="236">
        <v>320000000</v>
      </c>
    </row>
    <row r="700" spans="1:2">
      <c r="A700" s="234" t="s">
        <v>2803</v>
      </c>
      <c r="B700" s="236">
        <v>1212599400</v>
      </c>
    </row>
    <row r="701" spans="1:2">
      <c r="A701" s="234" t="s">
        <v>2804</v>
      </c>
      <c r="B701" s="236">
        <v>1604331576</v>
      </c>
    </row>
    <row r="702" spans="1:2">
      <c r="A702" s="234" t="s">
        <v>2805</v>
      </c>
      <c r="B702" s="236">
        <v>305200000</v>
      </c>
    </row>
    <row r="703" spans="1:2">
      <c r="A703" s="234" t="s">
        <v>2806</v>
      </c>
      <c r="B703" s="236">
        <v>436000000</v>
      </c>
    </row>
    <row r="704" spans="1:2">
      <c r="A704" s="234" t="s">
        <v>2807</v>
      </c>
      <c r="B704" s="236">
        <v>1319932710</v>
      </c>
    </row>
    <row r="705" spans="1:2">
      <c r="A705" s="234" t="s">
        <v>2808</v>
      </c>
      <c r="B705" s="236">
        <v>130800060</v>
      </c>
    </row>
    <row r="706" spans="1:2">
      <c r="A706" s="234" t="s">
        <v>2809</v>
      </c>
      <c r="B706" s="236">
        <v>1007369590</v>
      </c>
    </row>
    <row r="707" spans="1:2">
      <c r="A707" s="234" t="s">
        <v>2810</v>
      </c>
      <c r="B707" s="236">
        <v>215063913</v>
      </c>
    </row>
    <row r="708" spans="1:2">
      <c r="A708" s="234" t="s">
        <v>2811</v>
      </c>
      <c r="B708" s="236">
        <v>266880873.83000001</v>
      </c>
    </row>
    <row r="709" spans="1:2">
      <c r="A709" s="233" t="s">
        <v>4308</v>
      </c>
      <c r="B709" s="235">
        <v>6673300</v>
      </c>
    </row>
    <row r="710" spans="1:2">
      <c r="A710" s="234" t="s">
        <v>4309</v>
      </c>
      <c r="B710" s="236">
        <v>2251100</v>
      </c>
    </row>
    <row r="711" spans="1:2">
      <c r="A711" s="234" t="s">
        <v>6340</v>
      </c>
      <c r="B711" s="236">
        <v>4422200</v>
      </c>
    </row>
    <row r="712" spans="1:2">
      <c r="A712" s="233" t="s">
        <v>360</v>
      </c>
      <c r="B712" s="235">
        <v>565629554.57000005</v>
      </c>
    </row>
    <row r="713" spans="1:2">
      <c r="A713" s="234" t="s">
        <v>1334</v>
      </c>
      <c r="B713" s="236">
        <v>543000000</v>
      </c>
    </row>
    <row r="714" spans="1:2">
      <c r="A714" s="234" t="s">
        <v>1335</v>
      </c>
      <c r="B714" s="236">
        <v>22629554.57</v>
      </c>
    </row>
    <row r="715" spans="1:2">
      <c r="A715" s="233" t="s">
        <v>23</v>
      </c>
      <c r="B715" s="235">
        <v>373314640</v>
      </c>
    </row>
    <row r="716" spans="1:2">
      <c r="A716" s="234" t="s">
        <v>1336</v>
      </c>
      <c r="B716" s="236">
        <v>26981655</v>
      </c>
    </row>
    <row r="717" spans="1:2">
      <c r="A717" s="234" t="s">
        <v>2812</v>
      </c>
      <c r="B717" s="236">
        <v>31497396</v>
      </c>
    </row>
    <row r="718" spans="1:2">
      <c r="A718" s="234" t="s">
        <v>2813</v>
      </c>
      <c r="B718" s="236">
        <v>29996670</v>
      </c>
    </row>
    <row r="719" spans="1:2">
      <c r="A719" s="234" t="s">
        <v>2814</v>
      </c>
      <c r="B719" s="236">
        <v>30457687</v>
      </c>
    </row>
    <row r="720" spans="1:2">
      <c r="A720" s="234" t="s">
        <v>4310</v>
      </c>
      <c r="B720" s="236">
        <v>32719708</v>
      </c>
    </row>
    <row r="721" spans="1:2">
      <c r="A721" s="234" t="s">
        <v>4311</v>
      </c>
      <c r="B721" s="236">
        <v>37340608</v>
      </c>
    </row>
    <row r="722" spans="1:2">
      <c r="A722" s="234" t="s">
        <v>4312</v>
      </c>
      <c r="B722" s="236">
        <v>39543360</v>
      </c>
    </row>
    <row r="723" spans="1:2">
      <c r="A723" s="234" t="s">
        <v>6341</v>
      </c>
      <c r="B723" s="236">
        <v>39710096</v>
      </c>
    </row>
    <row r="724" spans="1:2">
      <c r="A724" s="234" t="s">
        <v>6342</v>
      </c>
      <c r="B724" s="236">
        <v>46697760</v>
      </c>
    </row>
    <row r="725" spans="1:2">
      <c r="A725" s="234" t="s">
        <v>6343</v>
      </c>
      <c r="B725" s="236">
        <v>58369700</v>
      </c>
    </row>
    <row r="726" spans="1:2">
      <c r="A726" s="233" t="s">
        <v>1337</v>
      </c>
      <c r="B726" s="235">
        <v>3652083860.8800001</v>
      </c>
    </row>
    <row r="727" spans="1:2">
      <c r="A727" s="234" t="s">
        <v>1338</v>
      </c>
      <c r="B727" s="236">
        <v>359710000</v>
      </c>
    </row>
    <row r="728" spans="1:2">
      <c r="A728" s="234" t="s">
        <v>2815</v>
      </c>
      <c r="B728" s="236">
        <v>185118500</v>
      </c>
    </row>
    <row r="729" spans="1:2">
      <c r="A729" s="234" t="s">
        <v>2816</v>
      </c>
      <c r="B729" s="236">
        <v>400524000</v>
      </c>
    </row>
    <row r="730" spans="1:2">
      <c r="A730" s="234" t="s">
        <v>2817</v>
      </c>
      <c r="B730" s="236">
        <v>648000000</v>
      </c>
    </row>
    <row r="731" spans="1:2">
      <c r="A731" s="234" t="s">
        <v>4313</v>
      </c>
      <c r="B731" s="236">
        <v>268499960.88</v>
      </c>
    </row>
    <row r="732" spans="1:2">
      <c r="A732" s="234" t="s">
        <v>6344</v>
      </c>
      <c r="B732" s="236">
        <v>270218520</v>
      </c>
    </row>
    <row r="733" spans="1:2">
      <c r="A733" s="234" t="s">
        <v>6345</v>
      </c>
      <c r="B733" s="236">
        <v>270967025</v>
      </c>
    </row>
    <row r="734" spans="1:2">
      <c r="A734" s="234" t="s">
        <v>6346</v>
      </c>
      <c r="B734" s="236">
        <v>274390000</v>
      </c>
    </row>
    <row r="735" spans="1:2">
      <c r="A735" s="234" t="s">
        <v>6347</v>
      </c>
      <c r="B735" s="236">
        <v>269189355</v>
      </c>
    </row>
    <row r="736" spans="1:2">
      <c r="A736" s="234" t="s">
        <v>6348</v>
      </c>
      <c r="B736" s="236">
        <v>705466500</v>
      </c>
    </row>
    <row r="737" spans="1:2">
      <c r="A737" s="233" t="s">
        <v>2657</v>
      </c>
      <c r="B737" s="235">
        <v>4206500</v>
      </c>
    </row>
    <row r="738" spans="1:2">
      <c r="A738" s="234" t="s">
        <v>2818</v>
      </c>
      <c r="B738" s="236">
        <v>1701000</v>
      </c>
    </row>
    <row r="739" spans="1:2">
      <c r="A739" s="234" t="s">
        <v>4314</v>
      </c>
      <c r="B739" s="236">
        <v>2505500</v>
      </c>
    </row>
    <row r="740" spans="1:2">
      <c r="A740" s="233" t="s">
        <v>47</v>
      </c>
      <c r="B740" s="235">
        <v>36552376</v>
      </c>
    </row>
    <row r="741" spans="1:2">
      <c r="A741" s="234" t="s">
        <v>1339</v>
      </c>
      <c r="B741" s="236">
        <v>3677576</v>
      </c>
    </row>
    <row r="742" spans="1:2">
      <c r="A742" s="234" t="s">
        <v>2819</v>
      </c>
      <c r="B742" s="236">
        <v>7109664</v>
      </c>
    </row>
    <row r="743" spans="1:2">
      <c r="A743" s="234" t="s">
        <v>4315</v>
      </c>
      <c r="B743" s="236">
        <v>6994032</v>
      </c>
    </row>
    <row r="744" spans="1:2">
      <c r="A744" s="234" t="s">
        <v>6349</v>
      </c>
      <c r="B744" s="236">
        <v>9431552</v>
      </c>
    </row>
    <row r="745" spans="1:2">
      <c r="A745" s="234" t="s">
        <v>6350</v>
      </c>
      <c r="B745" s="236">
        <v>9339552</v>
      </c>
    </row>
    <row r="746" spans="1:2">
      <c r="A746" s="233" t="s">
        <v>247</v>
      </c>
      <c r="B746" s="235">
        <v>255150000</v>
      </c>
    </row>
    <row r="747" spans="1:2">
      <c r="A747" s="234" t="s">
        <v>1340</v>
      </c>
      <c r="B747" s="236">
        <v>255150000</v>
      </c>
    </row>
    <row r="748" spans="1:2">
      <c r="A748" s="233" t="s">
        <v>582</v>
      </c>
      <c r="B748" s="235">
        <v>211699279.27000001</v>
      </c>
    </row>
    <row r="749" spans="1:2">
      <c r="A749" s="234" t="s">
        <v>1341</v>
      </c>
      <c r="B749" s="236">
        <v>211699279.27000001</v>
      </c>
    </row>
    <row r="750" spans="1:2">
      <c r="A750" s="233" t="s">
        <v>169</v>
      </c>
      <c r="B750" s="235">
        <v>28930820</v>
      </c>
    </row>
    <row r="751" spans="1:2">
      <c r="A751" s="234" t="s">
        <v>1342</v>
      </c>
      <c r="B751" s="236">
        <v>8518940</v>
      </c>
    </row>
    <row r="752" spans="1:2">
      <c r="A752" s="234" t="s">
        <v>2820</v>
      </c>
      <c r="B752" s="236">
        <v>9016885</v>
      </c>
    </row>
    <row r="753" spans="1:2">
      <c r="A753" s="234" t="s">
        <v>4316</v>
      </c>
      <c r="B753" s="236">
        <v>11394995</v>
      </c>
    </row>
    <row r="754" spans="1:2">
      <c r="A754" s="233" t="s">
        <v>4317</v>
      </c>
      <c r="B754" s="235">
        <v>20994705</v>
      </c>
    </row>
    <row r="755" spans="1:2">
      <c r="A755" s="234" t="s">
        <v>4318</v>
      </c>
      <c r="B755" s="236">
        <v>20994705</v>
      </c>
    </row>
    <row r="756" spans="1:2">
      <c r="A756" s="233" t="s">
        <v>2658</v>
      </c>
      <c r="B756" s="235">
        <v>25145989</v>
      </c>
    </row>
    <row r="757" spans="1:2">
      <c r="A757" s="234" t="s">
        <v>2821</v>
      </c>
      <c r="B757" s="236">
        <v>6707997</v>
      </c>
    </row>
    <row r="758" spans="1:2">
      <c r="A758" s="234" t="s">
        <v>4319</v>
      </c>
      <c r="B758" s="236">
        <v>6647997</v>
      </c>
    </row>
    <row r="759" spans="1:2">
      <c r="A759" s="234" t="s">
        <v>6351</v>
      </c>
      <c r="B759" s="236">
        <v>11789995</v>
      </c>
    </row>
    <row r="760" spans="1:2">
      <c r="A760" s="233" t="s">
        <v>196</v>
      </c>
      <c r="B760" s="235">
        <v>65768990</v>
      </c>
    </row>
    <row r="761" spans="1:2">
      <c r="A761" s="234" t="s">
        <v>1343</v>
      </c>
      <c r="B761" s="236">
        <v>5300000</v>
      </c>
    </row>
    <row r="762" spans="1:2">
      <c r="A762" s="234" t="s">
        <v>1344</v>
      </c>
      <c r="B762" s="236">
        <v>5310999</v>
      </c>
    </row>
    <row r="763" spans="1:2">
      <c r="A763" s="234" t="s">
        <v>1345</v>
      </c>
      <c r="B763" s="236">
        <v>5355999</v>
      </c>
    </row>
    <row r="764" spans="1:2">
      <c r="A764" s="234" t="s">
        <v>1346</v>
      </c>
      <c r="B764" s="236">
        <v>5350999</v>
      </c>
    </row>
    <row r="765" spans="1:2">
      <c r="A765" s="234" t="s">
        <v>1347</v>
      </c>
      <c r="B765" s="236">
        <v>5300999</v>
      </c>
    </row>
    <row r="766" spans="1:2">
      <c r="A766" s="234" t="s">
        <v>1348</v>
      </c>
      <c r="B766" s="236">
        <v>5300999</v>
      </c>
    </row>
    <row r="767" spans="1:2">
      <c r="A767" s="234" t="s">
        <v>1349</v>
      </c>
      <c r="B767" s="236">
        <v>5280999</v>
      </c>
    </row>
    <row r="768" spans="1:2">
      <c r="A768" s="234" t="s">
        <v>1350</v>
      </c>
      <c r="B768" s="236">
        <v>5300999</v>
      </c>
    </row>
    <row r="769" spans="1:2">
      <c r="A769" s="234" t="s">
        <v>1351</v>
      </c>
      <c r="B769" s="236">
        <v>5300999</v>
      </c>
    </row>
    <row r="770" spans="1:2">
      <c r="A770" s="234" t="s">
        <v>1352</v>
      </c>
      <c r="B770" s="236">
        <v>5279999</v>
      </c>
    </row>
    <row r="771" spans="1:2">
      <c r="A771" s="234" t="s">
        <v>6352</v>
      </c>
      <c r="B771" s="236">
        <v>6330000</v>
      </c>
    </row>
    <row r="772" spans="1:2">
      <c r="A772" s="234" t="s">
        <v>6353</v>
      </c>
      <c r="B772" s="236">
        <v>6355999</v>
      </c>
    </row>
    <row r="773" spans="1:2">
      <c r="A773" s="233" t="s">
        <v>197</v>
      </c>
      <c r="B773" s="235">
        <v>178508409</v>
      </c>
    </row>
    <row r="774" spans="1:2">
      <c r="A774" s="234" t="s">
        <v>1353</v>
      </c>
      <c r="B774" s="236">
        <v>5278559</v>
      </c>
    </row>
    <row r="775" spans="1:2">
      <c r="A775" s="234" t="s">
        <v>1354</v>
      </c>
      <c r="B775" s="236">
        <v>5278559</v>
      </c>
    </row>
    <row r="776" spans="1:2">
      <c r="A776" s="234" t="s">
        <v>1355</v>
      </c>
      <c r="B776" s="236">
        <v>5278559</v>
      </c>
    </row>
    <row r="777" spans="1:2">
      <c r="A777" s="234" t="s">
        <v>1356</v>
      </c>
      <c r="B777" s="236">
        <v>5278559</v>
      </c>
    </row>
    <row r="778" spans="1:2">
      <c r="A778" s="234" t="s">
        <v>1357</v>
      </c>
      <c r="B778" s="236">
        <v>5278559</v>
      </c>
    </row>
    <row r="779" spans="1:2">
      <c r="A779" s="234" t="s">
        <v>1358</v>
      </c>
      <c r="B779" s="236">
        <v>5278559</v>
      </c>
    </row>
    <row r="780" spans="1:2">
      <c r="A780" s="234" t="s">
        <v>1359</v>
      </c>
      <c r="B780" s="236">
        <v>5278559</v>
      </c>
    </row>
    <row r="781" spans="1:2">
      <c r="A781" s="234" t="s">
        <v>2822</v>
      </c>
      <c r="B781" s="236">
        <v>5278559</v>
      </c>
    </row>
    <row r="782" spans="1:2">
      <c r="A782" s="234" t="s">
        <v>2823</v>
      </c>
      <c r="B782" s="236">
        <v>5750009</v>
      </c>
    </row>
    <row r="783" spans="1:2">
      <c r="A783" s="234" t="s">
        <v>2824</v>
      </c>
      <c r="B783" s="236">
        <v>5750099</v>
      </c>
    </row>
    <row r="784" spans="1:2">
      <c r="A784" s="234" t="s">
        <v>2825</v>
      </c>
      <c r="B784" s="236">
        <v>5750059</v>
      </c>
    </row>
    <row r="785" spans="1:2">
      <c r="A785" s="234" t="s">
        <v>2826</v>
      </c>
      <c r="B785" s="236">
        <v>5750059</v>
      </c>
    </row>
    <row r="786" spans="1:2">
      <c r="A786" s="234" t="s">
        <v>2827</v>
      </c>
      <c r="B786" s="236">
        <v>5750059</v>
      </c>
    </row>
    <row r="787" spans="1:2">
      <c r="A787" s="234" t="s">
        <v>2828</v>
      </c>
      <c r="B787" s="236">
        <v>6325001</v>
      </c>
    </row>
    <row r="788" spans="1:2">
      <c r="A788" s="234" t="s">
        <v>2829</v>
      </c>
      <c r="B788" s="236">
        <v>6325059</v>
      </c>
    </row>
    <row r="789" spans="1:2">
      <c r="A789" s="234" t="s">
        <v>4320</v>
      </c>
      <c r="B789" s="236">
        <v>6325059</v>
      </c>
    </row>
    <row r="790" spans="1:2">
      <c r="A790" s="234" t="s">
        <v>4321</v>
      </c>
      <c r="B790" s="236">
        <v>6325059</v>
      </c>
    </row>
    <row r="791" spans="1:2">
      <c r="A791" s="234" t="s">
        <v>4322</v>
      </c>
      <c r="B791" s="236">
        <v>6325059</v>
      </c>
    </row>
    <row r="792" spans="1:2">
      <c r="A792" s="234" t="s">
        <v>4323</v>
      </c>
      <c r="B792" s="236">
        <v>6325059</v>
      </c>
    </row>
    <row r="793" spans="1:2">
      <c r="A793" s="234" t="s">
        <v>4324</v>
      </c>
      <c r="B793" s="236">
        <v>6325059</v>
      </c>
    </row>
    <row r="794" spans="1:2">
      <c r="A794" s="234" t="s">
        <v>4325</v>
      </c>
      <c r="B794" s="236">
        <v>6325059</v>
      </c>
    </row>
    <row r="795" spans="1:2">
      <c r="A795" s="234" t="s">
        <v>4326</v>
      </c>
      <c r="B795" s="236">
        <v>6327000</v>
      </c>
    </row>
    <row r="796" spans="1:2">
      <c r="A796" s="234" t="s">
        <v>4327</v>
      </c>
      <c r="B796" s="236">
        <v>6326000</v>
      </c>
    </row>
    <row r="797" spans="1:2">
      <c r="A797" s="234" t="s">
        <v>4328</v>
      </c>
      <c r="B797" s="236">
        <v>6325059</v>
      </c>
    </row>
    <row r="798" spans="1:2">
      <c r="A798" s="234" t="s">
        <v>6354</v>
      </c>
      <c r="B798" s="236">
        <v>6325059</v>
      </c>
    </row>
    <row r="799" spans="1:2">
      <c r="A799" s="234" t="s">
        <v>6355</v>
      </c>
      <c r="B799" s="236">
        <v>6325059</v>
      </c>
    </row>
    <row r="800" spans="1:2">
      <c r="A800" s="234" t="s">
        <v>6356</v>
      </c>
      <c r="B800" s="236">
        <v>6326000</v>
      </c>
    </row>
    <row r="801" spans="1:2">
      <c r="A801" s="234" t="s">
        <v>6357</v>
      </c>
      <c r="B801" s="236">
        <v>6325059</v>
      </c>
    </row>
    <row r="802" spans="1:2">
      <c r="A802" s="234" t="s">
        <v>6358</v>
      </c>
      <c r="B802" s="236">
        <v>6325000</v>
      </c>
    </row>
    <row r="803" spans="1:2">
      <c r="A803" s="234" t="s">
        <v>6359</v>
      </c>
      <c r="B803" s="236">
        <v>6325002</v>
      </c>
    </row>
    <row r="804" spans="1:2">
      <c r="A804" s="233" t="s">
        <v>2659</v>
      </c>
      <c r="B804" s="235">
        <v>73631174</v>
      </c>
    </row>
    <row r="805" spans="1:2">
      <c r="A805" s="234" t="s">
        <v>2830</v>
      </c>
      <c r="B805" s="236">
        <v>5755000</v>
      </c>
    </row>
    <row r="806" spans="1:2">
      <c r="A806" s="234" t="s">
        <v>2831</v>
      </c>
      <c r="B806" s="236">
        <v>5751000</v>
      </c>
    </row>
    <row r="807" spans="1:2">
      <c r="A807" s="234" t="s">
        <v>2832</v>
      </c>
      <c r="B807" s="236">
        <v>5760000</v>
      </c>
    </row>
    <row r="808" spans="1:2">
      <c r="A808" s="234" t="s">
        <v>2833</v>
      </c>
      <c r="B808" s="236">
        <v>5760000</v>
      </c>
    </row>
    <row r="809" spans="1:2">
      <c r="A809" s="234" t="s">
        <v>2834</v>
      </c>
      <c r="B809" s="236">
        <v>6326000</v>
      </c>
    </row>
    <row r="810" spans="1:2">
      <c r="A810" s="234" t="s">
        <v>2835</v>
      </c>
      <c r="B810" s="236">
        <v>6326000</v>
      </c>
    </row>
    <row r="811" spans="1:2">
      <c r="A811" s="234" t="s">
        <v>2836</v>
      </c>
      <c r="B811" s="236">
        <v>6326000</v>
      </c>
    </row>
    <row r="812" spans="1:2">
      <c r="A812" s="234" t="s">
        <v>4329</v>
      </c>
      <c r="B812" s="236">
        <v>6326000</v>
      </c>
    </row>
    <row r="813" spans="1:2">
      <c r="A813" s="234" t="s">
        <v>4330</v>
      </c>
      <c r="B813" s="236">
        <v>6326000</v>
      </c>
    </row>
    <row r="814" spans="1:2">
      <c r="A814" s="234" t="s">
        <v>6360</v>
      </c>
      <c r="B814" s="236">
        <v>6325056</v>
      </c>
    </row>
    <row r="815" spans="1:2">
      <c r="A815" s="234" t="s">
        <v>6361</v>
      </c>
      <c r="B815" s="236">
        <v>6325059</v>
      </c>
    </row>
    <row r="816" spans="1:2">
      <c r="A816" s="234" t="s">
        <v>6362</v>
      </c>
      <c r="B816" s="236">
        <v>6325059</v>
      </c>
    </row>
    <row r="817" spans="1:2">
      <c r="A817" s="233" t="s">
        <v>248</v>
      </c>
      <c r="B817" s="235">
        <v>203378400</v>
      </c>
    </row>
    <row r="818" spans="1:2">
      <c r="A818" s="234" t="s">
        <v>1360</v>
      </c>
      <c r="B818" s="236">
        <v>17100000</v>
      </c>
    </row>
    <row r="819" spans="1:2">
      <c r="A819" s="234" t="s">
        <v>1361</v>
      </c>
      <c r="B819" s="236">
        <v>17020000</v>
      </c>
    </row>
    <row r="820" spans="1:2">
      <c r="A820" s="234" t="s">
        <v>2837</v>
      </c>
      <c r="B820" s="236">
        <v>19950500</v>
      </c>
    </row>
    <row r="821" spans="1:2">
      <c r="A821" s="234" t="s">
        <v>2838</v>
      </c>
      <c r="B821" s="236">
        <v>44740000</v>
      </c>
    </row>
    <row r="822" spans="1:2">
      <c r="A822" s="234" t="s">
        <v>4331</v>
      </c>
      <c r="B822" s="236">
        <v>22286400</v>
      </c>
    </row>
    <row r="823" spans="1:2">
      <c r="A823" s="234" t="s">
        <v>4332</v>
      </c>
      <c r="B823" s="236">
        <v>4837000</v>
      </c>
    </row>
    <row r="824" spans="1:2">
      <c r="A824" s="234" t="s">
        <v>4333</v>
      </c>
      <c r="B824" s="236">
        <v>33274500</v>
      </c>
    </row>
    <row r="825" spans="1:2">
      <c r="A825" s="234" t="s">
        <v>6363</v>
      </c>
      <c r="B825" s="236">
        <v>44170000</v>
      </c>
    </row>
    <row r="826" spans="1:2">
      <c r="A826" s="233" t="s">
        <v>4334</v>
      </c>
      <c r="B826" s="235">
        <v>4707576</v>
      </c>
    </row>
    <row r="827" spans="1:2">
      <c r="A827" s="234" t="s">
        <v>4335</v>
      </c>
      <c r="B827" s="236">
        <v>2368788</v>
      </c>
    </row>
    <row r="828" spans="1:2">
      <c r="A828" s="234" t="s">
        <v>4336</v>
      </c>
      <c r="B828" s="236">
        <v>2338788</v>
      </c>
    </row>
    <row r="829" spans="1:2">
      <c r="A829" s="233" t="s">
        <v>2660</v>
      </c>
      <c r="B829" s="235">
        <v>80105479</v>
      </c>
    </row>
    <row r="830" spans="1:2">
      <c r="A830" s="234" t="s">
        <v>2839</v>
      </c>
      <c r="B830" s="236">
        <v>7199924</v>
      </c>
    </row>
    <row r="831" spans="1:2">
      <c r="A831" s="234" t="s">
        <v>2840</v>
      </c>
      <c r="B831" s="236">
        <v>8915952</v>
      </c>
    </row>
    <row r="832" spans="1:2">
      <c r="A832" s="234" t="s">
        <v>4337</v>
      </c>
      <c r="B832" s="236">
        <v>8891152</v>
      </c>
    </row>
    <row r="833" spans="1:2">
      <c r="A833" s="234" t="s">
        <v>4338</v>
      </c>
      <c r="B833" s="236">
        <v>11035996</v>
      </c>
    </row>
    <row r="834" spans="1:2">
      <c r="A834" s="234" t="s">
        <v>4339</v>
      </c>
      <c r="B834" s="236">
        <v>10515996</v>
      </c>
    </row>
    <row r="835" spans="1:2">
      <c r="A835" s="234" t="s">
        <v>4340</v>
      </c>
      <c r="B835" s="236">
        <v>8995152</v>
      </c>
    </row>
    <row r="836" spans="1:2">
      <c r="A836" s="234" t="s">
        <v>6364</v>
      </c>
      <c r="B836" s="236">
        <v>6624603</v>
      </c>
    </row>
    <row r="837" spans="1:2">
      <c r="A837" s="234" t="s">
        <v>6365</v>
      </c>
      <c r="B837" s="236">
        <v>8851152</v>
      </c>
    </row>
    <row r="838" spans="1:2">
      <c r="A838" s="234" t="s">
        <v>6366</v>
      </c>
      <c r="B838" s="236">
        <v>9075552</v>
      </c>
    </row>
    <row r="839" spans="1:2">
      <c r="A839" s="233" t="s">
        <v>4341</v>
      </c>
      <c r="B839" s="235">
        <v>2500999</v>
      </c>
    </row>
    <row r="840" spans="1:2">
      <c r="A840" s="234" t="s">
        <v>4342</v>
      </c>
      <c r="B840" s="236">
        <v>2500999</v>
      </c>
    </row>
    <row r="841" spans="1:2">
      <c r="A841" s="233" t="s">
        <v>2661</v>
      </c>
      <c r="B841" s="235">
        <v>62367640</v>
      </c>
    </row>
    <row r="842" spans="1:2">
      <c r="A842" s="234" t="s">
        <v>2841</v>
      </c>
      <c r="B842" s="236">
        <v>17999880</v>
      </c>
    </row>
    <row r="843" spans="1:2">
      <c r="A843" s="234" t="s">
        <v>4343</v>
      </c>
      <c r="B843" s="236">
        <v>20059092</v>
      </c>
    </row>
    <row r="844" spans="1:2">
      <c r="A844" s="234" t="s">
        <v>4344</v>
      </c>
      <c r="B844" s="236">
        <v>2222788</v>
      </c>
    </row>
    <row r="845" spans="1:2">
      <c r="A845" s="234" t="s">
        <v>6367</v>
      </c>
      <c r="B845" s="236">
        <v>22085880</v>
      </c>
    </row>
    <row r="846" spans="1:2">
      <c r="A846" s="233" t="s">
        <v>6368</v>
      </c>
      <c r="B846" s="235">
        <v>81616850</v>
      </c>
    </row>
    <row r="847" spans="1:2">
      <c r="A847" s="234" t="s">
        <v>1789</v>
      </c>
      <c r="B847" s="236">
        <v>75335350</v>
      </c>
    </row>
    <row r="848" spans="1:2">
      <c r="A848" s="234" t="s">
        <v>379</v>
      </c>
      <c r="B848" s="236">
        <v>6281500</v>
      </c>
    </row>
    <row r="849" spans="1:2">
      <c r="A849" s="233" t="s">
        <v>6369</v>
      </c>
      <c r="B849" s="235">
        <v>25666679</v>
      </c>
    </row>
    <row r="850" spans="1:2">
      <c r="A850" s="234" t="s">
        <v>6370</v>
      </c>
      <c r="B850" s="236">
        <v>2338799</v>
      </c>
    </row>
    <row r="851" spans="1:2">
      <c r="A851" s="234" t="s">
        <v>6371</v>
      </c>
      <c r="B851" s="236">
        <v>23327880</v>
      </c>
    </row>
    <row r="852" spans="1:2">
      <c r="A852" s="233" t="s">
        <v>4345</v>
      </c>
      <c r="B852" s="235">
        <v>17675596</v>
      </c>
    </row>
    <row r="853" spans="1:2">
      <c r="A853" s="234" t="s">
        <v>4346</v>
      </c>
      <c r="B853" s="236">
        <v>8835152</v>
      </c>
    </row>
    <row r="854" spans="1:2">
      <c r="A854" s="234" t="s">
        <v>6372</v>
      </c>
      <c r="B854" s="236">
        <v>8840444</v>
      </c>
    </row>
    <row r="855" spans="1:2">
      <c r="A855" s="233" t="s">
        <v>24</v>
      </c>
      <c r="B855" s="235">
        <v>1253500</v>
      </c>
    </row>
    <row r="856" spans="1:2">
      <c r="A856" s="234" t="s">
        <v>1362</v>
      </c>
      <c r="B856" s="236">
        <v>1253500</v>
      </c>
    </row>
    <row r="857" spans="1:2">
      <c r="A857" s="233" t="s">
        <v>4347</v>
      </c>
      <c r="B857" s="235">
        <v>4416402</v>
      </c>
    </row>
    <row r="858" spans="1:2">
      <c r="A858" s="234" t="s">
        <v>4348</v>
      </c>
      <c r="B858" s="236">
        <v>4416402</v>
      </c>
    </row>
    <row r="859" spans="1:2">
      <c r="A859" s="233" t="s">
        <v>6373</v>
      </c>
      <c r="B859" s="235">
        <v>22259990</v>
      </c>
    </row>
    <row r="860" spans="1:2">
      <c r="A860" s="234" t="s">
        <v>6374</v>
      </c>
      <c r="B860" s="236">
        <v>22259990</v>
      </c>
    </row>
    <row r="861" spans="1:2">
      <c r="A861" s="233" t="s">
        <v>25</v>
      </c>
      <c r="B861" s="235">
        <v>273037990</v>
      </c>
    </row>
    <row r="862" spans="1:2">
      <c r="A862" s="234" t="s">
        <v>1363</v>
      </c>
      <c r="B862" s="236">
        <v>17029990</v>
      </c>
    </row>
    <row r="863" spans="1:2">
      <c r="A863" s="234" t="s">
        <v>1364</v>
      </c>
      <c r="B863" s="236">
        <v>17010070</v>
      </c>
    </row>
    <row r="864" spans="1:2">
      <c r="A864" s="234" t="s">
        <v>1365</v>
      </c>
      <c r="B864" s="236">
        <v>34035760</v>
      </c>
    </row>
    <row r="865" spans="1:2">
      <c r="A865" s="234" t="s">
        <v>2842</v>
      </c>
      <c r="B865" s="236">
        <v>34020020</v>
      </c>
    </row>
    <row r="866" spans="1:2">
      <c r="A866" s="234" t="s">
        <v>2843</v>
      </c>
      <c r="B866" s="236">
        <v>9008940</v>
      </c>
    </row>
    <row r="867" spans="1:2">
      <c r="A867" s="234" t="s">
        <v>2844</v>
      </c>
      <c r="B867" s="236">
        <v>27206820</v>
      </c>
    </row>
    <row r="868" spans="1:2">
      <c r="A868" s="234" t="s">
        <v>4349</v>
      </c>
      <c r="B868" s="236">
        <v>24189990</v>
      </c>
    </row>
    <row r="869" spans="1:2">
      <c r="A869" s="234" t="s">
        <v>4350</v>
      </c>
      <c r="B869" s="236">
        <v>22082880</v>
      </c>
    </row>
    <row r="870" spans="1:2">
      <c r="A870" s="234" t="s">
        <v>4351</v>
      </c>
      <c r="B870" s="236">
        <v>44195760</v>
      </c>
    </row>
    <row r="871" spans="1:2">
      <c r="A871" s="234" t="s">
        <v>6375</v>
      </c>
      <c r="B871" s="236">
        <v>44257760</v>
      </c>
    </row>
    <row r="872" spans="1:2">
      <c r="A872" s="233" t="s">
        <v>87</v>
      </c>
      <c r="B872" s="235">
        <v>664873280</v>
      </c>
    </row>
    <row r="873" spans="1:2">
      <c r="A873" s="234" t="s">
        <v>1366</v>
      </c>
      <c r="B873" s="236">
        <v>36243760</v>
      </c>
    </row>
    <row r="874" spans="1:2">
      <c r="A874" s="234" t="s">
        <v>2845</v>
      </c>
      <c r="B874" s="236">
        <v>37000220</v>
      </c>
    </row>
    <row r="875" spans="1:2">
      <c r="A875" s="234" t="s">
        <v>2846</v>
      </c>
      <c r="B875" s="236">
        <v>39904660</v>
      </c>
    </row>
    <row r="876" spans="1:2">
      <c r="A876" s="234" t="s">
        <v>2847</v>
      </c>
      <c r="B876" s="236">
        <v>40059980</v>
      </c>
    </row>
    <row r="877" spans="1:2">
      <c r="A877" s="234" t="s">
        <v>2848</v>
      </c>
      <c r="B877" s="236">
        <v>15377516</v>
      </c>
    </row>
    <row r="878" spans="1:2">
      <c r="A878" s="234" t="s">
        <v>2849</v>
      </c>
      <c r="B878" s="236">
        <v>28884544</v>
      </c>
    </row>
    <row r="879" spans="1:2">
      <c r="A879" s="234" t="s">
        <v>4352</v>
      </c>
      <c r="B879" s="236">
        <v>46540000</v>
      </c>
    </row>
    <row r="880" spans="1:2">
      <c r="A880" s="234" t="s">
        <v>4353</v>
      </c>
      <c r="B880" s="236">
        <v>46626900</v>
      </c>
    </row>
    <row r="881" spans="1:2">
      <c r="A881" s="234" t="s">
        <v>4354</v>
      </c>
      <c r="B881" s="236">
        <v>46837760</v>
      </c>
    </row>
    <row r="882" spans="1:2">
      <c r="A882" s="234" t="s">
        <v>6376</v>
      </c>
      <c r="B882" s="236">
        <v>46677600</v>
      </c>
    </row>
    <row r="883" spans="1:2">
      <c r="A883" s="234" t="s">
        <v>6377</v>
      </c>
      <c r="B883" s="236">
        <v>46855540</v>
      </c>
    </row>
    <row r="884" spans="1:2">
      <c r="A884" s="234" t="s">
        <v>6378</v>
      </c>
      <c r="B884" s="236">
        <v>46737760</v>
      </c>
    </row>
    <row r="885" spans="1:2">
      <c r="A885" s="234" t="s">
        <v>6379</v>
      </c>
      <c r="B885" s="236">
        <v>46737980</v>
      </c>
    </row>
    <row r="886" spans="1:2">
      <c r="A886" s="234" t="s">
        <v>6380</v>
      </c>
      <c r="B886" s="236">
        <v>46655760</v>
      </c>
    </row>
    <row r="887" spans="1:2">
      <c r="A887" s="234" t="s">
        <v>6381</v>
      </c>
      <c r="B887" s="236">
        <v>46975540</v>
      </c>
    </row>
    <row r="888" spans="1:2">
      <c r="A888" s="234" t="s">
        <v>6382</v>
      </c>
      <c r="B888" s="236">
        <v>46757760</v>
      </c>
    </row>
    <row r="889" spans="1:2">
      <c r="A889" s="233" t="s">
        <v>583</v>
      </c>
      <c r="B889" s="235">
        <v>199080220</v>
      </c>
    </row>
    <row r="890" spans="1:2">
      <c r="A890" s="234" t="s">
        <v>1367</v>
      </c>
      <c r="B890" s="236">
        <v>18127880</v>
      </c>
    </row>
    <row r="891" spans="1:2">
      <c r="A891" s="234" t="s">
        <v>2850</v>
      </c>
      <c r="B891" s="236">
        <v>18500070</v>
      </c>
    </row>
    <row r="892" spans="1:2">
      <c r="A892" s="234" t="s">
        <v>2851</v>
      </c>
      <c r="B892" s="236">
        <v>22267880</v>
      </c>
    </row>
    <row r="893" spans="1:2">
      <c r="A893" s="234" t="s">
        <v>4355</v>
      </c>
      <c r="B893" s="236">
        <v>23327880</v>
      </c>
    </row>
    <row r="894" spans="1:2">
      <c r="A894" s="234" t="s">
        <v>4356</v>
      </c>
      <c r="B894" s="236">
        <v>23287880</v>
      </c>
    </row>
    <row r="895" spans="1:2">
      <c r="A895" s="234" t="s">
        <v>4357</v>
      </c>
      <c r="B895" s="236">
        <v>23313880</v>
      </c>
    </row>
    <row r="896" spans="1:2">
      <c r="A896" s="234" t="s">
        <v>6383</v>
      </c>
      <c r="B896" s="236">
        <v>23418880</v>
      </c>
    </row>
    <row r="897" spans="1:2">
      <c r="A897" s="234" t="s">
        <v>6384</v>
      </c>
      <c r="B897" s="236">
        <v>23387990</v>
      </c>
    </row>
    <row r="898" spans="1:2">
      <c r="A898" s="234" t="s">
        <v>6385</v>
      </c>
      <c r="B898" s="236">
        <v>23447880</v>
      </c>
    </row>
    <row r="899" spans="1:2">
      <c r="A899" s="233" t="s">
        <v>1368</v>
      </c>
      <c r="B899" s="235">
        <v>37620036</v>
      </c>
    </row>
    <row r="900" spans="1:2">
      <c r="A900" s="234" t="s">
        <v>1369</v>
      </c>
      <c r="B900" s="236">
        <v>8505035</v>
      </c>
    </row>
    <row r="901" spans="1:2">
      <c r="A901" s="234" t="s">
        <v>1370</v>
      </c>
      <c r="B901" s="236">
        <v>8505010</v>
      </c>
    </row>
    <row r="902" spans="1:2">
      <c r="A902" s="234" t="s">
        <v>4358</v>
      </c>
      <c r="B902" s="236">
        <v>20609991</v>
      </c>
    </row>
    <row r="903" spans="1:2">
      <c r="A903" s="233" t="s">
        <v>6386</v>
      </c>
      <c r="B903" s="235">
        <v>1442017197.6300001</v>
      </c>
    </row>
    <row r="904" spans="1:2">
      <c r="A904" s="234" t="s">
        <v>6387</v>
      </c>
      <c r="B904" s="236">
        <v>718727317.23000002</v>
      </c>
    </row>
    <row r="905" spans="1:2">
      <c r="A905" s="234" t="s">
        <v>6388</v>
      </c>
      <c r="B905" s="236">
        <v>668035082</v>
      </c>
    </row>
    <row r="906" spans="1:2">
      <c r="A906" s="234" t="s">
        <v>6389</v>
      </c>
      <c r="B906" s="236">
        <v>55254798.399999999</v>
      </c>
    </row>
    <row r="907" spans="1:2">
      <c r="A907" s="233" t="s">
        <v>26</v>
      </c>
      <c r="B907" s="235">
        <v>173700644</v>
      </c>
    </row>
    <row r="908" spans="1:2">
      <c r="A908" s="234" t="s">
        <v>1371</v>
      </c>
      <c r="B908" s="236">
        <v>34035760</v>
      </c>
    </row>
    <row r="909" spans="1:2">
      <c r="A909" s="234" t="s">
        <v>2852</v>
      </c>
      <c r="B909" s="236">
        <v>51030030</v>
      </c>
    </row>
    <row r="910" spans="1:2">
      <c r="A910" s="234" t="s">
        <v>6390</v>
      </c>
      <c r="B910" s="236">
        <v>6655998</v>
      </c>
    </row>
    <row r="911" spans="1:2">
      <c r="A911" s="234" t="s">
        <v>6391</v>
      </c>
      <c r="B911" s="236">
        <v>37721096</v>
      </c>
    </row>
    <row r="912" spans="1:2">
      <c r="A912" s="234" t="s">
        <v>6392</v>
      </c>
      <c r="B912" s="236">
        <v>44257760</v>
      </c>
    </row>
    <row r="913" spans="1:2">
      <c r="A913" s="233" t="s">
        <v>4359</v>
      </c>
      <c r="B913" s="235">
        <v>88759960</v>
      </c>
    </row>
    <row r="914" spans="1:2">
      <c r="A914" s="234" t="s">
        <v>4360</v>
      </c>
      <c r="B914" s="236">
        <v>88759960</v>
      </c>
    </row>
    <row r="915" spans="1:2">
      <c r="A915" s="233" t="s">
        <v>6393</v>
      </c>
      <c r="B915" s="235">
        <v>23359990</v>
      </c>
    </row>
    <row r="916" spans="1:2">
      <c r="A916" s="234" t="s">
        <v>6394</v>
      </c>
      <c r="B916" s="236">
        <v>23359990</v>
      </c>
    </row>
    <row r="917" spans="1:2">
      <c r="A917" s="233" t="s">
        <v>361</v>
      </c>
      <c r="B917" s="235">
        <v>268095980</v>
      </c>
    </row>
    <row r="918" spans="1:2">
      <c r="A918" s="234" t="s">
        <v>1372</v>
      </c>
      <c r="B918" s="236">
        <v>17108000</v>
      </c>
    </row>
    <row r="919" spans="1:2">
      <c r="A919" s="234" t="s">
        <v>1373</v>
      </c>
      <c r="B919" s="236">
        <v>17100000</v>
      </c>
    </row>
    <row r="920" spans="1:2">
      <c r="A920" s="234" t="s">
        <v>1374</v>
      </c>
      <c r="B920" s="236">
        <v>17108000</v>
      </c>
    </row>
    <row r="921" spans="1:2">
      <c r="A921" s="234" t="s">
        <v>2853</v>
      </c>
      <c r="B921" s="236">
        <v>17090000</v>
      </c>
    </row>
    <row r="922" spans="1:2">
      <c r="A922" s="234" t="s">
        <v>2854</v>
      </c>
      <c r="B922" s="236">
        <v>17050000</v>
      </c>
    </row>
    <row r="923" spans="1:2">
      <c r="A923" s="234" t="s">
        <v>2855</v>
      </c>
      <c r="B923" s="236">
        <v>37019980</v>
      </c>
    </row>
    <row r="924" spans="1:2">
      <c r="A924" s="234" t="s">
        <v>2856</v>
      </c>
      <c r="B924" s="236">
        <v>26790000</v>
      </c>
    </row>
    <row r="925" spans="1:2">
      <c r="A925" s="234" t="s">
        <v>4361</v>
      </c>
      <c r="B925" s="236">
        <v>25090000</v>
      </c>
    </row>
    <row r="926" spans="1:2">
      <c r="A926" s="234" t="s">
        <v>4362</v>
      </c>
      <c r="B926" s="236">
        <v>27090000</v>
      </c>
    </row>
    <row r="927" spans="1:2">
      <c r="A927" s="234" t="s">
        <v>6395</v>
      </c>
      <c r="B927" s="236">
        <v>22290000</v>
      </c>
    </row>
    <row r="928" spans="1:2">
      <c r="A928" s="234" t="s">
        <v>6396</v>
      </c>
      <c r="B928" s="236">
        <v>22180000</v>
      </c>
    </row>
    <row r="929" spans="1:2">
      <c r="A929" s="234" t="s">
        <v>6397</v>
      </c>
      <c r="B929" s="236">
        <v>22180000</v>
      </c>
    </row>
    <row r="930" spans="1:2">
      <c r="A930" s="233" t="s">
        <v>2662</v>
      </c>
      <c r="B930" s="235">
        <v>40415540</v>
      </c>
    </row>
    <row r="931" spans="1:2">
      <c r="A931" s="234" t="s">
        <v>2857</v>
      </c>
      <c r="B931" s="236">
        <v>40415540</v>
      </c>
    </row>
    <row r="932" spans="1:2">
      <c r="A932" s="233" t="s">
        <v>27</v>
      </c>
      <c r="B932" s="235">
        <v>736949040</v>
      </c>
    </row>
    <row r="933" spans="1:2">
      <c r="A933" s="234" t="s">
        <v>1375</v>
      </c>
      <c r="B933" s="236">
        <v>21954040</v>
      </c>
    </row>
    <row r="934" spans="1:2">
      <c r="A934" s="234" t="s">
        <v>1376</v>
      </c>
      <c r="B934" s="236">
        <v>714995000</v>
      </c>
    </row>
    <row r="935" spans="1:2">
      <c r="A935" s="233" t="s">
        <v>28</v>
      </c>
      <c r="B935" s="235">
        <v>34027950</v>
      </c>
    </row>
    <row r="936" spans="1:2">
      <c r="A936" s="234" t="s">
        <v>1377</v>
      </c>
      <c r="B936" s="236">
        <v>17017880</v>
      </c>
    </row>
    <row r="937" spans="1:2">
      <c r="A937" s="234" t="s">
        <v>2858</v>
      </c>
      <c r="B937" s="236">
        <v>17010070</v>
      </c>
    </row>
    <row r="938" spans="1:2">
      <c r="A938" s="233" t="s">
        <v>29</v>
      </c>
      <c r="B938" s="235">
        <v>261643931</v>
      </c>
    </row>
    <row r="939" spans="1:2">
      <c r="A939" s="234" t="s">
        <v>1379</v>
      </c>
      <c r="B939" s="236">
        <v>69177945</v>
      </c>
    </row>
    <row r="940" spans="1:2">
      <c r="A940" s="234" t="s">
        <v>1380</v>
      </c>
      <c r="B940" s="236">
        <v>122026016</v>
      </c>
    </row>
    <row r="941" spans="1:2">
      <c r="A941" s="234" t="s">
        <v>4363</v>
      </c>
      <c r="B941" s="236">
        <v>70439970</v>
      </c>
    </row>
    <row r="942" spans="1:2">
      <c r="A942" s="233" t="s">
        <v>2663</v>
      </c>
      <c r="B942" s="235">
        <v>1006178400</v>
      </c>
    </row>
    <row r="943" spans="1:2">
      <c r="A943" s="234" t="s">
        <v>2860</v>
      </c>
      <c r="B943" s="236">
        <v>122103060</v>
      </c>
    </row>
    <row r="944" spans="1:2">
      <c r="A944" s="234" t="s">
        <v>2861</v>
      </c>
      <c r="B944" s="236">
        <v>286206120</v>
      </c>
    </row>
    <row r="945" spans="1:2">
      <c r="A945" s="234" t="s">
        <v>2862</v>
      </c>
      <c r="B945" s="236">
        <v>148503060</v>
      </c>
    </row>
    <row r="946" spans="1:2">
      <c r="A946" s="234" t="s">
        <v>2863</v>
      </c>
      <c r="B946" s="236">
        <v>109747397</v>
      </c>
    </row>
    <row r="947" spans="1:2">
      <c r="A947" s="234" t="s">
        <v>4364</v>
      </c>
      <c r="B947" s="236">
        <v>93342040</v>
      </c>
    </row>
    <row r="948" spans="1:2">
      <c r="A948" s="234" t="s">
        <v>4365</v>
      </c>
      <c r="B948" s="236">
        <v>98807142</v>
      </c>
    </row>
    <row r="949" spans="1:2">
      <c r="A949" s="234" t="s">
        <v>6398</v>
      </c>
      <c r="B949" s="236">
        <v>147469581</v>
      </c>
    </row>
    <row r="950" spans="1:2">
      <c r="A950" s="233" t="s">
        <v>130</v>
      </c>
      <c r="B950" s="235">
        <v>58381835</v>
      </c>
    </row>
    <row r="951" spans="1:2">
      <c r="A951" s="234" t="s">
        <v>1381</v>
      </c>
      <c r="B951" s="236">
        <v>18030020</v>
      </c>
    </row>
    <row r="952" spans="1:2">
      <c r="A952" s="234" t="s">
        <v>1382</v>
      </c>
      <c r="B952" s="236">
        <v>17012880</v>
      </c>
    </row>
    <row r="953" spans="1:2">
      <c r="A953" s="234" t="s">
        <v>2864</v>
      </c>
      <c r="B953" s="236">
        <v>11669440</v>
      </c>
    </row>
    <row r="954" spans="1:2">
      <c r="A954" s="234" t="s">
        <v>4366</v>
      </c>
      <c r="B954" s="236">
        <v>11669495</v>
      </c>
    </row>
    <row r="955" spans="1:2">
      <c r="A955" s="233" t="s">
        <v>198</v>
      </c>
      <c r="B955" s="235">
        <v>8559995</v>
      </c>
    </row>
    <row r="956" spans="1:2">
      <c r="A956" s="234" t="s">
        <v>1383</v>
      </c>
      <c r="B956" s="236">
        <v>8559995</v>
      </c>
    </row>
    <row r="957" spans="1:2">
      <c r="A957" s="233" t="s">
        <v>362</v>
      </c>
      <c r="B957" s="235">
        <v>1013990907.38</v>
      </c>
    </row>
    <row r="958" spans="1:2">
      <c r="A958" s="234" t="s">
        <v>1384</v>
      </c>
      <c r="B958" s="236">
        <v>213933764</v>
      </c>
    </row>
    <row r="959" spans="1:2">
      <c r="A959" s="234" t="s">
        <v>2865</v>
      </c>
      <c r="B959" s="236">
        <v>255639486.88</v>
      </c>
    </row>
    <row r="960" spans="1:2">
      <c r="A960" s="234" t="s">
        <v>4367</v>
      </c>
      <c r="B960" s="236">
        <v>38179753.5</v>
      </c>
    </row>
    <row r="961" spans="1:2">
      <c r="A961" s="234" t="s">
        <v>4368</v>
      </c>
      <c r="B961" s="236">
        <v>233134001</v>
      </c>
    </row>
    <row r="962" spans="1:2">
      <c r="A962" s="234" t="s">
        <v>6399</v>
      </c>
      <c r="B962" s="236">
        <v>233134001</v>
      </c>
    </row>
    <row r="963" spans="1:2">
      <c r="A963" s="234" t="s">
        <v>6400</v>
      </c>
      <c r="B963" s="236">
        <v>28185456</v>
      </c>
    </row>
    <row r="964" spans="1:2">
      <c r="A964" s="234" t="s">
        <v>6401</v>
      </c>
      <c r="B964" s="236">
        <v>11784445</v>
      </c>
    </row>
    <row r="965" spans="1:2">
      <c r="A965" s="233" t="s">
        <v>170</v>
      </c>
      <c r="B965" s="235">
        <v>9015005</v>
      </c>
    </row>
    <row r="966" spans="1:2">
      <c r="A966" s="234" t="s">
        <v>1385</v>
      </c>
      <c r="B966" s="236">
        <v>9015005</v>
      </c>
    </row>
    <row r="967" spans="1:2">
      <c r="A967" s="233" t="s">
        <v>584</v>
      </c>
      <c r="B967" s="235">
        <v>68920000</v>
      </c>
    </row>
    <row r="968" spans="1:2">
      <c r="A968" s="234" t="s">
        <v>1386</v>
      </c>
      <c r="B968" s="236">
        <v>68920000</v>
      </c>
    </row>
    <row r="969" spans="1:2">
      <c r="A969" s="233" t="s">
        <v>249</v>
      </c>
      <c r="B969" s="235">
        <v>211233880.22</v>
      </c>
    </row>
    <row r="970" spans="1:2">
      <c r="A970" s="234" t="s">
        <v>1387</v>
      </c>
      <c r="B970" s="236">
        <v>211233880.22</v>
      </c>
    </row>
    <row r="971" spans="1:2">
      <c r="A971" s="233" t="s">
        <v>147</v>
      </c>
      <c r="B971" s="235">
        <v>576376152</v>
      </c>
    </row>
    <row r="972" spans="1:2">
      <c r="A972" s="234" t="s">
        <v>1388</v>
      </c>
      <c r="B972" s="236">
        <v>252715540</v>
      </c>
    </row>
    <row r="973" spans="1:2">
      <c r="A973" s="234" t="s">
        <v>4369</v>
      </c>
      <c r="B973" s="236">
        <v>323660612</v>
      </c>
    </row>
    <row r="974" spans="1:2">
      <c r="A974" s="233" t="s">
        <v>4370</v>
      </c>
      <c r="B974" s="235">
        <v>22082220</v>
      </c>
    </row>
    <row r="975" spans="1:2">
      <c r="A975" s="234" t="s">
        <v>4371</v>
      </c>
      <c r="B975" s="236">
        <v>22082220</v>
      </c>
    </row>
    <row r="976" spans="1:2">
      <c r="A976" s="233" t="s">
        <v>30</v>
      </c>
      <c r="B976" s="235">
        <v>609005300</v>
      </c>
    </row>
    <row r="977" spans="1:2">
      <c r="A977" s="234" t="s">
        <v>1389</v>
      </c>
      <c r="B977" s="236">
        <v>36024200</v>
      </c>
    </row>
    <row r="978" spans="1:2">
      <c r="A978" s="234" t="s">
        <v>1390</v>
      </c>
      <c r="B978" s="236">
        <v>36530200</v>
      </c>
    </row>
    <row r="979" spans="1:2">
      <c r="A979" s="234" t="s">
        <v>1391</v>
      </c>
      <c r="B979" s="236">
        <v>36824200</v>
      </c>
    </row>
    <row r="980" spans="1:2">
      <c r="A980" s="234" t="s">
        <v>2866</v>
      </c>
      <c r="B980" s="236">
        <v>37064200</v>
      </c>
    </row>
    <row r="981" spans="1:2">
      <c r="A981" s="234" t="s">
        <v>2867</v>
      </c>
      <c r="B981" s="236">
        <v>50612750</v>
      </c>
    </row>
    <row r="982" spans="1:2">
      <c r="A982" s="234" t="s">
        <v>2868</v>
      </c>
      <c r="B982" s="236">
        <v>59788000</v>
      </c>
    </row>
    <row r="983" spans="1:2">
      <c r="A983" s="234" t="s">
        <v>4372</v>
      </c>
      <c r="B983" s="236">
        <v>58453000</v>
      </c>
    </row>
    <row r="984" spans="1:2">
      <c r="A984" s="234" t="s">
        <v>4373</v>
      </c>
      <c r="B984" s="236">
        <v>58962750</v>
      </c>
    </row>
    <row r="985" spans="1:2">
      <c r="A985" s="234" t="s">
        <v>4374</v>
      </c>
      <c r="B985" s="236">
        <v>58412750</v>
      </c>
    </row>
    <row r="986" spans="1:2">
      <c r="A986" s="234" t="s">
        <v>6402</v>
      </c>
      <c r="B986" s="236">
        <v>58903000</v>
      </c>
    </row>
    <row r="987" spans="1:2">
      <c r="A987" s="234" t="s">
        <v>6403</v>
      </c>
      <c r="B987" s="236">
        <v>58466250</v>
      </c>
    </row>
    <row r="988" spans="1:2">
      <c r="A988" s="234" t="s">
        <v>6404</v>
      </c>
      <c r="B988" s="236">
        <v>58964000</v>
      </c>
    </row>
    <row r="989" spans="1:2">
      <c r="A989" s="233" t="s">
        <v>585</v>
      </c>
      <c r="B989" s="235">
        <v>64467770</v>
      </c>
    </row>
    <row r="990" spans="1:2">
      <c r="A990" s="234" t="s">
        <v>1392</v>
      </c>
      <c r="B990" s="236">
        <v>17010000</v>
      </c>
    </row>
    <row r="991" spans="1:2">
      <c r="A991" s="234" t="s">
        <v>4375</v>
      </c>
      <c r="B991" s="236">
        <v>25050000</v>
      </c>
    </row>
    <row r="992" spans="1:2">
      <c r="A992" s="234" t="s">
        <v>6405</v>
      </c>
      <c r="B992" s="236">
        <v>22407770</v>
      </c>
    </row>
    <row r="993" spans="1:2">
      <c r="A993" s="233" t="s">
        <v>4376</v>
      </c>
      <c r="B993" s="235">
        <v>408556603</v>
      </c>
    </row>
    <row r="994" spans="1:2">
      <c r="A994" s="234" t="s">
        <v>4377</v>
      </c>
      <c r="B994" s="236">
        <v>158610000</v>
      </c>
    </row>
    <row r="995" spans="1:2">
      <c r="A995" s="234" t="s">
        <v>4378</v>
      </c>
      <c r="B995" s="236">
        <v>23345000</v>
      </c>
    </row>
    <row r="996" spans="1:2">
      <c r="A996" s="234" t="s">
        <v>4379</v>
      </c>
      <c r="B996" s="236">
        <v>226601603</v>
      </c>
    </row>
    <row r="997" spans="1:2">
      <c r="A997" s="233" t="s">
        <v>1393</v>
      </c>
      <c r="B997" s="235">
        <v>127349940</v>
      </c>
    </row>
    <row r="998" spans="1:2">
      <c r="A998" s="234" t="s">
        <v>1394</v>
      </c>
      <c r="B998" s="236">
        <v>55679970</v>
      </c>
    </row>
    <row r="999" spans="1:2">
      <c r="A999" s="234" t="s">
        <v>4380</v>
      </c>
      <c r="B999" s="236">
        <v>71669970</v>
      </c>
    </row>
    <row r="1000" spans="1:2">
      <c r="A1000" s="233" t="s">
        <v>363</v>
      </c>
      <c r="B1000" s="235">
        <v>147859237</v>
      </c>
    </row>
    <row r="1001" spans="1:2">
      <c r="A1001" s="234" t="s">
        <v>1395</v>
      </c>
      <c r="B1001" s="236">
        <v>17010880</v>
      </c>
    </row>
    <row r="1002" spans="1:2">
      <c r="A1002" s="234" t="s">
        <v>2869</v>
      </c>
      <c r="B1002" s="236">
        <v>17010070</v>
      </c>
    </row>
    <row r="1003" spans="1:2">
      <c r="A1003" s="234" t="s">
        <v>2870</v>
      </c>
      <c r="B1003" s="236">
        <v>23897880</v>
      </c>
    </row>
    <row r="1004" spans="1:2">
      <c r="A1004" s="234" t="s">
        <v>4381</v>
      </c>
      <c r="B1004" s="236">
        <v>6968364</v>
      </c>
    </row>
    <row r="1005" spans="1:2">
      <c r="A1005" s="234" t="s">
        <v>4382</v>
      </c>
      <c r="B1005" s="236">
        <v>16498293</v>
      </c>
    </row>
    <row r="1006" spans="1:2">
      <c r="A1006" s="234" t="s">
        <v>4383</v>
      </c>
      <c r="B1006" s="236">
        <v>22187880</v>
      </c>
    </row>
    <row r="1007" spans="1:2">
      <c r="A1007" s="234" t="s">
        <v>6406</v>
      </c>
      <c r="B1007" s="236">
        <v>22097880</v>
      </c>
    </row>
    <row r="1008" spans="1:2">
      <c r="A1008" s="234" t="s">
        <v>6407</v>
      </c>
      <c r="B1008" s="236">
        <v>22187990</v>
      </c>
    </row>
    <row r="1009" spans="1:2">
      <c r="A1009" s="233" t="s">
        <v>2664</v>
      </c>
      <c r="B1009" s="235">
        <v>1945564592</v>
      </c>
    </row>
    <row r="1010" spans="1:2">
      <c r="A1010" s="234" t="s">
        <v>2871</v>
      </c>
      <c r="B1010" s="236">
        <v>20010000</v>
      </c>
    </row>
    <row r="1011" spans="1:2">
      <c r="A1011" s="234" t="s">
        <v>2872</v>
      </c>
      <c r="B1011" s="236">
        <v>43760000</v>
      </c>
    </row>
    <row r="1012" spans="1:2">
      <c r="A1012" s="234" t="s">
        <v>2873</v>
      </c>
      <c r="B1012" s="236">
        <v>44300000</v>
      </c>
    </row>
    <row r="1013" spans="1:2">
      <c r="A1013" s="234" t="s">
        <v>2874</v>
      </c>
      <c r="B1013" s="236">
        <v>89439960</v>
      </c>
    </row>
    <row r="1014" spans="1:2">
      <c r="A1014" s="234" t="s">
        <v>2875</v>
      </c>
      <c r="B1014" s="236">
        <v>116567000</v>
      </c>
    </row>
    <row r="1015" spans="1:2">
      <c r="A1015" s="234" t="s">
        <v>2876</v>
      </c>
      <c r="B1015" s="236">
        <v>46626800</v>
      </c>
    </row>
    <row r="1016" spans="1:2">
      <c r="A1016" s="234" t="s">
        <v>2877</v>
      </c>
      <c r="B1016" s="236">
        <v>69940200</v>
      </c>
    </row>
    <row r="1017" spans="1:2">
      <c r="A1017" s="234" t="s">
        <v>4384</v>
      </c>
      <c r="B1017" s="236">
        <v>46665760</v>
      </c>
    </row>
    <row r="1018" spans="1:2">
      <c r="A1018" s="234" t="s">
        <v>4385</v>
      </c>
      <c r="B1018" s="236">
        <v>69986640</v>
      </c>
    </row>
    <row r="1019" spans="1:2">
      <c r="A1019" s="234" t="s">
        <v>4386</v>
      </c>
      <c r="B1019" s="236">
        <v>46677760</v>
      </c>
    </row>
    <row r="1020" spans="1:2">
      <c r="A1020" s="234" t="s">
        <v>4387</v>
      </c>
      <c r="B1020" s="236">
        <v>46601760</v>
      </c>
    </row>
    <row r="1021" spans="1:2">
      <c r="A1021" s="234" t="s">
        <v>4388</v>
      </c>
      <c r="B1021" s="236">
        <v>46661760</v>
      </c>
    </row>
    <row r="1022" spans="1:2">
      <c r="A1022" s="234" t="s">
        <v>4389</v>
      </c>
      <c r="B1022" s="236">
        <v>46837760</v>
      </c>
    </row>
    <row r="1023" spans="1:2">
      <c r="A1023" s="234" t="s">
        <v>4390</v>
      </c>
      <c r="B1023" s="236">
        <v>46820000</v>
      </c>
    </row>
    <row r="1024" spans="1:2">
      <c r="A1024" s="234" t="s">
        <v>4391</v>
      </c>
      <c r="B1024" s="236">
        <v>46717760</v>
      </c>
    </row>
    <row r="1025" spans="1:2">
      <c r="A1025" s="234" t="s">
        <v>4392</v>
      </c>
      <c r="B1025" s="236">
        <v>46737760</v>
      </c>
    </row>
    <row r="1026" spans="1:2">
      <c r="A1026" s="234" t="s">
        <v>4393</v>
      </c>
      <c r="B1026" s="236">
        <v>46720000</v>
      </c>
    </row>
    <row r="1027" spans="1:2">
      <c r="A1027" s="234" t="s">
        <v>4394</v>
      </c>
      <c r="B1027" s="236">
        <v>46677760</v>
      </c>
    </row>
    <row r="1028" spans="1:2">
      <c r="A1028" s="234" t="s">
        <v>4395</v>
      </c>
      <c r="B1028" s="236">
        <v>23428880</v>
      </c>
    </row>
    <row r="1029" spans="1:2">
      <c r="A1029" s="234" t="s">
        <v>4396</v>
      </c>
      <c r="B1029" s="236">
        <v>60889088</v>
      </c>
    </row>
    <row r="1030" spans="1:2">
      <c r="A1030" s="234" t="s">
        <v>4397</v>
      </c>
      <c r="B1030" s="236">
        <v>58525000</v>
      </c>
    </row>
    <row r="1031" spans="1:2">
      <c r="A1031" s="234" t="s">
        <v>4398</v>
      </c>
      <c r="B1031" s="236">
        <v>23410000</v>
      </c>
    </row>
    <row r="1032" spans="1:2">
      <c r="A1032" s="234" t="s">
        <v>4399</v>
      </c>
      <c r="B1032" s="236">
        <v>49077000</v>
      </c>
    </row>
    <row r="1033" spans="1:2">
      <c r="A1033" s="234" t="s">
        <v>4400</v>
      </c>
      <c r="B1033" s="236">
        <v>23379000</v>
      </c>
    </row>
    <row r="1034" spans="1:2">
      <c r="A1034" s="234" t="s">
        <v>6408</v>
      </c>
      <c r="B1034" s="236">
        <v>62423088</v>
      </c>
    </row>
    <row r="1035" spans="1:2">
      <c r="A1035" s="234" t="s">
        <v>6409</v>
      </c>
      <c r="B1035" s="236">
        <v>21292992</v>
      </c>
    </row>
    <row r="1036" spans="1:2">
      <c r="A1036" s="234" t="s">
        <v>6410</v>
      </c>
      <c r="B1036" s="236">
        <v>21202992</v>
      </c>
    </row>
    <row r="1037" spans="1:2">
      <c r="A1037" s="234" t="s">
        <v>6411</v>
      </c>
      <c r="B1037" s="236">
        <v>91423744</v>
      </c>
    </row>
    <row r="1038" spans="1:2">
      <c r="A1038" s="234" t="s">
        <v>6412</v>
      </c>
      <c r="B1038" s="236">
        <v>59397200</v>
      </c>
    </row>
    <row r="1039" spans="1:2">
      <c r="A1039" s="234" t="s">
        <v>6413</v>
      </c>
      <c r="B1039" s="236">
        <v>23368880</v>
      </c>
    </row>
    <row r="1040" spans="1:2">
      <c r="A1040" s="234" t="s">
        <v>6414</v>
      </c>
      <c r="B1040" s="236">
        <v>23368880</v>
      </c>
    </row>
    <row r="1041" spans="1:2">
      <c r="A1041" s="234" t="s">
        <v>6415</v>
      </c>
      <c r="B1041" s="236">
        <v>42063984</v>
      </c>
    </row>
    <row r="1042" spans="1:2">
      <c r="A1042" s="234" t="s">
        <v>6416</v>
      </c>
      <c r="B1042" s="236">
        <v>35068320</v>
      </c>
    </row>
    <row r="1043" spans="1:2">
      <c r="A1043" s="234" t="s">
        <v>6417</v>
      </c>
      <c r="B1043" s="236">
        <v>39744096</v>
      </c>
    </row>
    <row r="1044" spans="1:2">
      <c r="A1044" s="234" t="s">
        <v>6418</v>
      </c>
      <c r="B1044" s="236">
        <v>102867072</v>
      </c>
    </row>
    <row r="1045" spans="1:2">
      <c r="A1045" s="234" t="s">
        <v>6419</v>
      </c>
      <c r="B1045" s="236">
        <v>51653536</v>
      </c>
    </row>
    <row r="1046" spans="1:2">
      <c r="A1046" s="234" t="s">
        <v>6420</v>
      </c>
      <c r="B1046" s="236">
        <v>70916640</v>
      </c>
    </row>
    <row r="1047" spans="1:2">
      <c r="A1047" s="234" t="s">
        <v>6421</v>
      </c>
      <c r="B1047" s="236">
        <v>47237760</v>
      </c>
    </row>
    <row r="1048" spans="1:2">
      <c r="A1048" s="234" t="s">
        <v>6422</v>
      </c>
      <c r="B1048" s="236">
        <v>47077760</v>
      </c>
    </row>
    <row r="1049" spans="1:2">
      <c r="A1049" s="233" t="s">
        <v>82</v>
      </c>
      <c r="B1049" s="235">
        <v>1341241300</v>
      </c>
    </row>
    <row r="1050" spans="1:2">
      <c r="A1050" s="234" t="s">
        <v>1396</v>
      </c>
      <c r="B1050" s="236">
        <v>90250000</v>
      </c>
    </row>
    <row r="1051" spans="1:2">
      <c r="A1051" s="234" t="s">
        <v>1397</v>
      </c>
      <c r="B1051" s="236">
        <v>90250450</v>
      </c>
    </row>
    <row r="1052" spans="1:2">
      <c r="A1052" s="234" t="s">
        <v>1398</v>
      </c>
      <c r="B1052" s="236">
        <v>91000000</v>
      </c>
    </row>
    <row r="1053" spans="1:2">
      <c r="A1053" s="234" t="s">
        <v>1399</v>
      </c>
      <c r="B1053" s="236">
        <v>90750000</v>
      </c>
    </row>
    <row r="1054" spans="1:2">
      <c r="A1054" s="234" t="s">
        <v>1400</v>
      </c>
      <c r="B1054" s="236">
        <v>90500000</v>
      </c>
    </row>
    <row r="1055" spans="1:2">
      <c r="A1055" s="234" t="s">
        <v>2878</v>
      </c>
      <c r="B1055" s="236">
        <v>92500400</v>
      </c>
    </row>
    <row r="1056" spans="1:2">
      <c r="A1056" s="234" t="s">
        <v>2879</v>
      </c>
      <c r="B1056" s="236">
        <v>94000000</v>
      </c>
    </row>
    <row r="1057" spans="1:2">
      <c r="A1057" s="234" t="s">
        <v>4401</v>
      </c>
      <c r="B1057" s="236">
        <v>4654000</v>
      </c>
    </row>
    <row r="1058" spans="1:2">
      <c r="A1058" s="234" t="s">
        <v>4402</v>
      </c>
      <c r="B1058" s="236">
        <v>111936000</v>
      </c>
    </row>
    <row r="1059" spans="1:2">
      <c r="A1059" s="234" t="s">
        <v>4403</v>
      </c>
      <c r="B1059" s="236">
        <v>116350000</v>
      </c>
    </row>
    <row r="1060" spans="1:2">
      <c r="A1060" s="234" t="s">
        <v>4404</v>
      </c>
      <c r="B1060" s="236">
        <v>117000000</v>
      </c>
    </row>
    <row r="1061" spans="1:2">
      <c r="A1061" s="234" t="s">
        <v>6423</v>
      </c>
      <c r="B1061" s="236">
        <v>116650450</v>
      </c>
    </row>
    <row r="1062" spans="1:2">
      <c r="A1062" s="234" t="s">
        <v>6424</v>
      </c>
      <c r="B1062" s="236">
        <v>117500000</v>
      </c>
    </row>
    <row r="1063" spans="1:2">
      <c r="A1063" s="234" t="s">
        <v>6425</v>
      </c>
      <c r="B1063" s="236">
        <v>117900000</v>
      </c>
    </row>
    <row r="1064" spans="1:2">
      <c r="A1064" s="233" t="s">
        <v>6426</v>
      </c>
      <c r="B1064" s="235">
        <v>4453576</v>
      </c>
    </row>
    <row r="1065" spans="1:2">
      <c r="A1065" s="234" t="s">
        <v>6427</v>
      </c>
      <c r="B1065" s="236">
        <v>4453576</v>
      </c>
    </row>
    <row r="1066" spans="1:2">
      <c r="A1066" s="233" t="s">
        <v>2665</v>
      </c>
      <c r="B1066" s="235">
        <v>1492322031.48</v>
      </c>
    </row>
    <row r="1067" spans="1:2">
      <c r="A1067" s="234" t="s">
        <v>2880</v>
      </c>
      <c r="B1067" s="236">
        <v>254265308</v>
      </c>
    </row>
    <row r="1068" spans="1:2">
      <c r="A1068" s="234" t="s">
        <v>2881</v>
      </c>
      <c r="B1068" s="236">
        <v>254476756.12</v>
      </c>
    </row>
    <row r="1069" spans="1:2">
      <c r="A1069" s="234" t="s">
        <v>4405</v>
      </c>
      <c r="B1069" s="236">
        <v>269315589.38</v>
      </c>
    </row>
    <row r="1070" spans="1:2">
      <c r="A1070" s="234" t="s">
        <v>4406</v>
      </c>
      <c r="B1070" s="236">
        <v>714264377.98000002</v>
      </c>
    </row>
    <row r="1071" spans="1:2">
      <c r="A1071" s="233" t="s">
        <v>132</v>
      </c>
      <c r="B1071" s="235">
        <v>8415587584.5</v>
      </c>
    </row>
    <row r="1072" spans="1:2">
      <c r="A1072" s="234" t="s">
        <v>1401</v>
      </c>
      <c r="B1072" s="236">
        <v>147500616</v>
      </c>
    </row>
    <row r="1073" spans="1:2">
      <c r="A1073" s="234" t="s">
        <v>1402</v>
      </c>
      <c r="B1073" s="236">
        <v>67817359.030000001</v>
      </c>
    </row>
    <row r="1074" spans="1:2" ht="24">
      <c r="A1074" s="234" t="s">
        <v>1403</v>
      </c>
      <c r="B1074" s="236">
        <v>216278798.31999999</v>
      </c>
    </row>
    <row r="1075" spans="1:2">
      <c r="A1075" s="234" t="s">
        <v>1404</v>
      </c>
      <c r="B1075" s="236">
        <v>227980796.22</v>
      </c>
    </row>
    <row r="1076" spans="1:2">
      <c r="A1076" s="234" t="s">
        <v>1405</v>
      </c>
      <c r="B1076" s="236">
        <v>227273393.21000001</v>
      </c>
    </row>
    <row r="1077" spans="1:2">
      <c r="A1077" s="234" t="s">
        <v>1406</v>
      </c>
      <c r="B1077" s="236">
        <v>188448000</v>
      </c>
    </row>
    <row r="1078" spans="1:2">
      <c r="A1078" s="234" t="s">
        <v>1407</v>
      </c>
      <c r="B1078" s="236">
        <v>26833444.739999998</v>
      </c>
    </row>
    <row r="1079" spans="1:2">
      <c r="A1079" s="234" t="s">
        <v>1408</v>
      </c>
      <c r="B1079" s="236">
        <v>214900460.49000001</v>
      </c>
    </row>
    <row r="1080" spans="1:2">
      <c r="A1080" s="234" t="s">
        <v>1409</v>
      </c>
      <c r="B1080" s="236">
        <v>214118548.63999999</v>
      </c>
    </row>
    <row r="1081" spans="1:2">
      <c r="A1081" s="234" t="s">
        <v>1410</v>
      </c>
      <c r="B1081" s="236">
        <v>216779208.11000001</v>
      </c>
    </row>
    <row r="1082" spans="1:2">
      <c r="A1082" s="234" t="s">
        <v>1411</v>
      </c>
      <c r="B1082" s="236">
        <v>211511196</v>
      </c>
    </row>
    <row r="1083" spans="1:2">
      <c r="A1083" s="234" t="s">
        <v>1412</v>
      </c>
      <c r="B1083" s="236">
        <v>128707167</v>
      </c>
    </row>
    <row r="1084" spans="1:2">
      <c r="A1084" s="234" t="s">
        <v>1413</v>
      </c>
      <c r="B1084" s="236">
        <v>87194417.260000005</v>
      </c>
    </row>
    <row r="1085" spans="1:2">
      <c r="A1085" s="234" t="s">
        <v>1414</v>
      </c>
      <c r="B1085" s="236">
        <v>160715043</v>
      </c>
    </row>
    <row r="1086" spans="1:2">
      <c r="A1086" s="234" t="s">
        <v>1415</v>
      </c>
      <c r="B1086" s="236">
        <v>54827141.689999998</v>
      </c>
    </row>
    <row r="1087" spans="1:2">
      <c r="A1087" s="234" t="s">
        <v>1416</v>
      </c>
      <c r="B1087" s="236">
        <v>213833588.50999999</v>
      </c>
    </row>
    <row r="1088" spans="1:2">
      <c r="A1088" s="234" t="s">
        <v>2882</v>
      </c>
      <c r="B1088" s="236">
        <v>85683880.510000005</v>
      </c>
    </row>
    <row r="1089" spans="1:2">
      <c r="A1089" s="234" t="s">
        <v>2883</v>
      </c>
      <c r="B1089" s="236">
        <v>128367929</v>
      </c>
    </row>
    <row r="1090" spans="1:2">
      <c r="A1090" s="234" t="s">
        <v>2884</v>
      </c>
      <c r="B1090" s="236">
        <v>213159039.33000001</v>
      </c>
    </row>
    <row r="1091" spans="1:2">
      <c r="A1091" s="234" t="s">
        <v>2885</v>
      </c>
      <c r="B1091" s="236">
        <v>213738485.03999999</v>
      </c>
    </row>
    <row r="1092" spans="1:2">
      <c r="A1092" s="234" t="s">
        <v>2886</v>
      </c>
      <c r="B1092" s="236">
        <v>221307481.33000001</v>
      </c>
    </row>
    <row r="1093" spans="1:2">
      <c r="A1093" s="234" t="s">
        <v>2887</v>
      </c>
      <c r="B1093" s="236">
        <v>187910160</v>
      </c>
    </row>
    <row r="1094" spans="1:2">
      <c r="A1094" s="234" t="s">
        <v>2888</v>
      </c>
      <c r="B1094" s="236">
        <v>88354152.180000007</v>
      </c>
    </row>
    <row r="1095" spans="1:2">
      <c r="A1095" s="234" t="s">
        <v>2889</v>
      </c>
      <c r="B1095" s="236">
        <v>92833962</v>
      </c>
    </row>
    <row r="1096" spans="1:2">
      <c r="A1096" s="234" t="s">
        <v>2890</v>
      </c>
      <c r="B1096" s="236">
        <v>189667914.40000001</v>
      </c>
    </row>
    <row r="1097" spans="1:2">
      <c r="A1097" s="234" t="s">
        <v>2891</v>
      </c>
      <c r="B1097" s="236">
        <v>128530832.77</v>
      </c>
    </row>
    <row r="1098" spans="1:2">
      <c r="A1098" s="234" t="s">
        <v>2892</v>
      </c>
      <c r="B1098" s="236">
        <v>148855644</v>
      </c>
    </row>
    <row r="1099" spans="1:2">
      <c r="A1099" s="234" t="s">
        <v>2893</v>
      </c>
      <c r="B1099" s="236">
        <v>273772571.30000001</v>
      </c>
    </row>
    <row r="1100" spans="1:2">
      <c r="A1100" s="234" t="s">
        <v>4407</v>
      </c>
      <c r="B1100" s="236">
        <v>273346959.12</v>
      </c>
    </row>
    <row r="1101" spans="1:2">
      <c r="A1101" s="234" t="s">
        <v>4408</v>
      </c>
      <c r="B1101" s="236">
        <v>274161690.00999999</v>
      </c>
    </row>
    <row r="1102" spans="1:2">
      <c r="A1102" s="234" t="s">
        <v>4409</v>
      </c>
      <c r="B1102" s="236">
        <v>273010636.42000002</v>
      </c>
    </row>
    <row r="1103" spans="1:2">
      <c r="A1103" s="234" t="s">
        <v>4410</v>
      </c>
      <c r="B1103" s="236">
        <v>271596360.97000003</v>
      </c>
    </row>
    <row r="1104" spans="1:2">
      <c r="A1104" s="234" t="s">
        <v>4411</v>
      </c>
      <c r="B1104" s="236">
        <v>272103515.11000001</v>
      </c>
    </row>
    <row r="1105" spans="1:2" ht="24">
      <c r="A1105" s="234" t="s">
        <v>4412</v>
      </c>
      <c r="B1105" s="236">
        <v>272597059.88999999</v>
      </c>
    </row>
    <row r="1106" spans="1:2">
      <c r="A1106" s="234" t="s">
        <v>4413</v>
      </c>
      <c r="B1106" s="236">
        <v>93111520</v>
      </c>
    </row>
    <row r="1107" spans="1:2">
      <c r="A1107" s="234" t="s">
        <v>4414</v>
      </c>
      <c r="B1107" s="236">
        <v>273004214.91000003</v>
      </c>
    </row>
    <row r="1108" spans="1:2">
      <c r="A1108" s="234" t="s">
        <v>4415</v>
      </c>
      <c r="B1108" s="236">
        <v>273538922.86000001</v>
      </c>
    </row>
    <row r="1109" spans="1:2" ht="24">
      <c r="A1109" s="234" t="s">
        <v>4416</v>
      </c>
      <c r="B1109" s="236">
        <v>274586809.06999999</v>
      </c>
    </row>
    <row r="1110" spans="1:2">
      <c r="A1110" s="234" t="s">
        <v>4417</v>
      </c>
      <c r="B1110" s="236">
        <v>93351520</v>
      </c>
    </row>
    <row r="1111" spans="1:2">
      <c r="A1111" s="234" t="s">
        <v>4418</v>
      </c>
      <c r="B1111" s="236">
        <v>274490392</v>
      </c>
    </row>
    <row r="1112" spans="1:2">
      <c r="A1112" s="234" t="s">
        <v>4419</v>
      </c>
      <c r="B1112" s="236">
        <v>274840598.68000001</v>
      </c>
    </row>
    <row r="1113" spans="1:2">
      <c r="A1113" s="234" t="s">
        <v>4420</v>
      </c>
      <c r="B1113" s="236">
        <v>275245520.56</v>
      </c>
    </row>
    <row r="1114" spans="1:2">
      <c r="A1114" s="234" t="s">
        <v>6428</v>
      </c>
      <c r="B1114" s="236">
        <v>276274905.81999999</v>
      </c>
    </row>
    <row r="1115" spans="1:2">
      <c r="A1115" s="234" t="s">
        <v>6429</v>
      </c>
      <c r="B1115" s="236">
        <v>49068348</v>
      </c>
    </row>
    <row r="1116" spans="1:2">
      <c r="A1116" s="234" t="s">
        <v>6430</v>
      </c>
      <c r="B1116" s="236">
        <v>44357381</v>
      </c>
    </row>
    <row r="1117" spans="1:2">
      <c r="A1117" s="233" t="s">
        <v>171</v>
      </c>
      <c r="B1117" s="235">
        <v>102410949.98999999</v>
      </c>
    </row>
    <row r="1118" spans="1:2">
      <c r="A1118" s="234" t="s">
        <v>1417</v>
      </c>
      <c r="B1118" s="236">
        <v>100530700</v>
      </c>
    </row>
    <row r="1119" spans="1:2">
      <c r="A1119" s="234" t="s">
        <v>6431</v>
      </c>
      <c r="B1119" s="236">
        <v>1880249.99</v>
      </c>
    </row>
    <row r="1120" spans="1:2">
      <c r="A1120" s="233" t="s">
        <v>148</v>
      </c>
      <c r="B1120" s="235">
        <v>2483620074.25</v>
      </c>
    </row>
    <row r="1121" spans="1:2">
      <c r="A1121" s="234" t="s">
        <v>1418</v>
      </c>
      <c r="B1121" s="236">
        <v>209777400</v>
      </c>
    </row>
    <row r="1122" spans="1:2">
      <c r="A1122" s="234" t="s">
        <v>1419</v>
      </c>
      <c r="B1122" s="236">
        <v>420890381.5</v>
      </c>
    </row>
    <row r="1123" spans="1:2">
      <c r="A1123" s="234" t="s">
        <v>1420</v>
      </c>
      <c r="B1123" s="236">
        <v>211272194.69999999</v>
      </c>
    </row>
    <row r="1124" spans="1:2">
      <c r="A1124" s="234" t="s">
        <v>1421</v>
      </c>
      <c r="B1124" s="236">
        <v>211579802.52000001</v>
      </c>
    </row>
    <row r="1125" spans="1:2">
      <c r="A1125" s="234" t="s">
        <v>1422</v>
      </c>
      <c r="B1125" s="236">
        <v>211337271.30000001</v>
      </c>
    </row>
    <row r="1126" spans="1:2">
      <c r="A1126" s="234" t="s">
        <v>1423</v>
      </c>
      <c r="B1126" s="236">
        <v>209311498.84999999</v>
      </c>
    </row>
    <row r="1127" spans="1:2">
      <c r="A1127" s="234" t="s">
        <v>1424</v>
      </c>
      <c r="B1127" s="236">
        <v>2246857.79</v>
      </c>
    </row>
    <row r="1128" spans="1:2">
      <c r="A1128" s="234" t="s">
        <v>2894</v>
      </c>
      <c r="B1128" s="236">
        <v>217547759</v>
      </c>
    </row>
    <row r="1129" spans="1:2">
      <c r="A1129" s="234" t="s">
        <v>2895</v>
      </c>
      <c r="B1129" s="236">
        <v>235159274.43000001</v>
      </c>
    </row>
    <row r="1130" spans="1:2">
      <c r="A1130" s="234" t="s">
        <v>6432</v>
      </c>
      <c r="B1130" s="236">
        <v>275632535.35000002</v>
      </c>
    </row>
    <row r="1131" spans="1:2">
      <c r="A1131" s="234" t="s">
        <v>6433</v>
      </c>
      <c r="B1131" s="236">
        <v>278865098.81</v>
      </c>
    </row>
    <row r="1132" spans="1:2">
      <c r="A1132" s="234" t="s">
        <v>6434</v>
      </c>
      <c r="B1132" s="237" t="s">
        <v>168</v>
      </c>
    </row>
    <row r="1133" spans="1:2">
      <c r="A1133" s="233" t="s">
        <v>250</v>
      </c>
      <c r="B1133" s="235">
        <v>19056151</v>
      </c>
    </row>
    <row r="1134" spans="1:2">
      <c r="A1134" s="234" t="s">
        <v>1425</v>
      </c>
      <c r="B1134" s="236">
        <v>5103333</v>
      </c>
    </row>
    <row r="1135" spans="1:2">
      <c r="A1135" s="234" t="s">
        <v>2896</v>
      </c>
      <c r="B1135" s="236">
        <v>5103666</v>
      </c>
    </row>
    <row r="1136" spans="1:2">
      <c r="A1136" s="234" t="s">
        <v>4421</v>
      </c>
      <c r="B1136" s="236">
        <v>6638364</v>
      </c>
    </row>
    <row r="1137" spans="1:2">
      <c r="A1137" s="234" t="s">
        <v>4422</v>
      </c>
      <c r="B1137" s="236">
        <v>2210788</v>
      </c>
    </row>
    <row r="1138" spans="1:2">
      <c r="A1138" s="233" t="s">
        <v>6435</v>
      </c>
      <c r="B1138" s="235">
        <v>15463000</v>
      </c>
    </row>
    <row r="1139" spans="1:2">
      <c r="A1139" s="234" t="s">
        <v>6436</v>
      </c>
      <c r="B1139" s="236">
        <v>15463000</v>
      </c>
    </row>
    <row r="1140" spans="1:2">
      <c r="A1140" s="233" t="s">
        <v>2666</v>
      </c>
      <c r="B1140" s="235">
        <v>108737214</v>
      </c>
    </row>
    <row r="1141" spans="1:2">
      <c r="A1141" s="234" t="s">
        <v>2897</v>
      </c>
      <c r="B1141" s="236">
        <v>6624666</v>
      </c>
    </row>
    <row r="1142" spans="1:2">
      <c r="A1142" s="234" t="s">
        <v>2898</v>
      </c>
      <c r="B1142" s="236">
        <v>50986124</v>
      </c>
    </row>
    <row r="1143" spans="1:2">
      <c r="A1143" s="234" t="s">
        <v>2899</v>
      </c>
      <c r="B1143" s="236">
        <v>51126424</v>
      </c>
    </row>
    <row r="1144" spans="1:2">
      <c r="A1144" s="233" t="s">
        <v>251</v>
      </c>
      <c r="B1144" s="235">
        <v>161151346</v>
      </c>
    </row>
    <row r="1145" spans="1:2">
      <c r="A1145" s="234" t="s">
        <v>1426</v>
      </c>
      <c r="B1145" s="236">
        <v>17020010</v>
      </c>
    </row>
    <row r="1146" spans="1:2">
      <c r="A1146" s="234" t="s">
        <v>1427</v>
      </c>
      <c r="B1146" s="236">
        <v>17010770</v>
      </c>
    </row>
    <row r="1147" spans="1:2">
      <c r="A1147" s="234" t="s">
        <v>2900</v>
      </c>
      <c r="B1147" s="236">
        <v>17010070</v>
      </c>
    </row>
    <row r="1148" spans="1:2">
      <c r="A1148" s="234" t="s">
        <v>2901</v>
      </c>
      <c r="B1148" s="236">
        <v>3625776</v>
      </c>
    </row>
    <row r="1149" spans="1:2">
      <c r="A1149" s="234" t="s">
        <v>2902</v>
      </c>
      <c r="B1149" s="236">
        <v>17814304</v>
      </c>
    </row>
    <row r="1150" spans="1:2">
      <c r="A1150" s="234" t="s">
        <v>4423</v>
      </c>
      <c r="B1150" s="236">
        <v>22337880</v>
      </c>
    </row>
    <row r="1151" spans="1:2">
      <c r="A1151" s="234" t="s">
        <v>4424</v>
      </c>
      <c r="B1151" s="236">
        <v>44195780</v>
      </c>
    </row>
    <row r="1152" spans="1:2">
      <c r="A1152" s="234" t="s">
        <v>6437</v>
      </c>
      <c r="B1152" s="236">
        <v>13276728</v>
      </c>
    </row>
    <row r="1153" spans="1:2">
      <c r="A1153" s="234" t="s">
        <v>6438</v>
      </c>
      <c r="B1153" s="236">
        <v>8860028</v>
      </c>
    </row>
    <row r="1154" spans="1:2">
      <c r="A1154" s="233" t="s">
        <v>364</v>
      </c>
      <c r="B1154" s="235">
        <v>8873016491.5599995</v>
      </c>
    </row>
    <row r="1155" spans="1:2">
      <c r="A1155" s="234" t="s">
        <v>1428</v>
      </c>
      <c r="B1155" s="236">
        <v>25182864</v>
      </c>
    </row>
    <row r="1156" spans="1:2">
      <c r="A1156" s="234" t="s">
        <v>1429</v>
      </c>
      <c r="B1156" s="236">
        <v>185275164</v>
      </c>
    </row>
    <row r="1157" spans="1:2">
      <c r="A1157" s="234" t="s">
        <v>1430</v>
      </c>
      <c r="B1157" s="236">
        <v>269818200</v>
      </c>
    </row>
    <row r="1158" spans="1:2">
      <c r="A1158" s="234" t="s">
        <v>1431</v>
      </c>
      <c r="B1158" s="236">
        <v>10548985.859999999</v>
      </c>
    </row>
    <row r="1159" spans="1:2">
      <c r="A1159" s="234" t="s">
        <v>1432</v>
      </c>
      <c r="B1159" s="236">
        <v>280418580</v>
      </c>
    </row>
    <row r="1160" spans="1:2">
      <c r="A1160" s="234" t="s">
        <v>1433</v>
      </c>
      <c r="B1160" s="236">
        <v>71951520</v>
      </c>
    </row>
    <row r="1161" spans="1:2">
      <c r="A1161" s="234" t="s">
        <v>1434</v>
      </c>
      <c r="B1161" s="236">
        <v>279277140</v>
      </c>
    </row>
    <row r="1162" spans="1:2">
      <c r="A1162" s="234" t="s">
        <v>1435</v>
      </c>
      <c r="B1162" s="236">
        <v>282386316.97000003</v>
      </c>
    </row>
    <row r="1163" spans="1:2">
      <c r="A1163" s="234" t="s">
        <v>1436</v>
      </c>
      <c r="B1163" s="236">
        <v>282151177.31</v>
      </c>
    </row>
    <row r="1164" spans="1:2">
      <c r="A1164" s="234" t="s">
        <v>1437</v>
      </c>
      <c r="B1164" s="236">
        <v>279566044.13</v>
      </c>
    </row>
    <row r="1165" spans="1:2">
      <c r="A1165" s="234" t="s">
        <v>1438</v>
      </c>
      <c r="B1165" s="236">
        <v>282151177.30000001</v>
      </c>
    </row>
    <row r="1166" spans="1:2">
      <c r="A1166" s="234" t="s">
        <v>1439</v>
      </c>
      <c r="B1166" s="236">
        <v>72951520</v>
      </c>
    </row>
    <row r="1167" spans="1:2">
      <c r="A1167" s="234" t="s">
        <v>1440</v>
      </c>
      <c r="B1167" s="236">
        <v>281014845</v>
      </c>
    </row>
    <row r="1168" spans="1:2">
      <c r="A1168" s="234" t="s">
        <v>1441</v>
      </c>
      <c r="B1168" s="236">
        <v>36255760</v>
      </c>
    </row>
    <row r="1169" spans="1:2">
      <c r="A1169" s="234" t="s">
        <v>1442</v>
      </c>
      <c r="B1169" s="236">
        <v>219347348</v>
      </c>
    </row>
    <row r="1170" spans="1:2">
      <c r="A1170" s="234" t="s">
        <v>1443</v>
      </c>
      <c r="B1170" s="236">
        <v>25381986</v>
      </c>
    </row>
    <row r="1171" spans="1:2">
      <c r="A1171" s="234" t="s">
        <v>2903</v>
      </c>
      <c r="B1171" s="236">
        <v>279102593.27999997</v>
      </c>
    </row>
    <row r="1172" spans="1:2">
      <c r="A1172" s="234" t="s">
        <v>2904</v>
      </c>
      <c r="B1172" s="236">
        <v>261735648.09999999</v>
      </c>
    </row>
    <row r="1173" spans="1:2">
      <c r="A1173" s="234" t="s">
        <v>2905</v>
      </c>
      <c r="B1173" s="236">
        <v>74111520</v>
      </c>
    </row>
    <row r="1174" spans="1:2">
      <c r="A1174" s="234" t="s">
        <v>2906</v>
      </c>
      <c r="B1174" s="236">
        <v>288893565.18000001</v>
      </c>
    </row>
    <row r="1175" spans="1:2">
      <c r="A1175" s="234" t="s">
        <v>2907</v>
      </c>
      <c r="B1175" s="236">
        <v>261289433.56999999</v>
      </c>
    </row>
    <row r="1176" spans="1:2">
      <c r="A1176" s="234" t="s">
        <v>2908</v>
      </c>
      <c r="B1176" s="236">
        <v>275408271.02999997</v>
      </c>
    </row>
    <row r="1177" spans="1:2">
      <c r="A1177" s="234" t="s">
        <v>2909</v>
      </c>
      <c r="B1177" s="236">
        <v>356916564</v>
      </c>
    </row>
    <row r="1178" spans="1:2">
      <c r="A1178" s="234" t="s">
        <v>2910</v>
      </c>
      <c r="B1178" s="236">
        <v>355460172.14999998</v>
      </c>
    </row>
    <row r="1179" spans="1:2">
      <c r="A1179" s="234" t="s">
        <v>4425</v>
      </c>
      <c r="B1179" s="236">
        <v>356323649.10000002</v>
      </c>
    </row>
    <row r="1180" spans="1:2">
      <c r="A1180" s="234" t="s">
        <v>4426</v>
      </c>
      <c r="B1180" s="236">
        <v>70073910</v>
      </c>
    </row>
    <row r="1181" spans="1:2">
      <c r="A1181" s="234" t="s">
        <v>4427</v>
      </c>
      <c r="B1181" s="236">
        <v>144694856</v>
      </c>
    </row>
    <row r="1182" spans="1:2">
      <c r="A1182" s="234" t="s">
        <v>4428</v>
      </c>
      <c r="B1182" s="236">
        <v>212363359.72999999</v>
      </c>
    </row>
    <row r="1183" spans="1:2">
      <c r="A1183" s="234" t="s">
        <v>4429</v>
      </c>
      <c r="B1183" s="236">
        <v>268104215</v>
      </c>
    </row>
    <row r="1184" spans="1:2">
      <c r="A1184" s="234" t="s">
        <v>4430</v>
      </c>
      <c r="B1184" s="236">
        <v>87521540.189999998</v>
      </c>
    </row>
    <row r="1185" spans="1:2">
      <c r="A1185" s="234" t="s">
        <v>4431</v>
      </c>
      <c r="B1185" s="236">
        <v>356521123.81999999</v>
      </c>
    </row>
    <row r="1186" spans="1:2">
      <c r="A1186" s="234" t="s">
        <v>4432</v>
      </c>
      <c r="B1186" s="236">
        <v>69983610</v>
      </c>
    </row>
    <row r="1187" spans="1:2">
      <c r="A1187" s="234" t="s">
        <v>4433</v>
      </c>
      <c r="B1187" s="236">
        <v>2331788</v>
      </c>
    </row>
    <row r="1188" spans="1:2">
      <c r="A1188" s="234" t="s">
        <v>4434</v>
      </c>
      <c r="B1188" s="236">
        <v>20982096</v>
      </c>
    </row>
    <row r="1189" spans="1:2">
      <c r="A1189" s="234" t="s">
        <v>4435</v>
      </c>
      <c r="B1189" s="236">
        <v>356695632</v>
      </c>
    </row>
    <row r="1190" spans="1:2">
      <c r="A1190" s="234" t="s">
        <v>4436</v>
      </c>
      <c r="B1190" s="236">
        <v>93262200</v>
      </c>
    </row>
    <row r="1191" spans="1:2">
      <c r="A1191" s="234" t="s">
        <v>4437</v>
      </c>
      <c r="B1191" s="236">
        <v>358518039.83999997</v>
      </c>
    </row>
    <row r="1192" spans="1:2">
      <c r="A1192" s="234" t="s">
        <v>4438</v>
      </c>
      <c r="B1192" s="236">
        <v>358478847</v>
      </c>
    </row>
    <row r="1193" spans="1:2">
      <c r="A1193" s="234" t="s">
        <v>4439</v>
      </c>
      <c r="B1193" s="236">
        <v>356796153</v>
      </c>
    </row>
    <row r="1194" spans="1:2">
      <c r="A1194" s="234" t="s">
        <v>4440</v>
      </c>
      <c r="B1194" s="236">
        <v>289250584</v>
      </c>
    </row>
    <row r="1195" spans="1:2">
      <c r="A1195" s="234" t="s">
        <v>4441</v>
      </c>
      <c r="B1195" s="236">
        <v>67650852</v>
      </c>
    </row>
    <row r="1196" spans="1:2">
      <c r="A1196" s="234" t="s">
        <v>6439</v>
      </c>
      <c r="B1196" s="236">
        <v>366867640</v>
      </c>
    </row>
    <row r="1197" spans="1:2">
      <c r="A1197" s="233" t="s">
        <v>2667</v>
      </c>
      <c r="B1197" s="235">
        <v>41268981</v>
      </c>
    </row>
    <row r="1198" spans="1:2">
      <c r="A1198" s="234" t="s">
        <v>2911</v>
      </c>
      <c r="B1198" s="236">
        <v>14356993</v>
      </c>
    </row>
    <row r="1199" spans="1:2">
      <c r="A1199" s="234" t="s">
        <v>2912</v>
      </c>
      <c r="B1199" s="236">
        <v>11154995</v>
      </c>
    </row>
    <row r="1200" spans="1:2">
      <c r="A1200" s="234" t="s">
        <v>2913</v>
      </c>
      <c r="B1200" s="236">
        <v>15756993</v>
      </c>
    </row>
    <row r="1201" spans="1:2">
      <c r="A1201" s="233" t="s">
        <v>252</v>
      </c>
      <c r="B1201" s="235">
        <v>76573030</v>
      </c>
    </row>
    <row r="1202" spans="1:2">
      <c r="A1202" s="234" t="s">
        <v>1444</v>
      </c>
      <c r="B1202" s="236">
        <v>17037880</v>
      </c>
    </row>
    <row r="1203" spans="1:2">
      <c r="A1203" s="234" t="s">
        <v>2914</v>
      </c>
      <c r="B1203" s="236">
        <v>17010010</v>
      </c>
    </row>
    <row r="1204" spans="1:2">
      <c r="A1204" s="234" t="s">
        <v>2915</v>
      </c>
      <c r="B1204" s="236">
        <v>8505000</v>
      </c>
    </row>
    <row r="1205" spans="1:2">
      <c r="A1205" s="234" t="s">
        <v>2916</v>
      </c>
      <c r="B1205" s="236">
        <v>34020140</v>
      </c>
    </row>
    <row r="1206" spans="1:2">
      <c r="A1206" s="233" t="s">
        <v>6440</v>
      </c>
      <c r="B1206" s="235">
        <v>1317053313.3099999</v>
      </c>
    </row>
    <row r="1207" spans="1:2">
      <c r="A1207" s="234" t="s">
        <v>6441</v>
      </c>
      <c r="B1207" s="236">
        <v>277524305.75</v>
      </c>
    </row>
    <row r="1208" spans="1:2">
      <c r="A1208" s="234" t="s">
        <v>6442</v>
      </c>
      <c r="B1208" s="236">
        <v>250454362</v>
      </c>
    </row>
    <row r="1209" spans="1:2">
      <c r="A1209" s="234" t="s">
        <v>6443</v>
      </c>
      <c r="B1209" s="236">
        <v>31245772.859999999</v>
      </c>
    </row>
    <row r="1210" spans="1:2">
      <c r="A1210" s="234" t="s">
        <v>6444</v>
      </c>
      <c r="B1210" s="236">
        <v>203135256</v>
      </c>
    </row>
    <row r="1211" spans="1:2">
      <c r="A1211" s="234" t="s">
        <v>6445</v>
      </c>
      <c r="B1211" s="236">
        <v>270937256</v>
      </c>
    </row>
    <row r="1212" spans="1:2">
      <c r="A1212" s="234" t="s">
        <v>6446</v>
      </c>
      <c r="B1212" s="236">
        <v>6185477.8399999999</v>
      </c>
    </row>
    <row r="1213" spans="1:2">
      <c r="A1213" s="234" t="s">
        <v>6447</v>
      </c>
      <c r="B1213" s="236">
        <v>277570882.86000001</v>
      </c>
    </row>
    <row r="1214" spans="1:2">
      <c r="A1214" s="233" t="s">
        <v>149</v>
      </c>
      <c r="B1214" s="235">
        <v>228010000</v>
      </c>
    </row>
    <row r="1215" spans="1:2">
      <c r="A1215" s="234" t="s">
        <v>1445</v>
      </c>
      <c r="B1215" s="236">
        <v>18050000</v>
      </c>
    </row>
    <row r="1216" spans="1:2">
      <c r="A1216" s="234" t="s">
        <v>1446</v>
      </c>
      <c r="B1216" s="236">
        <v>18060000</v>
      </c>
    </row>
    <row r="1217" spans="1:2">
      <c r="A1217" s="234" t="s">
        <v>1447</v>
      </c>
      <c r="B1217" s="236">
        <v>18110000</v>
      </c>
    </row>
    <row r="1218" spans="1:2">
      <c r="A1218" s="234" t="s">
        <v>2917</v>
      </c>
      <c r="B1218" s="236">
        <v>9375000</v>
      </c>
    </row>
    <row r="1219" spans="1:2">
      <c r="A1219" s="234" t="s">
        <v>2918</v>
      </c>
      <c r="B1219" s="236">
        <v>11110000</v>
      </c>
    </row>
    <row r="1220" spans="1:2">
      <c r="A1220" s="234" t="s">
        <v>2919</v>
      </c>
      <c r="B1220" s="236">
        <v>12475000</v>
      </c>
    </row>
    <row r="1221" spans="1:2">
      <c r="A1221" s="234" t="s">
        <v>2920</v>
      </c>
      <c r="B1221" s="236">
        <v>11705000</v>
      </c>
    </row>
    <row r="1222" spans="1:2">
      <c r="A1222" s="234" t="s">
        <v>4442</v>
      </c>
      <c r="B1222" s="236">
        <v>23390000</v>
      </c>
    </row>
    <row r="1223" spans="1:2">
      <c r="A1223" s="234" t="s">
        <v>4443</v>
      </c>
      <c r="B1223" s="236">
        <v>23420000</v>
      </c>
    </row>
    <row r="1224" spans="1:2">
      <c r="A1224" s="234" t="s">
        <v>4444</v>
      </c>
      <c r="B1224" s="236">
        <v>23360000</v>
      </c>
    </row>
    <row r="1225" spans="1:2">
      <c r="A1225" s="234" t="s">
        <v>6448</v>
      </c>
      <c r="B1225" s="236">
        <v>23610000</v>
      </c>
    </row>
    <row r="1226" spans="1:2">
      <c r="A1226" s="234" t="s">
        <v>6449</v>
      </c>
      <c r="B1226" s="236">
        <v>11925000</v>
      </c>
    </row>
    <row r="1227" spans="1:2">
      <c r="A1227" s="234" t="s">
        <v>6450</v>
      </c>
      <c r="B1227" s="236">
        <v>23420000</v>
      </c>
    </row>
    <row r="1228" spans="1:2">
      <c r="A1228" s="233" t="s">
        <v>365</v>
      </c>
      <c r="B1228" s="235">
        <v>7212004</v>
      </c>
    </row>
    <row r="1229" spans="1:2">
      <c r="A1229" s="234" t="s">
        <v>1448</v>
      </c>
      <c r="B1229" s="236">
        <v>7212004</v>
      </c>
    </row>
    <row r="1230" spans="1:2">
      <c r="A1230" s="233" t="s">
        <v>586</v>
      </c>
      <c r="B1230" s="235">
        <v>352521940</v>
      </c>
    </row>
    <row r="1231" spans="1:2">
      <c r="A1231" s="234" t="s">
        <v>1449</v>
      </c>
      <c r="B1231" s="236">
        <v>36882000</v>
      </c>
    </row>
    <row r="1232" spans="1:2">
      <c r="A1232" s="234" t="s">
        <v>2921</v>
      </c>
      <c r="B1232" s="236">
        <v>37002000</v>
      </c>
    </row>
    <row r="1233" spans="1:2">
      <c r="A1233" s="234" t="s">
        <v>2922</v>
      </c>
      <c r="B1233" s="236">
        <v>43682000</v>
      </c>
    </row>
    <row r="1234" spans="1:2">
      <c r="A1234" s="234" t="s">
        <v>4445</v>
      </c>
      <c r="B1234" s="236">
        <v>46696000</v>
      </c>
    </row>
    <row r="1235" spans="1:2">
      <c r="A1235" s="234" t="s">
        <v>4446</v>
      </c>
      <c r="B1235" s="236">
        <v>47599980</v>
      </c>
    </row>
    <row r="1236" spans="1:2">
      <c r="A1236" s="234" t="s">
        <v>6451</v>
      </c>
      <c r="B1236" s="236">
        <v>46759980</v>
      </c>
    </row>
    <row r="1237" spans="1:2">
      <c r="A1237" s="234" t="s">
        <v>6452</v>
      </c>
      <c r="B1237" s="236">
        <v>46700000</v>
      </c>
    </row>
    <row r="1238" spans="1:2">
      <c r="A1238" s="234" t="s">
        <v>6453</v>
      </c>
      <c r="B1238" s="236">
        <v>47199980</v>
      </c>
    </row>
    <row r="1239" spans="1:2">
      <c r="A1239" s="233" t="s">
        <v>366</v>
      </c>
      <c r="B1239" s="235">
        <v>3304207488</v>
      </c>
    </row>
    <row r="1240" spans="1:2">
      <c r="A1240" s="234" t="s">
        <v>1450</v>
      </c>
      <c r="B1240" s="236">
        <v>579200000</v>
      </c>
    </row>
    <row r="1241" spans="1:2">
      <c r="A1241" s="234" t="s">
        <v>1451</v>
      </c>
      <c r="B1241" s="236">
        <v>293722235</v>
      </c>
    </row>
    <row r="1242" spans="1:2">
      <c r="A1242" s="234" t="s">
        <v>1452</v>
      </c>
      <c r="B1242" s="236">
        <v>460600000</v>
      </c>
    </row>
    <row r="1243" spans="1:2">
      <c r="A1243" s="234" t="s">
        <v>1453</v>
      </c>
      <c r="B1243" s="236">
        <v>143175000</v>
      </c>
    </row>
    <row r="1244" spans="1:2">
      <c r="A1244" s="234" t="s">
        <v>1454</v>
      </c>
      <c r="B1244" s="236">
        <v>269892000</v>
      </c>
    </row>
    <row r="1245" spans="1:2">
      <c r="A1245" s="234" t="s">
        <v>1455</v>
      </c>
      <c r="B1245" s="236">
        <v>28215631</v>
      </c>
    </row>
    <row r="1246" spans="1:2">
      <c r="A1246" s="234" t="s">
        <v>1456</v>
      </c>
      <c r="B1246" s="236">
        <v>293216380</v>
      </c>
    </row>
    <row r="1247" spans="1:2" ht="24">
      <c r="A1247" s="234" t="s">
        <v>1457</v>
      </c>
      <c r="B1247" s="236">
        <v>297491306</v>
      </c>
    </row>
    <row r="1248" spans="1:2">
      <c r="A1248" s="234" t="s">
        <v>1458</v>
      </c>
      <c r="B1248" s="236">
        <v>294451812</v>
      </c>
    </row>
    <row r="1249" spans="1:2">
      <c r="A1249" s="234" t="s">
        <v>2923</v>
      </c>
      <c r="B1249" s="236">
        <v>320320000</v>
      </c>
    </row>
    <row r="1250" spans="1:2">
      <c r="A1250" s="234" t="s">
        <v>2924</v>
      </c>
      <c r="B1250" s="236">
        <v>323923124</v>
      </c>
    </row>
    <row r="1251" spans="1:2">
      <c r="A1251" s="233" t="s">
        <v>199</v>
      </c>
      <c r="B1251" s="235">
        <v>1345792881</v>
      </c>
    </row>
    <row r="1252" spans="1:2">
      <c r="A1252" s="234" t="s">
        <v>1459</v>
      </c>
      <c r="B1252" s="236">
        <v>81134955</v>
      </c>
    </row>
    <row r="1253" spans="1:2">
      <c r="A1253" s="234" t="s">
        <v>1460</v>
      </c>
      <c r="B1253" s="236">
        <v>90589400</v>
      </c>
    </row>
    <row r="1254" spans="1:2">
      <c r="A1254" s="234" t="s">
        <v>1461</v>
      </c>
      <c r="B1254" s="236">
        <v>90949950</v>
      </c>
    </row>
    <row r="1255" spans="1:2">
      <c r="A1255" s="234" t="s">
        <v>2925</v>
      </c>
      <c r="B1255" s="236">
        <v>93194400</v>
      </c>
    </row>
    <row r="1256" spans="1:2">
      <c r="A1256" s="234" t="s">
        <v>2926</v>
      </c>
      <c r="B1256" s="236">
        <v>50072200</v>
      </c>
    </row>
    <row r="1257" spans="1:2">
      <c r="A1257" s="234" t="s">
        <v>2927</v>
      </c>
      <c r="B1257" s="236">
        <v>116639450</v>
      </c>
    </row>
    <row r="1258" spans="1:2">
      <c r="A1258" s="234" t="s">
        <v>4447</v>
      </c>
      <c r="B1258" s="236">
        <v>116609400</v>
      </c>
    </row>
    <row r="1259" spans="1:2">
      <c r="A1259" s="234" t="s">
        <v>4448</v>
      </c>
      <c r="B1259" s="236">
        <v>116600000</v>
      </c>
    </row>
    <row r="1260" spans="1:2">
      <c r="A1260" s="234" t="s">
        <v>4449</v>
      </c>
      <c r="B1260" s="236">
        <v>116639400</v>
      </c>
    </row>
    <row r="1261" spans="1:2">
      <c r="A1261" s="234" t="s">
        <v>6454</v>
      </c>
      <c r="B1261" s="236">
        <v>117338850</v>
      </c>
    </row>
    <row r="1262" spans="1:2">
      <c r="A1262" s="234" t="s">
        <v>6455</v>
      </c>
      <c r="B1262" s="236">
        <v>117649950</v>
      </c>
    </row>
    <row r="1263" spans="1:2">
      <c r="A1263" s="234" t="s">
        <v>6456</v>
      </c>
      <c r="B1263" s="236">
        <v>60678488</v>
      </c>
    </row>
    <row r="1264" spans="1:2">
      <c r="A1264" s="234" t="s">
        <v>6457</v>
      </c>
      <c r="B1264" s="236">
        <v>60756488</v>
      </c>
    </row>
    <row r="1265" spans="1:2">
      <c r="A1265" s="234" t="s">
        <v>6458</v>
      </c>
      <c r="B1265" s="236">
        <v>116939950</v>
      </c>
    </row>
    <row r="1266" spans="1:2">
      <c r="A1266" s="233" t="s">
        <v>367</v>
      </c>
      <c r="B1266" s="235">
        <v>209202525</v>
      </c>
    </row>
    <row r="1267" spans="1:2">
      <c r="A1267" s="234" t="s">
        <v>1462</v>
      </c>
      <c r="B1267" s="236">
        <v>28930396</v>
      </c>
    </row>
    <row r="1268" spans="1:2">
      <c r="A1268" s="234" t="s">
        <v>1463</v>
      </c>
      <c r="B1268" s="236">
        <v>5103003</v>
      </c>
    </row>
    <row r="1269" spans="1:2">
      <c r="A1269" s="234" t="s">
        <v>2928</v>
      </c>
      <c r="B1269" s="236">
        <v>35999620</v>
      </c>
    </row>
    <row r="1270" spans="1:2">
      <c r="A1270" s="234" t="s">
        <v>2929</v>
      </c>
      <c r="B1270" s="236">
        <v>43537986</v>
      </c>
    </row>
    <row r="1271" spans="1:2">
      <c r="A1271" s="234" t="s">
        <v>4450</v>
      </c>
      <c r="B1271" s="236">
        <v>51375760</v>
      </c>
    </row>
    <row r="1272" spans="1:2">
      <c r="A1272" s="234" t="s">
        <v>6459</v>
      </c>
      <c r="B1272" s="236">
        <v>44255760</v>
      </c>
    </row>
    <row r="1273" spans="1:2">
      <c r="A1273" s="233" t="s">
        <v>200</v>
      </c>
      <c r="B1273" s="235">
        <v>1125057529.99</v>
      </c>
    </row>
    <row r="1274" spans="1:2">
      <c r="A1274" s="234" t="s">
        <v>1464</v>
      </c>
      <c r="B1274" s="236">
        <v>17010010</v>
      </c>
    </row>
    <row r="1275" spans="1:2">
      <c r="A1275" s="234" t="s">
        <v>1465</v>
      </c>
      <c r="B1275" s="236">
        <v>144703039.99000001</v>
      </c>
    </row>
    <row r="1276" spans="1:2">
      <c r="A1276" s="234" t="s">
        <v>1466</v>
      </c>
      <c r="B1276" s="236">
        <v>90489400</v>
      </c>
    </row>
    <row r="1277" spans="1:2">
      <c r="A1277" s="234" t="s">
        <v>2930</v>
      </c>
      <c r="B1277" s="236">
        <v>83078526</v>
      </c>
    </row>
    <row r="1278" spans="1:2">
      <c r="A1278" s="234" t="s">
        <v>2931</v>
      </c>
      <c r="B1278" s="236">
        <v>139973940</v>
      </c>
    </row>
    <row r="1279" spans="1:2">
      <c r="A1279" s="234" t="s">
        <v>4451</v>
      </c>
      <c r="B1279" s="236">
        <v>116583300</v>
      </c>
    </row>
    <row r="1280" spans="1:2">
      <c r="A1280" s="234" t="s">
        <v>4452</v>
      </c>
      <c r="B1280" s="236">
        <v>116567050</v>
      </c>
    </row>
    <row r="1281" spans="1:2">
      <c r="A1281" s="234" t="s">
        <v>6460</v>
      </c>
      <c r="B1281" s="236">
        <v>135997704</v>
      </c>
    </row>
    <row r="1282" spans="1:2">
      <c r="A1282" s="234" t="s">
        <v>6461</v>
      </c>
      <c r="B1282" s="236">
        <v>140147280</v>
      </c>
    </row>
    <row r="1283" spans="1:2">
      <c r="A1283" s="234" t="s">
        <v>6462</v>
      </c>
      <c r="B1283" s="236">
        <v>140507280</v>
      </c>
    </row>
    <row r="1284" spans="1:2">
      <c r="A1284" s="233" t="s">
        <v>66</v>
      </c>
      <c r="B1284" s="235">
        <v>194761352</v>
      </c>
    </row>
    <row r="1285" spans="1:2">
      <c r="A1285" s="234" t="s">
        <v>1467</v>
      </c>
      <c r="B1285" s="236">
        <v>17010010</v>
      </c>
    </row>
    <row r="1286" spans="1:2">
      <c r="A1286" s="234" t="s">
        <v>1468</v>
      </c>
      <c r="B1286" s="236">
        <v>10209528</v>
      </c>
    </row>
    <row r="1287" spans="1:2">
      <c r="A1287" s="234" t="s">
        <v>1469</v>
      </c>
      <c r="B1287" s="236">
        <v>6807152</v>
      </c>
    </row>
    <row r="1288" spans="1:2">
      <c r="A1288" s="234" t="s">
        <v>2932</v>
      </c>
      <c r="B1288" s="236">
        <v>17010010</v>
      </c>
    </row>
    <row r="1289" spans="1:2">
      <c r="A1289" s="234" t="s">
        <v>2933</v>
      </c>
      <c r="B1289" s="236">
        <v>17999880</v>
      </c>
    </row>
    <row r="1290" spans="1:2">
      <c r="A1290" s="234" t="s">
        <v>2934</v>
      </c>
      <c r="B1290" s="236">
        <v>23227880</v>
      </c>
    </row>
    <row r="1291" spans="1:2">
      <c r="A1291" s="234" t="s">
        <v>4453</v>
      </c>
      <c r="B1291" s="236">
        <v>22789990</v>
      </c>
    </row>
    <row r="1292" spans="1:2">
      <c r="A1292" s="234" t="s">
        <v>6463</v>
      </c>
      <c r="B1292" s="236">
        <v>8851152</v>
      </c>
    </row>
    <row r="1293" spans="1:2">
      <c r="A1293" s="234" t="s">
        <v>6464</v>
      </c>
      <c r="B1293" s="236">
        <v>13372728</v>
      </c>
    </row>
    <row r="1294" spans="1:2">
      <c r="A1294" s="234" t="s">
        <v>6465</v>
      </c>
      <c r="B1294" s="236">
        <v>13276662</v>
      </c>
    </row>
    <row r="1295" spans="1:2">
      <c r="A1295" s="234" t="s">
        <v>6466</v>
      </c>
      <c r="B1295" s="236">
        <v>13271328</v>
      </c>
    </row>
    <row r="1296" spans="1:2">
      <c r="A1296" s="234" t="s">
        <v>6467</v>
      </c>
      <c r="B1296" s="236">
        <v>8847152</v>
      </c>
    </row>
    <row r="1297" spans="1:2">
      <c r="A1297" s="234" t="s">
        <v>6468</v>
      </c>
      <c r="B1297" s="236">
        <v>22087880</v>
      </c>
    </row>
    <row r="1298" spans="1:2">
      <c r="A1298" s="233" t="s">
        <v>253</v>
      </c>
      <c r="B1298" s="235">
        <v>21348496</v>
      </c>
    </row>
    <row r="1299" spans="1:2">
      <c r="A1299" s="234" t="s">
        <v>1470</v>
      </c>
      <c r="B1299" s="236">
        <v>3601554</v>
      </c>
    </row>
    <row r="1300" spans="1:2">
      <c r="A1300" s="234" t="s">
        <v>2935</v>
      </c>
      <c r="B1300" s="236">
        <v>3700014</v>
      </c>
    </row>
    <row r="1301" spans="1:2">
      <c r="A1301" s="234" t="s">
        <v>4454</v>
      </c>
      <c r="B1301" s="236">
        <v>4675576</v>
      </c>
    </row>
    <row r="1302" spans="1:2">
      <c r="A1302" s="234" t="s">
        <v>6469</v>
      </c>
      <c r="B1302" s="236">
        <v>4665576</v>
      </c>
    </row>
    <row r="1303" spans="1:2">
      <c r="A1303" s="234" t="s">
        <v>6470</v>
      </c>
      <c r="B1303" s="236">
        <v>4705776</v>
      </c>
    </row>
    <row r="1304" spans="1:2">
      <c r="A1304" s="233" t="s">
        <v>6471</v>
      </c>
      <c r="B1304" s="235">
        <v>22489990</v>
      </c>
    </row>
    <row r="1305" spans="1:2">
      <c r="A1305" s="234" t="s">
        <v>6472</v>
      </c>
      <c r="B1305" s="236">
        <v>22489990</v>
      </c>
    </row>
    <row r="1306" spans="1:2">
      <c r="A1306" s="233" t="s">
        <v>2668</v>
      </c>
      <c r="B1306" s="235">
        <v>70508640</v>
      </c>
    </row>
    <row r="1307" spans="1:2">
      <c r="A1307" s="234" t="s">
        <v>2936</v>
      </c>
      <c r="B1307" s="236">
        <v>35501820</v>
      </c>
    </row>
    <row r="1308" spans="1:2">
      <c r="A1308" s="234" t="s">
        <v>4455</v>
      </c>
      <c r="B1308" s="236">
        <v>35006820</v>
      </c>
    </row>
    <row r="1309" spans="1:2">
      <c r="A1309" s="233" t="s">
        <v>31</v>
      </c>
      <c r="B1309" s="235">
        <v>733866000</v>
      </c>
    </row>
    <row r="1310" spans="1:2">
      <c r="A1310" s="234" t="s">
        <v>1471</v>
      </c>
      <c r="B1310" s="236">
        <v>90000000</v>
      </c>
    </row>
    <row r="1311" spans="1:2">
      <c r="A1311" s="234" t="s">
        <v>2937</v>
      </c>
      <c r="B1311" s="236">
        <v>59880000</v>
      </c>
    </row>
    <row r="1312" spans="1:2">
      <c r="A1312" s="234" t="s">
        <v>2938</v>
      </c>
      <c r="B1312" s="236">
        <v>69960000</v>
      </c>
    </row>
    <row r="1313" spans="1:2">
      <c r="A1313" s="234" t="s">
        <v>4456</v>
      </c>
      <c r="B1313" s="236">
        <v>93400000</v>
      </c>
    </row>
    <row r="1314" spans="1:2">
      <c r="A1314" s="234" t="s">
        <v>4457</v>
      </c>
      <c r="B1314" s="236">
        <v>93256000</v>
      </c>
    </row>
    <row r="1315" spans="1:2">
      <c r="A1315" s="234" t="s">
        <v>4458</v>
      </c>
      <c r="B1315" s="236">
        <v>139890000</v>
      </c>
    </row>
    <row r="1316" spans="1:2">
      <c r="A1316" s="234" t="s">
        <v>6473</v>
      </c>
      <c r="B1316" s="236">
        <v>93520000</v>
      </c>
    </row>
    <row r="1317" spans="1:2">
      <c r="A1317" s="234" t="s">
        <v>6474</v>
      </c>
      <c r="B1317" s="236">
        <v>46700000</v>
      </c>
    </row>
    <row r="1318" spans="1:2">
      <c r="A1318" s="234" t="s">
        <v>6475</v>
      </c>
      <c r="B1318" s="236">
        <v>47260000</v>
      </c>
    </row>
    <row r="1319" spans="1:2">
      <c r="A1319" s="233" t="s">
        <v>83</v>
      </c>
      <c r="B1319" s="235">
        <v>61766880</v>
      </c>
    </row>
    <row r="1320" spans="1:2">
      <c r="A1320" s="234" t="s">
        <v>1472</v>
      </c>
      <c r="B1320" s="236">
        <v>17010010</v>
      </c>
    </row>
    <row r="1321" spans="1:2">
      <c r="A1321" s="234" t="s">
        <v>6476</v>
      </c>
      <c r="B1321" s="236">
        <v>22628990</v>
      </c>
    </row>
    <row r="1322" spans="1:2">
      <c r="A1322" s="234" t="s">
        <v>4459</v>
      </c>
      <c r="B1322" s="236">
        <v>22127880</v>
      </c>
    </row>
    <row r="1323" spans="1:2">
      <c r="A1323" s="233" t="s">
        <v>254</v>
      </c>
      <c r="B1323" s="235">
        <v>33521208</v>
      </c>
    </row>
    <row r="1324" spans="1:2">
      <c r="A1324" s="234" t="s">
        <v>1473</v>
      </c>
      <c r="B1324" s="236">
        <v>13614216</v>
      </c>
    </row>
    <row r="1325" spans="1:2">
      <c r="A1325" s="234" t="s">
        <v>6477</v>
      </c>
      <c r="B1325" s="236">
        <v>19906992</v>
      </c>
    </row>
    <row r="1326" spans="1:2">
      <c r="A1326" s="233" t="s">
        <v>2669</v>
      </c>
      <c r="B1326" s="235">
        <v>23289990</v>
      </c>
    </row>
    <row r="1327" spans="1:2">
      <c r="A1327" s="234" t="s">
        <v>2939</v>
      </c>
      <c r="B1327" s="236">
        <v>23289990</v>
      </c>
    </row>
    <row r="1328" spans="1:2">
      <c r="A1328" s="233" t="s">
        <v>150</v>
      </c>
      <c r="B1328" s="235">
        <v>24978256</v>
      </c>
    </row>
    <row r="1329" spans="1:2">
      <c r="A1329" s="234" t="s">
        <v>1474</v>
      </c>
      <c r="B1329" s="236">
        <v>3402154</v>
      </c>
    </row>
    <row r="1330" spans="1:2">
      <c r="A1330" s="234" t="s">
        <v>2940</v>
      </c>
      <c r="B1330" s="236">
        <v>3599976</v>
      </c>
    </row>
    <row r="1331" spans="1:2">
      <c r="A1331" s="234" t="s">
        <v>4460</v>
      </c>
      <c r="B1331" s="236">
        <v>4657598</v>
      </c>
    </row>
    <row r="1332" spans="1:2">
      <c r="A1332" s="234" t="s">
        <v>6478</v>
      </c>
      <c r="B1332" s="236">
        <v>4437576</v>
      </c>
    </row>
    <row r="1333" spans="1:2">
      <c r="A1333" s="234" t="s">
        <v>6479</v>
      </c>
      <c r="B1333" s="236">
        <v>4423376</v>
      </c>
    </row>
    <row r="1334" spans="1:2">
      <c r="A1334" s="234" t="s">
        <v>6480</v>
      </c>
      <c r="B1334" s="236">
        <v>4457576</v>
      </c>
    </row>
    <row r="1335" spans="1:2">
      <c r="A1335" s="233" t="s">
        <v>4461</v>
      </c>
      <c r="B1335" s="235">
        <v>9700000</v>
      </c>
    </row>
    <row r="1336" spans="1:2">
      <c r="A1336" s="234" t="s">
        <v>4462</v>
      </c>
      <c r="B1336" s="236">
        <v>9700000</v>
      </c>
    </row>
    <row r="1337" spans="1:2">
      <c r="A1337" s="233" t="s">
        <v>201</v>
      </c>
      <c r="B1337" s="235">
        <v>30442290</v>
      </c>
    </row>
    <row r="1338" spans="1:2">
      <c r="A1338" s="234" t="s">
        <v>1475</v>
      </c>
      <c r="B1338" s="236">
        <v>5105367</v>
      </c>
    </row>
    <row r="1339" spans="1:2">
      <c r="A1339" s="234" t="s">
        <v>2941</v>
      </c>
      <c r="B1339" s="236">
        <v>5409831</v>
      </c>
    </row>
    <row r="1340" spans="1:2">
      <c r="A1340" s="234" t="s">
        <v>4463</v>
      </c>
      <c r="B1340" s="236">
        <v>6629364</v>
      </c>
    </row>
    <row r="1341" spans="1:2">
      <c r="A1341" s="234" t="s">
        <v>6481</v>
      </c>
      <c r="B1341" s="236">
        <v>6668364</v>
      </c>
    </row>
    <row r="1342" spans="1:2">
      <c r="A1342" s="234" t="s">
        <v>6482</v>
      </c>
      <c r="B1342" s="236">
        <v>6629364</v>
      </c>
    </row>
    <row r="1343" spans="1:2">
      <c r="A1343" s="233" t="s">
        <v>2670</v>
      </c>
      <c r="B1343" s="235">
        <v>1094919513</v>
      </c>
    </row>
    <row r="1344" spans="1:2">
      <c r="A1344" s="234" t="s">
        <v>2942</v>
      </c>
      <c r="B1344" s="236">
        <v>68080040</v>
      </c>
    </row>
    <row r="1345" spans="1:2">
      <c r="A1345" s="234" t="s">
        <v>2943</v>
      </c>
      <c r="B1345" s="236">
        <v>68044400</v>
      </c>
    </row>
    <row r="1346" spans="1:2">
      <c r="A1346" s="234" t="s">
        <v>2944</v>
      </c>
      <c r="B1346" s="236">
        <v>45062525</v>
      </c>
    </row>
    <row r="1347" spans="1:2">
      <c r="A1347" s="234" t="s">
        <v>2945</v>
      </c>
      <c r="B1347" s="236">
        <v>45375025</v>
      </c>
    </row>
    <row r="1348" spans="1:2">
      <c r="A1348" s="234" t="s">
        <v>2946</v>
      </c>
      <c r="B1348" s="236">
        <v>31030300</v>
      </c>
    </row>
    <row r="1349" spans="1:2">
      <c r="A1349" s="234" t="s">
        <v>2947</v>
      </c>
      <c r="B1349" s="236">
        <v>60952300</v>
      </c>
    </row>
    <row r="1350" spans="1:2">
      <c r="A1350" s="234" t="s">
        <v>2948</v>
      </c>
      <c r="B1350" s="236">
        <v>25313200</v>
      </c>
    </row>
    <row r="1351" spans="1:2">
      <c r="A1351" s="234" t="s">
        <v>2949</v>
      </c>
      <c r="B1351" s="236">
        <v>18456072</v>
      </c>
    </row>
    <row r="1352" spans="1:2">
      <c r="A1352" s="234" t="s">
        <v>2950</v>
      </c>
      <c r="B1352" s="236">
        <v>17887992</v>
      </c>
    </row>
    <row r="1353" spans="1:2">
      <c r="A1353" s="234" t="s">
        <v>2951</v>
      </c>
      <c r="B1353" s="236">
        <v>45111500</v>
      </c>
    </row>
    <row r="1354" spans="1:2">
      <c r="A1354" s="234" t="s">
        <v>4464</v>
      </c>
      <c r="B1354" s="236">
        <v>46019980</v>
      </c>
    </row>
    <row r="1355" spans="1:2">
      <c r="A1355" s="234" t="s">
        <v>4465</v>
      </c>
      <c r="B1355" s="236">
        <v>46419980</v>
      </c>
    </row>
    <row r="1356" spans="1:2">
      <c r="A1356" s="234" t="s">
        <v>4466</v>
      </c>
      <c r="B1356" s="236">
        <v>59242411</v>
      </c>
    </row>
    <row r="1357" spans="1:2">
      <c r="A1357" s="234" t="s">
        <v>4467</v>
      </c>
      <c r="B1357" s="236">
        <v>35798000</v>
      </c>
    </row>
    <row r="1358" spans="1:2">
      <c r="A1358" s="234" t="s">
        <v>4468</v>
      </c>
      <c r="B1358" s="236">
        <v>54233977</v>
      </c>
    </row>
    <row r="1359" spans="1:2">
      <c r="A1359" s="234" t="s">
        <v>4469</v>
      </c>
      <c r="B1359" s="236">
        <v>46364202</v>
      </c>
    </row>
    <row r="1360" spans="1:2">
      <c r="A1360" s="234" t="s">
        <v>4470</v>
      </c>
      <c r="B1360" s="236">
        <v>44191500</v>
      </c>
    </row>
    <row r="1361" spans="1:2">
      <c r="A1361" s="234" t="s">
        <v>4471</v>
      </c>
      <c r="B1361" s="236">
        <v>2208989</v>
      </c>
    </row>
    <row r="1362" spans="1:2">
      <c r="A1362" s="234" t="s">
        <v>4472</v>
      </c>
      <c r="B1362" s="236">
        <v>44186900</v>
      </c>
    </row>
    <row r="1363" spans="1:2">
      <c r="A1363" s="234" t="s">
        <v>4473</v>
      </c>
      <c r="B1363" s="236">
        <v>88363600</v>
      </c>
    </row>
    <row r="1364" spans="1:2">
      <c r="A1364" s="234" t="s">
        <v>6483</v>
      </c>
      <c r="B1364" s="236">
        <v>22780010</v>
      </c>
    </row>
    <row r="1365" spans="1:2">
      <c r="A1365" s="234" t="s">
        <v>6484</v>
      </c>
      <c r="B1365" s="236">
        <v>54962400</v>
      </c>
    </row>
    <row r="1366" spans="1:2">
      <c r="A1366" s="234" t="s">
        <v>6485</v>
      </c>
      <c r="B1366" s="236">
        <v>36432000</v>
      </c>
    </row>
    <row r="1367" spans="1:2">
      <c r="A1367" s="234" t="s">
        <v>6486</v>
      </c>
      <c r="B1367" s="236">
        <v>46389210</v>
      </c>
    </row>
    <row r="1368" spans="1:2">
      <c r="A1368" s="234" t="s">
        <v>6487</v>
      </c>
      <c r="B1368" s="236">
        <v>11045000</v>
      </c>
    </row>
    <row r="1369" spans="1:2">
      <c r="A1369" s="234" t="s">
        <v>6488</v>
      </c>
      <c r="B1369" s="236">
        <v>30968000</v>
      </c>
    </row>
    <row r="1370" spans="1:2">
      <c r="A1370" s="233" t="s">
        <v>32</v>
      </c>
      <c r="B1370" s="235">
        <v>690538921</v>
      </c>
    </row>
    <row r="1371" spans="1:2">
      <c r="A1371" s="234" t="s">
        <v>1476</v>
      </c>
      <c r="B1371" s="236">
        <v>273683051</v>
      </c>
    </row>
    <row r="1372" spans="1:2">
      <c r="A1372" s="234" t="s">
        <v>1477</v>
      </c>
      <c r="B1372" s="236">
        <v>90111550</v>
      </c>
    </row>
    <row r="1373" spans="1:2">
      <c r="A1373" s="234" t="s">
        <v>6489</v>
      </c>
      <c r="B1373" s="236">
        <v>326744320</v>
      </c>
    </row>
    <row r="1374" spans="1:2">
      <c r="A1374" s="233" t="s">
        <v>4474</v>
      </c>
      <c r="B1374" s="235">
        <v>257600000</v>
      </c>
    </row>
    <row r="1375" spans="1:2">
      <c r="A1375" s="234" t="s">
        <v>4475</v>
      </c>
      <c r="B1375" s="236">
        <v>69960000</v>
      </c>
    </row>
    <row r="1376" spans="1:2">
      <c r="A1376" s="234" t="s">
        <v>4476</v>
      </c>
      <c r="B1376" s="236">
        <v>70050000</v>
      </c>
    </row>
    <row r="1377" spans="1:2">
      <c r="A1377" s="234" t="s">
        <v>6490</v>
      </c>
      <c r="B1377" s="236">
        <v>46940000</v>
      </c>
    </row>
    <row r="1378" spans="1:2">
      <c r="A1378" s="234" t="s">
        <v>6491</v>
      </c>
      <c r="B1378" s="236">
        <v>70650000</v>
      </c>
    </row>
    <row r="1379" spans="1:2">
      <c r="A1379" s="233" t="s">
        <v>1478</v>
      </c>
      <c r="B1379" s="235">
        <v>744495750</v>
      </c>
    </row>
    <row r="1380" spans="1:2">
      <c r="A1380" s="234" t="s">
        <v>6492</v>
      </c>
      <c r="B1380" s="236">
        <v>139880400</v>
      </c>
    </row>
    <row r="1381" spans="1:2">
      <c r="A1381" s="234" t="s">
        <v>1479</v>
      </c>
      <c r="B1381" s="236">
        <v>90355000</v>
      </c>
    </row>
    <row r="1382" spans="1:2">
      <c r="A1382" s="234" t="s">
        <v>2952</v>
      </c>
      <c r="B1382" s="236">
        <v>69940200</v>
      </c>
    </row>
    <row r="1383" spans="1:2">
      <c r="A1383" s="234" t="s">
        <v>2953</v>
      </c>
      <c r="B1383" s="236">
        <v>69940200</v>
      </c>
    </row>
    <row r="1384" spans="1:2">
      <c r="A1384" s="234" t="s">
        <v>4477</v>
      </c>
      <c r="B1384" s="236">
        <v>70049970</v>
      </c>
    </row>
    <row r="1385" spans="1:2">
      <c r="A1385" s="234" t="s">
        <v>4478</v>
      </c>
      <c r="B1385" s="236">
        <v>46679980</v>
      </c>
    </row>
    <row r="1386" spans="1:2">
      <c r="A1386" s="234" t="s">
        <v>6493</v>
      </c>
      <c r="B1386" s="236">
        <v>140100000</v>
      </c>
    </row>
    <row r="1387" spans="1:2">
      <c r="A1387" s="234" t="s">
        <v>6494</v>
      </c>
      <c r="B1387" s="236">
        <v>117550000</v>
      </c>
    </row>
    <row r="1388" spans="1:2">
      <c r="A1388" s="233" t="s">
        <v>1480</v>
      </c>
      <c r="B1388" s="235">
        <v>34040000</v>
      </c>
    </row>
    <row r="1389" spans="1:2">
      <c r="A1389" s="234" t="s">
        <v>1481</v>
      </c>
      <c r="B1389" s="236">
        <v>25530000</v>
      </c>
    </row>
    <row r="1390" spans="1:2">
      <c r="A1390" s="234" t="s">
        <v>1482</v>
      </c>
      <c r="B1390" s="236">
        <v>8510000</v>
      </c>
    </row>
    <row r="1391" spans="1:2">
      <c r="A1391" s="233" t="s">
        <v>2671</v>
      </c>
      <c r="B1391" s="235">
        <v>2773102409</v>
      </c>
    </row>
    <row r="1392" spans="1:2">
      <c r="A1392" s="234" t="s">
        <v>2954</v>
      </c>
      <c r="B1392" s="236">
        <v>357244262</v>
      </c>
    </row>
    <row r="1393" spans="1:2">
      <c r="A1393" s="234" t="s">
        <v>2955</v>
      </c>
      <c r="B1393" s="236">
        <v>379372810</v>
      </c>
    </row>
    <row r="1394" spans="1:2">
      <c r="A1394" s="234" t="s">
        <v>2956</v>
      </c>
      <c r="B1394" s="236">
        <v>49938875</v>
      </c>
    </row>
    <row r="1395" spans="1:2">
      <c r="A1395" s="234" t="s">
        <v>2957</v>
      </c>
      <c r="B1395" s="236">
        <v>350227026</v>
      </c>
    </row>
    <row r="1396" spans="1:2">
      <c r="A1396" s="234" t="s">
        <v>2958</v>
      </c>
      <c r="B1396" s="236">
        <v>443917964</v>
      </c>
    </row>
    <row r="1397" spans="1:2">
      <c r="A1397" s="234" t="s">
        <v>2959</v>
      </c>
      <c r="B1397" s="236">
        <v>433161236</v>
      </c>
    </row>
    <row r="1398" spans="1:2">
      <c r="A1398" s="234" t="s">
        <v>2960</v>
      </c>
      <c r="B1398" s="236">
        <v>439071236</v>
      </c>
    </row>
    <row r="1399" spans="1:2">
      <c r="A1399" s="234" t="s">
        <v>4479</v>
      </c>
      <c r="B1399" s="236">
        <v>320169000</v>
      </c>
    </row>
    <row r="1400" spans="1:2">
      <c r="A1400" s="233" t="s">
        <v>255</v>
      </c>
      <c r="B1400" s="235">
        <v>3631021933</v>
      </c>
    </row>
    <row r="1401" spans="1:2">
      <c r="A1401" s="234" t="s">
        <v>1483</v>
      </c>
      <c r="B1401" s="236">
        <v>90250000</v>
      </c>
    </row>
    <row r="1402" spans="1:2">
      <c r="A1402" s="234" t="s">
        <v>1484</v>
      </c>
      <c r="B1402" s="236">
        <v>180500000</v>
      </c>
    </row>
    <row r="1403" spans="1:2">
      <c r="A1403" s="234" t="s">
        <v>1485</v>
      </c>
      <c r="B1403" s="236">
        <v>18060000</v>
      </c>
    </row>
    <row r="1404" spans="1:2">
      <c r="A1404" s="234" t="s">
        <v>1486</v>
      </c>
      <c r="B1404" s="236">
        <v>165968000</v>
      </c>
    </row>
    <row r="1405" spans="1:2">
      <c r="A1405" s="234" t="s">
        <v>1487</v>
      </c>
      <c r="B1405" s="236">
        <v>14608000</v>
      </c>
    </row>
    <row r="1406" spans="1:2">
      <c r="A1406" s="234" t="s">
        <v>1488</v>
      </c>
      <c r="B1406" s="236">
        <v>36400000</v>
      </c>
    </row>
    <row r="1407" spans="1:2">
      <c r="A1407" s="234" t="s">
        <v>1489</v>
      </c>
      <c r="B1407" s="236">
        <v>73039960</v>
      </c>
    </row>
    <row r="1408" spans="1:2">
      <c r="A1408" s="234" t="s">
        <v>1490</v>
      </c>
      <c r="B1408" s="236">
        <v>60060000</v>
      </c>
    </row>
    <row r="1409" spans="1:2">
      <c r="A1409" s="234" t="s">
        <v>1491</v>
      </c>
      <c r="B1409" s="236">
        <v>86526953</v>
      </c>
    </row>
    <row r="1410" spans="1:2">
      <c r="A1410" s="234" t="s">
        <v>1492</v>
      </c>
      <c r="B1410" s="236">
        <v>165329910</v>
      </c>
    </row>
    <row r="1411" spans="1:2">
      <c r="A1411" s="234" t="s">
        <v>1493</v>
      </c>
      <c r="B1411" s="236">
        <v>27225000</v>
      </c>
    </row>
    <row r="1412" spans="1:2">
      <c r="A1412" s="234" t="s">
        <v>1494</v>
      </c>
      <c r="B1412" s="236">
        <v>36140000</v>
      </c>
    </row>
    <row r="1413" spans="1:2">
      <c r="A1413" s="234" t="s">
        <v>2961</v>
      </c>
      <c r="B1413" s="236">
        <v>18560000</v>
      </c>
    </row>
    <row r="1414" spans="1:2">
      <c r="A1414" s="234" t="s">
        <v>2962</v>
      </c>
      <c r="B1414" s="236">
        <v>18550000</v>
      </c>
    </row>
    <row r="1415" spans="1:2">
      <c r="A1415" s="234" t="s">
        <v>2963</v>
      </c>
      <c r="B1415" s="236">
        <v>37002000</v>
      </c>
    </row>
    <row r="1416" spans="1:2">
      <c r="A1416" s="234" t="s">
        <v>2964</v>
      </c>
      <c r="B1416" s="236">
        <v>18500080</v>
      </c>
    </row>
    <row r="1417" spans="1:2">
      <c r="A1417" s="234" t="s">
        <v>2965</v>
      </c>
      <c r="B1417" s="236">
        <v>37619980</v>
      </c>
    </row>
    <row r="1418" spans="1:2">
      <c r="A1418" s="234" t="s">
        <v>2966</v>
      </c>
      <c r="B1418" s="236">
        <v>39979980</v>
      </c>
    </row>
    <row r="1419" spans="1:2">
      <c r="A1419" s="234" t="s">
        <v>2967</v>
      </c>
      <c r="B1419" s="236">
        <v>49999975</v>
      </c>
    </row>
    <row r="1420" spans="1:2">
      <c r="A1420" s="234" t="s">
        <v>2968</v>
      </c>
      <c r="B1420" s="236">
        <v>40219980</v>
      </c>
    </row>
    <row r="1421" spans="1:2">
      <c r="A1421" s="234" t="s">
        <v>2969</v>
      </c>
      <c r="B1421" s="236">
        <v>21910000</v>
      </c>
    </row>
    <row r="1422" spans="1:2">
      <c r="A1422" s="234" t="s">
        <v>2970</v>
      </c>
      <c r="B1422" s="236">
        <v>65759970</v>
      </c>
    </row>
    <row r="1423" spans="1:2">
      <c r="A1423" s="234" t="s">
        <v>2971</v>
      </c>
      <c r="B1423" s="236">
        <v>109900000</v>
      </c>
    </row>
    <row r="1424" spans="1:2">
      <c r="A1424" s="234" t="s">
        <v>2972</v>
      </c>
      <c r="B1424" s="236">
        <v>88400000</v>
      </c>
    </row>
    <row r="1425" spans="1:2">
      <c r="A1425" s="234" t="s">
        <v>2973</v>
      </c>
      <c r="B1425" s="236">
        <v>46640000</v>
      </c>
    </row>
    <row r="1426" spans="1:2">
      <c r="A1426" s="234" t="s">
        <v>2974</v>
      </c>
      <c r="B1426" s="236">
        <v>93319960</v>
      </c>
    </row>
    <row r="1427" spans="1:2">
      <c r="A1427" s="234" t="s">
        <v>4480</v>
      </c>
      <c r="B1427" s="236">
        <v>46640000</v>
      </c>
    </row>
    <row r="1428" spans="1:2">
      <c r="A1428" s="234" t="s">
        <v>4481</v>
      </c>
      <c r="B1428" s="236">
        <v>23320000</v>
      </c>
    </row>
    <row r="1429" spans="1:2">
      <c r="A1429" s="234" t="s">
        <v>4482</v>
      </c>
      <c r="B1429" s="236">
        <v>23320000</v>
      </c>
    </row>
    <row r="1430" spans="1:2">
      <c r="A1430" s="234" t="s">
        <v>4483</v>
      </c>
      <c r="B1430" s="236">
        <v>46656000</v>
      </c>
    </row>
    <row r="1431" spans="1:2">
      <c r="A1431" s="234" t="s">
        <v>4484</v>
      </c>
      <c r="B1431" s="236">
        <v>46640000</v>
      </c>
    </row>
    <row r="1432" spans="1:2">
      <c r="A1432" s="234" t="s">
        <v>4485</v>
      </c>
      <c r="B1432" s="236">
        <v>46630000</v>
      </c>
    </row>
    <row r="1433" spans="1:2">
      <c r="A1433" s="234" t="s">
        <v>4486</v>
      </c>
      <c r="B1433" s="236">
        <v>46544000</v>
      </c>
    </row>
    <row r="1434" spans="1:2">
      <c r="A1434" s="234" t="s">
        <v>4487</v>
      </c>
      <c r="B1434" s="236">
        <v>46524000</v>
      </c>
    </row>
    <row r="1435" spans="1:2">
      <c r="A1435" s="234" t="s">
        <v>4488</v>
      </c>
      <c r="B1435" s="236">
        <v>93200000</v>
      </c>
    </row>
    <row r="1436" spans="1:2">
      <c r="A1436" s="234" t="s">
        <v>4489</v>
      </c>
      <c r="B1436" s="236">
        <v>72292000</v>
      </c>
    </row>
    <row r="1437" spans="1:2">
      <c r="A1437" s="234" t="s">
        <v>4490</v>
      </c>
      <c r="B1437" s="236">
        <v>93400000</v>
      </c>
    </row>
    <row r="1438" spans="1:2">
      <c r="A1438" s="234" t="s">
        <v>4491</v>
      </c>
      <c r="B1438" s="236">
        <v>34980000</v>
      </c>
    </row>
    <row r="1439" spans="1:2">
      <c r="A1439" s="234" t="s">
        <v>4492</v>
      </c>
      <c r="B1439" s="236">
        <v>34980075</v>
      </c>
    </row>
    <row r="1440" spans="1:2">
      <c r="A1440" s="234" t="s">
        <v>4493</v>
      </c>
      <c r="B1440" s="236">
        <v>93254000</v>
      </c>
    </row>
    <row r="1441" spans="1:2">
      <c r="A1441" s="234" t="s">
        <v>4494</v>
      </c>
      <c r="B1441" s="236">
        <v>93120000</v>
      </c>
    </row>
    <row r="1442" spans="1:2">
      <c r="A1442" s="234" t="s">
        <v>4495</v>
      </c>
      <c r="B1442" s="236">
        <v>93440000</v>
      </c>
    </row>
    <row r="1443" spans="1:2">
      <c r="A1443" s="234" t="s">
        <v>4496</v>
      </c>
      <c r="B1443" s="236">
        <v>46660000</v>
      </c>
    </row>
    <row r="1444" spans="1:2">
      <c r="A1444" s="234" t="s">
        <v>6495</v>
      </c>
      <c r="B1444" s="236">
        <v>93560000</v>
      </c>
    </row>
    <row r="1445" spans="1:2">
      <c r="A1445" s="234" t="s">
        <v>6496</v>
      </c>
      <c r="B1445" s="236">
        <v>93399960</v>
      </c>
    </row>
    <row r="1446" spans="1:2">
      <c r="A1446" s="234" t="s">
        <v>6497</v>
      </c>
      <c r="B1446" s="236">
        <v>93342200</v>
      </c>
    </row>
    <row r="1447" spans="1:2">
      <c r="A1447" s="234" t="s">
        <v>6498</v>
      </c>
      <c r="B1447" s="236">
        <v>11784995</v>
      </c>
    </row>
    <row r="1448" spans="1:2">
      <c r="A1448" s="234" t="s">
        <v>6499</v>
      </c>
      <c r="B1448" s="236">
        <v>94279960</v>
      </c>
    </row>
    <row r="1449" spans="1:2">
      <c r="A1449" s="234" t="s">
        <v>6500</v>
      </c>
      <c r="B1449" s="236">
        <v>11784995</v>
      </c>
    </row>
    <row r="1450" spans="1:2">
      <c r="A1450" s="234" t="s">
        <v>6501</v>
      </c>
      <c r="B1450" s="236">
        <v>70500000</v>
      </c>
    </row>
    <row r="1451" spans="1:2">
      <c r="A1451" s="234" t="s">
        <v>6502</v>
      </c>
      <c r="B1451" s="236">
        <v>70500000</v>
      </c>
    </row>
    <row r="1452" spans="1:2">
      <c r="A1452" s="234" t="s">
        <v>6503</v>
      </c>
      <c r="B1452" s="236">
        <v>46720000</v>
      </c>
    </row>
    <row r="1453" spans="1:2">
      <c r="A1453" s="234" t="s">
        <v>6504</v>
      </c>
      <c r="B1453" s="236">
        <v>46720000</v>
      </c>
    </row>
    <row r="1454" spans="1:2">
      <c r="A1454" s="234" t="s">
        <v>6505</v>
      </c>
      <c r="B1454" s="236">
        <v>70440000</v>
      </c>
    </row>
    <row r="1455" spans="1:2">
      <c r="A1455" s="234" t="s">
        <v>6506</v>
      </c>
      <c r="B1455" s="236">
        <v>70440000</v>
      </c>
    </row>
    <row r="1456" spans="1:2">
      <c r="A1456" s="234" t="s">
        <v>6507</v>
      </c>
      <c r="B1456" s="236">
        <v>70500000</v>
      </c>
    </row>
    <row r="1457" spans="1:2">
      <c r="A1457" s="234" t="s">
        <v>6508</v>
      </c>
      <c r="B1457" s="236">
        <v>70500000</v>
      </c>
    </row>
    <row r="1458" spans="1:2">
      <c r="A1458" s="234" t="s">
        <v>6509</v>
      </c>
      <c r="B1458" s="236">
        <v>94480000</v>
      </c>
    </row>
    <row r="1459" spans="1:2">
      <c r="A1459" s="233" t="s">
        <v>4497</v>
      </c>
      <c r="B1459" s="235">
        <v>44250981</v>
      </c>
    </row>
    <row r="1460" spans="1:2">
      <c r="A1460" s="234" t="s">
        <v>4498</v>
      </c>
      <c r="B1460" s="236">
        <v>44250981</v>
      </c>
    </row>
    <row r="1461" spans="1:2">
      <c r="A1461" s="233" t="s">
        <v>6510</v>
      </c>
      <c r="B1461" s="235">
        <v>7085997</v>
      </c>
    </row>
    <row r="1462" spans="1:2">
      <c r="A1462" s="234" t="s">
        <v>6511</v>
      </c>
      <c r="B1462" s="236">
        <v>7085997</v>
      </c>
    </row>
    <row r="1463" spans="1:2">
      <c r="A1463" s="233" t="s">
        <v>33</v>
      </c>
      <c r="B1463" s="235">
        <v>14218272586</v>
      </c>
    </row>
    <row r="1464" spans="1:2">
      <c r="A1464" s="234" t="s">
        <v>1496</v>
      </c>
      <c r="B1464" s="236">
        <v>87071952</v>
      </c>
    </row>
    <row r="1465" spans="1:2">
      <c r="A1465" s="234" t="s">
        <v>1497</v>
      </c>
      <c r="B1465" s="236">
        <v>50646064</v>
      </c>
    </row>
    <row r="1466" spans="1:2">
      <c r="A1466" s="234" t="s">
        <v>1498</v>
      </c>
      <c r="B1466" s="236">
        <v>87157824</v>
      </c>
    </row>
    <row r="1467" spans="1:2">
      <c r="A1467" s="234" t="s">
        <v>1499</v>
      </c>
      <c r="B1467" s="236">
        <v>87109824</v>
      </c>
    </row>
    <row r="1468" spans="1:2">
      <c r="A1468" s="234" t="s">
        <v>1500</v>
      </c>
      <c r="B1468" s="236">
        <v>87119952</v>
      </c>
    </row>
    <row r="1469" spans="1:2">
      <c r="A1469" s="234" t="s">
        <v>1501</v>
      </c>
      <c r="B1469" s="236">
        <v>87023952</v>
      </c>
    </row>
    <row r="1470" spans="1:2">
      <c r="A1470" s="234" t="s">
        <v>1502</v>
      </c>
      <c r="B1470" s="236">
        <v>86629824</v>
      </c>
    </row>
    <row r="1471" spans="1:2">
      <c r="A1471" s="234" t="s">
        <v>1503</v>
      </c>
      <c r="B1471" s="236">
        <v>86629824</v>
      </c>
    </row>
    <row r="1472" spans="1:2">
      <c r="A1472" s="234" t="s">
        <v>1504</v>
      </c>
      <c r="B1472" s="236">
        <v>86629824</v>
      </c>
    </row>
    <row r="1473" spans="1:2">
      <c r="A1473" s="234" t="s">
        <v>1505</v>
      </c>
      <c r="B1473" s="236">
        <v>86629824</v>
      </c>
    </row>
    <row r="1474" spans="1:2">
      <c r="A1474" s="234" t="s">
        <v>1506</v>
      </c>
      <c r="B1474" s="236">
        <v>86282640</v>
      </c>
    </row>
    <row r="1475" spans="1:2">
      <c r="A1475" s="234" t="s">
        <v>1507</v>
      </c>
      <c r="B1475" s="236">
        <v>86282640</v>
      </c>
    </row>
    <row r="1476" spans="1:2">
      <c r="A1476" s="234" t="s">
        <v>1508</v>
      </c>
      <c r="B1476" s="236">
        <v>86544048</v>
      </c>
    </row>
    <row r="1477" spans="1:2">
      <c r="A1477" s="234" t="s">
        <v>1509</v>
      </c>
      <c r="B1477" s="236">
        <v>86544048</v>
      </c>
    </row>
    <row r="1478" spans="1:2">
      <c r="A1478" s="234" t="s">
        <v>1510</v>
      </c>
      <c r="B1478" s="236">
        <v>36060020</v>
      </c>
    </row>
    <row r="1479" spans="1:2">
      <c r="A1479" s="234" t="s">
        <v>1511</v>
      </c>
      <c r="B1479" s="236">
        <v>86544000</v>
      </c>
    </row>
    <row r="1480" spans="1:2">
      <c r="A1480" s="234" t="s">
        <v>1512</v>
      </c>
      <c r="B1480" s="236">
        <v>86544000</v>
      </c>
    </row>
    <row r="1481" spans="1:2">
      <c r="A1481" s="234" t="s">
        <v>1513</v>
      </c>
      <c r="B1481" s="236">
        <v>86282640</v>
      </c>
    </row>
    <row r="1482" spans="1:2">
      <c r="A1482" s="234" t="s">
        <v>1514</v>
      </c>
      <c r="B1482" s="236">
        <v>86282640</v>
      </c>
    </row>
    <row r="1483" spans="1:2">
      <c r="A1483" s="234" t="s">
        <v>1515</v>
      </c>
      <c r="B1483" s="236">
        <v>86544048</v>
      </c>
    </row>
    <row r="1484" spans="1:2">
      <c r="A1484" s="234" t="s">
        <v>1516</v>
      </c>
      <c r="B1484" s="236">
        <v>86544048</v>
      </c>
    </row>
    <row r="1485" spans="1:2">
      <c r="A1485" s="234" t="s">
        <v>1517</v>
      </c>
      <c r="B1485" s="236">
        <v>86282640</v>
      </c>
    </row>
    <row r="1486" spans="1:2">
      <c r="A1486" s="234" t="s">
        <v>1518</v>
      </c>
      <c r="B1486" s="236">
        <v>86282640</v>
      </c>
    </row>
    <row r="1487" spans="1:2">
      <c r="A1487" s="234" t="s">
        <v>1519</v>
      </c>
      <c r="B1487" s="236">
        <v>86282640</v>
      </c>
    </row>
    <row r="1488" spans="1:2">
      <c r="A1488" s="234" t="s">
        <v>1520</v>
      </c>
      <c r="B1488" s="236">
        <v>172683648</v>
      </c>
    </row>
    <row r="1489" spans="1:2">
      <c r="A1489" s="234" t="s">
        <v>1521</v>
      </c>
      <c r="B1489" s="236">
        <v>172683648</v>
      </c>
    </row>
    <row r="1490" spans="1:2">
      <c r="A1490" s="234" t="s">
        <v>1522</v>
      </c>
      <c r="B1490" s="236">
        <v>172683648</v>
      </c>
    </row>
    <row r="1491" spans="1:2">
      <c r="A1491" s="234" t="s">
        <v>1523</v>
      </c>
      <c r="B1491" s="236">
        <v>172683648</v>
      </c>
    </row>
    <row r="1492" spans="1:2">
      <c r="A1492" s="234" t="s">
        <v>1524</v>
      </c>
      <c r="B1492" s="236">
        <v>86677824</v>
      </c>
    </row>
    <row r="1493" spans="1:2">
      <c r="A1493" s="234" t="s">
        <v>1525</v>
      </c>
      <c r="B1493" s="236">
        <v>86677824</v>
      </c>
    </row>
    <row r="1494" spans="1:2">
      <c r="A1494" s="234" t="s">
        <v>1526</v>
      </c>
      <c r="B1494" s="236">
        <v>86677824</v>
      </c>
    </row>
    <row r="1495" spans="1:2">
      <c r="A1495" s="234" t="s">
        <v>1527</v>
      </c>
      <c r="B1495" s="236">
        <v>86677824</v>
      </c>
    </row>
    <row r="1496" spans="1:2">
      <c r="A1496" s="234" t="s">
        <v>1528</v>
      </c>
      <c r="B1496" s="236">
        <v>86485824</v>
      </c>
    </row>
    <row r="1497" spans="1:2">
      <c r="A1497" s="234" t="s">
        <v>1529</v>
      </c>
      <c r="B1497" s="236">
        <v>86634624</v>
      </c>
    </row>
    <row r="1498" spans="1:2">
      <c r="A1498" s="234" t="s">
        <v>1530</v>
      </c>
      <c r="B1498" s="236">
        <v>86687952</v>
      </c>
    </row>
    <row r="1499" spans="1:2">
      <c r="A1499" s="234" t="s">
        <v>1531</v>
      </c>
      <c r="B1499" s="236">
        <v>173451648</v>
      </c>
    </row>
    <row r="1500" spans="1:2">
      <c r="A1500" s="234" t="s">
        <v>1532</v>
      </c>
      <c r="B1500" s="236">
        <v>86822352</v>
      </c>
    </row>
    <row r="1501" spans="1:2">
      <c r="A1501" s="234" t="s">
        <v>1533</v>
      </c>
      <c r="B1501" s="236">
        <v>86874624</v>
      </c>
    </row>
    <row r="1502" spans="1:2">
      <c r="A1502" s="234" t="s">
        <v>1534</v>
      </c>
      <c r="B1502" s="236">
        <v>86762640</v>
      </c>
    </row>
    <row r="1503" spans="1:2">
      <c r="A1503" s="234" t="s">
        <v>1535</v>
      </c>
      <c r="B1503" s="236">
        <v>86677824</v>
      </c>
    </row>
    <row r="1504" spans="1:2">
      <c r="A1504" s="234" t="s">
        <v>2976</v>
      </c>
      <c r="B1504" s="236">
        <v>55979428</v>
      </c>
    </row>
    <row r="1505" spans="1:2">
      <c r="A1505" s="234" t="s">
        <v>2977</v>
      </c>
      <c r="B1505" s="236">
        <v>30715396</v>
      </c>
    </row>
    <row r="1506" spans="1:2">
      <c r="A1506" s="234" t="s">
        <v>2978</v>
      </c>
      <c r="B1506" s="236">
        <v>173461248</v>
      </c>
    </row>
    <row r="1507" spans="1:2">
      <c r="A1507" s="234" t="s">
        <v>2979</v>
      </c>
      <c r="B1507" s="236">
        <v>173450592</v>
      </c>
    </row>
    <row r="1508" spans="1:2">
      <c r="A1508" s="234" t="s">
        <v>2980</v>
      </c>
      <c r="B1508" s="236">
        <v>173356704</v>
      </c>
    </row>
    <row r="1509" spans="1:2">
      <c r="A1509" s="234" t="s">
        <v>2981</v>
      </c>
      <c r="B1509" s="236">
        <v>77648841</v>
      </c>
    </row>
    <row r="1510" spans="1:2">
      <c r="A1510" s="234" t="s">
        <v>2982</v>
      </c>
      <c r="B1510" s="236">
        <v>9300035</v>
      </c>
    </row>
    <row r="1511" spans="1:2">
      <c r="A1511" s="234" t="s">
        <v>2983</v>
      </c>
      <c r="B1511" s="236">
        <v>88808496</v>
      </c>
    </row>
    <row r="1512" spans="1:2">
      <c r="A1512" s="234" t="s">
        <v>2984</v>
      </c>
      <c r="B1512" s="236">
        <v>88808496</v>
      </c>
    </row>
    <row r="1513" spans="1:2">
      <c r="A1513" s="234" t="s">
        <v>2985</v>
      </c>
      <c r="B1513" s="236">
        <v>88800336</v>
      </c>
    </row>
    <row r="1514" spans="1:2">
      <c r="A1514" s="234" t="s">
        <v>2986</v>
      </c>
      <c r="B1514" s="236">
        <v>88800336</v>
      </c>
    </row>
    <row r="1515" spans="1:2">
      <c r="A1515" s="234" t="s">
        <v>2987</v>
      </c>
      <c r="B1515" s="236">
        <v>88848000</v>
      </c>
    </row>
    <row r="1516" spans="1:2">
      <c r="A1516" s="234" t="s">
        <v>2988</v>
      </c>
      <c r="B1516" s="236">
        <v>88837296</v>
      </c>
    </row>
    <row r="1517" spans="1:2">
      <c r="A1517" s="234" t="s">
        <v>2989</v>
      </c>
      <c r="B1517" s="236">
        <v>88800000</v>
      </c>
    </row>
    <row r="1518" spans="1:2">
      <c r="A1518" s="234" t="s">
        <v>2990</v>
      </c>
      <c r="B1518" s="236">
        <v>88800048</v>
      </c>
    </row>
    <row r="1519" spans="1:2">
      <c r="A1519" s="234" t="s">
        <v>2991</v>
      </c>
      <c r="B1519" s="236">
        <v>88800048</v>
      </c>
    </row>
    <row r="1520" spans="1:2">
      <c r="A1520" s="234" t="s">
        <v>2992</v>
      </c>
      <c r="B1520" s="236">
        <v>179519904</v>
      </c>
    </row>
    <row r="1521" spans="1:2">
      <c r="A1521" s="234" t="s">
        <v>2993</v>
      </c>
      <c r="B1521" s="236">
        <v>179327904</v>
      </c>
    </row>
    <row r="1522" spans="1:2">
      <c r="A1522" s="234" t="s">
        <v>2994</v>
      </c>
      <c r="B1522" s="236">
        <v>178443648</v>
      </c>
    </row>
    <row r="1523" spans="1:2">
      <c r="A1523" s="234" t="s">
        <v>2995</v>
      </c>
      <c r="B1523" s="236">
        <v>177867648</v>
      </c>
    </row>
    <row r="1524" spans="1:2">
      <c r="A1524" s="234" t="s">
        <v>2996</v>
      </c>
      <c r="B1524" s="236">
        <v>46574975</v>
      </c>
    </row>
    <row r="1525" spans="1:2">
      <c r="A1525" s="234" t="s">
        <v>2997</v>
      </c>
      <c r="B1525" s="236">
        <v>358378560</v>
      </c>
    </row>
    <row r="1526" spans="1:2">
      <c r="A1526" s="234" t="s">
        <v>2998</v>
      </c>
      <c r="B1526" s="236">
        <v>302129838</v>
      </c>
    </row>
    <row r="1527" spans="1:2">
      <c r="A1527" s="234" t="s">
        <v>2999</v>
      </c>
      <c r="B1527" s="236">
        <v>43078977</v>
      </c>
    </row>
    <row r="1528" spans="1:2">
      <c r="A1528" s="234" t="s">
        <v>1536</v>
      </c>
      <c r="B1528" s="236">
        <v>86282640</v>
      </c>
    </row>
    <row r="1529" spans="1:2">
      <c r="A1529" s="234" t="s">
        <v>3000</v>
      </c>
      <c r="B1529" s="236">
        <v>224043552</v>
      </c>
    </row>
    <row r="1530" spans="1:2">
      <c r="A1530" s="234" t="s">
        <v>4500</v>
      </c>
      <c r="B1530" s="236">
        <v>111904368</v>
      </c>
    </row>
    <row r="1531" spans="1:2">
      <c r="A1531" s="234" t="s">
        <v>4501</v>
      </c>
      <c r="B1531" s="236">
        <v>112021824</v>
      </c>
    </row>
    <row r="1532" spans="1:2">
      <c r="A1532" s="234" t="s">
        <v>4502</v>
      </c>
      <c r="B1532" s="236">
        <v>224256000</v>
      </c>
    </row>
    <row r="1533" spans="1:2">
      <c r="A1533" s="234" t="s">
        <v>4503</v>
      </c>
      <c r="B1533" s="236">
        <v>200962822</v>
      </c>
    </row>
    <row r="1534" spans="1:2">
      <c r="A1534" s="234" t="s">
        <v>4504</v>
      </c>
      <c r="B1534" s="236">
        <v>23397770</v>
      </c>
    </row>
    <row r="1535" spans="1:2">
      <c r="A1535" s="234" t="s">
        <v>4505</v>
      </c>
      <c r="B1535" s="236">
        <v>224427648</v>
      </c>
    </row>
    <row r="1536" spans="1:2">
      <c r="A1536" s="234" t="s">
        <v>4506</v>
      </c>
      <c r="B1536" s="236">
        <v>224139648</v>
      </c>
    </row>
    <row r="1537" spans="1:2">
      <c r="A1537" s="234" t="s">
        <v>4507</v>
      </c>
      <c r="B1537" s="236">
        <v>224331648</v>
      </c>
    </row>
    <row r="1538" spans="1:2">
      <c r="A1538" s="234" t="s">
        <v>4508</v>
      </c>
      <c r="B1538" s="236">
        <v>223813248</v>
      </c>
    </row>
    <row r="1539" spans="1:2">
      <c r="A1539" s="234" t="s">
        <v>4509</v>
      </c>
      <c r="B1539" s="236">
        <v>223851648</v>
      </c>
    </row>
    <row r="1540" spans="1:2">
      <c r="A1540" s="234" t="s">
        <v>4510</v>
      </c>
      <c r="B1540" s="236">
        <v>223809696</v>
      </c>
    </row>
    <row r="1541" spans="1:2">
      <c r="A1541" s="234" t="s">
        <v>4511</v>
      </c>
      <c r="B1541" s="236">
        <v>223818624</v>
      </c>
    </row>
    <row r="1542" spans="1:2">
      <c r="A1542" s="234" t="s">
        <v>4512</v>
      </c>
      <c r="B1542" s="236">
        <v>223818624</v>
      </c>
    </row>
    <row r="1543" spans="1:2">
      <c r="A1543" s="234" t="s">
        <v>4513</v>
      </c>
      <c r="B1543" s="236">
        <v>223818624</v>
      </c>
    </row>
    <row r="1544" spans="1:2">
      <c r="A1544" s="234" t="s">
        <v>4514</v>
      </c>
      <c r="B1544" s="236">
        <v>130592000</v>
      </c>
    </row>
    <row r="1545" spans="1:2">
      <c r="A1545" s="234" t="s">
        <v>4515</v>
      </c>
      <c r="B1545" s="236">
        <v>93255520</v>
      </c>
    </row>
    <row r="1546" spans="1:2">
      <c r="A1546" s="234" t="s">
        <v>4516</v>
      </c>
      <c r="B1546" s="236">
        <v>223947552</v>
      </c>
    </row>
    <row r="1547" spans="1:2">
      <c r="A1547" s="234" t="s">
        <v>4517</v>
      </c>
      <c r="B1547" s="236">
        <v>224534304</v>
      </c>
    </row>
    <row r="1548" spans="1:2">
      <c r="A1548" s="234" t="s">
        <v>4518</v>
      </c>
      <c r="B1548" s="236">
        <v>224064000</v>
      </c>
    </row>
    <row r="1549" spans="1:2">
      <c r="A1549" s="234" t="s">
        <v>4519</v>
      </c>
      <c r="B1549" s="236">
        <v>223957248</v>
      </c>
    </row>
    <row r="1550" spans="1:2">
      <c r="A1550" s="234" t="s">
        <v>6512</v>
      </c>
      <c r="B1550" s="236">
        <v>223938048</v>
      </c>
    </row>
    <row r="1551" spans="1:2">
      <c r="A1551" s="234" t="s">
        <v>4520</v>
      </c>
      <c r="B1551" s="236">
        <v>14027328</v>
      </c>
    </row>
    <row r="1552" spans="1:2">
      <c r="A1552" s="234" t="s">
        <v>4521</v>
      </c>
      <c r="B1552" s="236">
        <v>149170432</v>
      </c>
    </row>
    <row r="1553" spans="1:2">
      <c r="A1553" s="234" t="s">
        <v>4522</v>
      </c>
      <c r="B1553" s="236">
        <v>14020728</v>
      </c>
    </row>
    <row r="1554" spans="1:2">
      <c r="A1554" s="234" t="s">
        <v>6513</v>
      </c>
      <c r="B1554" s="236">
        <v>223851744</v>
      </c>
    </row>
    <row r="1555" spans="1:2">
      <c r="A1555" s="234" t="s">
        <v>6514</v>
      </c>
      <c r="B1555" s="236">
        <v>223968672</v>
      </c>
    </row>
    <row r="1556" spans="1:2">
      <c r="A1556" s="234" t="s">
        <v>6515</v>
      </c>
      <c r="B1556" s="236">
        <v>224533344</v>
      </c>
    </row>
    <row r="1557" spans="1:2">
      <c r="A1557" s="234" t="s">
        <v>6516</v>
      </c>
      <c r="B1557" s="236">
        <v>225954048</v>
      </c>
    </row>
    <row r="1558" spans="1:2">
      <c r="A1558" s="234" t="s">
        <v>6517</v>
      </c>
      <c r="B1558" s="236">
        <v>77378004</v>
      </c>
    </row>
    <row r="1559" spans="1:2">
      <c r="A1559" s="234" t="s">
        <v>6518</v>
      </c>
      <c r="B1559" s="236">
        <v>147595644</v>
      </c>
    </row>
    <row r="1560" spans="1:2">
      <c r="A1560" s="234" t="s">
        <v>6519</v>
      </c>
      <c r="B1560" s="236">
        <v>226156704</v>
      </c>
    </row>
    <row r="1561" spans="1:2">
      <c r="A1561" s="234" t="s">
        <v>6520</v>
      </c>
      <c r="B1561" s="236">
        <v>74969216</v>
      </c>
    </row>
    <row r="1562" spans="1:2">
      <c r="A1562" s="234" t="s">
        <v>6521</v>
      </c>
      <c r="B1562" s="236">
        <v>150328832</v>
      </c>
    </row>
    <row r="1563" spans="1:2">
      <c r="A1563" s="234" t="s">
        <v>6522</v>
      </c>
      <c r="B1563" s="236">
        <v>226847904</v>
      </c>
    </row>
    <row r="1564" spans="1:2">
      <c r="A1564" s="234" t="s">
        <v>6523</v>
      </c>
      <c r="B1564" s="236">
        <v>224331648</v>
      </c>
    </row>
    <row r="1565" spans="1:2">
      <c r="A1565" s="234" t="s">
        <v>6524</v>
      </c>
      <c r="B1565" s="236">
        <v>9395996</v>
      </c>
    </row>
    <row r="1566" spans="1:2">
      <c r="A1566" s="234" t="s">
        <v>6525</v>
      </c>
      <c r="B1566" s="236">
        <v>217376496</v>
      </c>
    </row>
    <row r="1567" spans="1:2">
      <c r="A1567" s="234" t="s">
        <v>6526</v>
      </c>
      <c r="B1567" s="236">
        <v>226262304</v>
      </c>
    </row>
    <row r="1568" spans="1:2">
      <c r="A1568" s="234" t="s">
        <v>6527</v>
      </c>
      <c r="B1568" s="236">
        <v>225877248</v>
      </c>
    </row>
    <row r="1569" spans="1:2">
      <c r="A1569" s="234" t="s">
        <v>6528</v>
      </c>
      <c r="B1569" s="236">
        <v>224907552</v>
      </c>
    </row>
    <row r="1570" spans="1:2">
      <c r="A1570" s="233" t="s">
        <v>6529</v>
      </c>
      <c r="B1570" s="235">
        <v>117299950</v>
      </c>
    </row>
    <row r="1571" spans="1:2">
      <c r="A1571" s="234" t="s">
        <v>6530</v>
      </c>
      <c r="B1571" s="236">
        <v>117299950</v>
      </c>
    </row>
    <row r="1572" spans="1:2">
      <c r="A1572" s="233" t="s">
        <v>368</v>
      </c>
      <c r="B1572" s="235">
        <v>2014541190</v>
      </c>
    </row>
    <row r="1573" spans="1:2">
      <c r="A1573" s="234" t="s">
        <v>1537</v>
      </c>
      <c r="B1573" s="236">
        <v>248244000</v>
      </c>
    </row>
    <row r="1574" spans="1:2">
      <c r="A1574" s="234" t="s">
        <v>1538</v>
      </c>
      <c r="B1574" s="236">
        <v>41860000</v>
      </c>
    </row>
    <row r="1575" spans="1:2">
      <c r="A1575" s="234" t="s">
        <v>3001</v>
      </c>
      <c r="B1575" s="236">
        <v>299360000</v>
      </c>
    </row>
    <row r="1576" spans="1:2">
      <c r="A1576" s="234" t="s">
        <v>3002</v>
      </c>
      <c r="B1576" s="236">
        <v>320000000</v>
      </c>
    </row>
    <row r="1577" spans="1:2">
      <c r="A1577" s="234" t="s">
        <v>3003</v>
      </c>
      <c r="B1577" s="236">
        <v>352000000</v>
      </c>
    </row>
    <row r="1578" spans="1:2">
      <c r="A1578" s="234" t="s">
        <v>3004</v>
      </c>
      <c r="B1578" s="236">
        <v>376800000</v>
      </c>
    </row>
    <row r="1579" spans="1:2">
      <c r="A1579" s="234" t="s">
        <v>4523</v>
      </c>
      <c r="B1579" s="236">
        <v>376277190</v>
      </c>
    </row>
    <row r="1580" spans="1:2">
      <c r="A1580" s="233" t="s">
        <v>256</v>
      </c>
      <c r="B1580" s="235">
        <v>1085008.7</v>
      </c>
    </row>
    <row r="1581" spans="1:2">
      <c r="A1581" s="234" t="s">
        <v>1539</v>
      </c>
      <c r="B1581" s="236">
        <v>1085008.7</v>
      </c>
    </row>
    <row r="1582" spans="1:2">
      <c r="A1582" s="233" t="s">
        <v>2672</v>
      </c>
      <c r="B1582" s="235">
        <v>18129990</v>
      </c>
    </row>
    <row r="1583" spans="1:2">
      <c r="A1583" s="234" t="s">
        <v>3005</v>
      </c>
      <c r="B1583" s="236">
        <v>18129990</v>
      </c>
    </row>
    <row r="1584" spans="1:2">
      <c r="A1584" s="233" t="s">
        <v>1540</v>
      </c>
      <c r="B1584" s="235">
        <v>817810800</v>
      </c>
    </row>
    <row r="1585" spans="1:2">
      <c r="A1585" s="234" t="s">
        <v>1541</v>
      </c>
      <c r="B1585" s="236">
        <v>18070000</v>
      </c>
    </row>
    <row r="1586" spans="1:2">
      <c r="A1586" s="234" t="s">
        <v>1542</v>
      </c>
      <c r="B1586" s="236">
        <v>36540000</v>
      </c>
    </row>
    <row r="1587" spans="1:2">
      <c r="A1587" s="234" t="s">
        <v>1543</v>
      </c>
      <c r="B1587" s="236">
        <v>36700000</v>
      </c>
    </row>
    <row r="1588" spans="1:2">
      <c r="A1588" s="234" t="s">
        <v>1544</v>
      </c>
      <c r="B1588" s="236">
        <v>36600000</v>
      </c>
    </row>
    <row r="1589" spans="1:2">
      <c r="A1589" s="234" t="s">
        <v>3006</v>
      </c>
      <c r="B1589" s="236">
        <v>37020000</v>
      </c>
    </row>
    <row r="1590" spans="1:2">
      <c r="A1590" s="234" t="s">
        <v>3007</v>
      </c>
      <c r="B1590" s="236">
        <v>44400000</v>
      </c>
    </row>
    <row r="1591" spans="1:2">
      <c r="A1591" s="234" t="s">
        <v>3008</v>
      </c>
      <c r="B1591" s="236">
        <v>46700000</v>
      </c>
    </row>
    <row r="1592" spans="1:2">
      <c r="A1592" s="234" t="s">
        <v>4524</v>
      </c>
      <c r="B1592" s="236">
        <v>46660000</v>
      </c>
    </row>
    <row r="1593" spans="1:2">
      <c r="A1593" s="234" t="s">
        <v>4525</v>
      </c>
      <c r="B1593" s="236">
        <v>46628000</v>
      </c>
    </row>
    <row r="1594" spans="1:2">
      <c r="A1594" s="234" t="s">
        <v>4526</v>
      </c>
      <c r="B1594" s="236">
        <v>46638000</v>
      </c>
    </row>
    <row r="1595" spans="1:2">
      <c r="A1595" s="234" t="s">
        <v>4527</v>
      </c>
      <c r="B1595" s="236">
        <v>46760000</v>
      </c>
    </row>
    <row r="1596" spans="1:2">
      <c r="A1596" s="234" t="s">
        <v>6531</v>
      </c>
      <c r="B1596" s="236">
        <v>46720000</v>
      </c>
    </row>
    <row r="1597" spans="1:2">
      <c r="A1597" s="234" t="s">
        <v>6532</v>
      </c>
      <c r="B1597" s="236">
        <v>47900000</v>
      </c>
    </row>
    <row r="1598" spans="1:2">
      <c r="A1598" s="234" t="s">
        <v>6533</v>
      </c>
      <c r="B1598" s="236">
        <v>46640000</v>
      </c>
    </row>
    <row r="1599" spans="1:2">
      <c r="A1599" s="234" t="s">
        <v>6534</v>
      </c>
      <c r="B1599" s="236">
        <v>46626800</v>
      </c>
    </row>
    <row r="1600" spans="1:2">
      <c r="A1600" s="234" t="s">
        <v>6535</v>
      </c>
      <c r="B1600" s="236">
        <v>46738000</v>
      </c>
    </row>
    <row r="1601" spans="1:2">
      <c r="A1601" s="234" t="s">
        <v>6536</v>
      </c>
      <c r="B1601" s="236">
        <v>70350000</v>
      </c>
    </row>
    <row r="1602" spans="1:2">
      <c r="A1602" s="234" t="s">
        <v>6537</v>
      </c>
      <c r="B1602" s="236">
        <v>46800000</v>
      </c>
    </row>
    <row r="1603" spans="1:2">
      <c r="A1603" s="234" t="s">
        <v>6538</v>
      </c>
      <c r="B1603" s="236">
        <v>23320000</v>
      </c>
    </row>
    <row r="1604" spans="1:2">
      <c r="A1604" s="233" t="s">
        <v>369</v>
      </c>
      <c r="B1604" s="235">
        <v>17089990</v>
      </c>
    </row>
    <row r="1605" spans="1:2">
      <c r="A1605" s="234" t="s">
        <v>1545</v>
      </c>
      <c r="B1605" s="236">
        <v>17089990</v>
      </c>
    </row>
    <row r="1606" spans="1:2">
      <c r="A1606" s="233" t="s">
        <v>370</v>
      </c>
      <c r="B1606" s="235">
        <v>131459940</v>
      </c>
    </row>
    <row r="1607" spans="1:2">
      <c r="A1607" s="234" t="s">
        <v>1546</v>
      </c>
      <c r="B1607" s="236">
        <v>37419980</v>
      </c>
    </row>
    <row r="1608" spans="1:2">
      <c r="A1608" s="234" t="s">
        <v>3009</v>
      </c>
      <c r="B1608" s="236">
        <v>23509990</v>
      </c>
    </row>
    <row r="1609" spans="1:2">
      <c r="A1609" s="234" t="s">
        <v>4528</v>
      </c>
      <c r="B1609" s="236">
        <v>47019980</v>
      </c>
    </row>
    <row r="1610" spans="1:2">
      <c r="A1610" s="234" t="s">
        <v>6539</v>
      </c>
      <c r="B1610" s="236">
        <v>23509990</v>
      </c>
    </row>
    <row r="1611" spans="1:2">
      <c r="A1611" s="233" t="s">
        <v>6540</v>
      </c>
      <c r="B1611" s="235">
        <v>58943976</v>
      </c>
    </row>
    <row r="1612" spans="1:2">
      <c r="A1612" s="234" t="s">
        <v>6541</v>
      </c>
      <c r="B1612" s="236">
        <v>58943976</v>
      </c>
    </row>
    <row r="1613" spans="1:2">
      <c r="A1613" s="233" t="s">
        <v>371</v>
      </c>
      <c r="B1613" s="235">
        <v>191370000</v>
      </c>
    </row>
    <row r="1614" spans="1:2">
      <c r="A1614" s="234" t="s">
        <v>1547</v>
      </c>
      <c r="B1614" s="236">
        <v>17020000</v>
      </c>
    </row>
    <row r="1615" spans="1:2">
      <c r="A1615" s="234" t="s">
        <v>3010</v>
      </c>
      <c r="B1615" s="236">
        <v>17010000</v>
      </c>
    </row>
    <row r="1616" spans="1:2">
      <c r="A1616" s="234" t="s">
        <v>3011</v>
      </c>
      <c r="B1616" s="236">
        <v>18150000</v>
      </c>
    </row>
    <row r="1617" spans="1:2">
      <c r="A1617" s="234" t="s">
        <v>3012</v>
      </c>
      <c r="B1617" s="236">
        <v>36100000</v>
      </c>
    </row>
    <row r="1618" spans="1:2">
      <c r="A1618" s="234" t="s">
        <v>4529</v>
      </c>
      <c r="B1618" s="236">
        <v>23330000</v>
      </c>
    </row>
    <row r="1619" spans="1:2">
      <c r="A1619" s="234" t="s">
        <v>4530</v>
      </c>
      <c r="B1619" s="236">
        <v>35440000</v>
      </c>
    </row>
    <row r="1620" spans="1:2">
      <c r="A1620" s="234" t="s">
        <v>6542</v>
      </c>
      <c r="B1620" s="236">
        <v>44320000</v>
      </c>
    </row>
    <row r="1621" spans="1:2">
      <c r="A1621" s="233" t="s">
        <v>4531</v>
      </c>
      <c r="B1621" s="235">
        <v>45110000</v>
      </c>
    </row>
    <row r="1622" spans="1:2">
      <c r="A1622" s="234" t="s">
        <v>4532</v>
      </c>
      <c r="B1622" s="236">
        <v>45110000</v>
      </c>
    </row>
    <row r="1623" spans="1:2">
      <c r="A1623" s="233" t="s">
        <v>2673</v>
      </c>
      <c r="B1623" s="235">
        <v>376446080</v>
      </c>
    </row>
    <row r="1624" spans="1:2">
      <c r="A1624" s="234" t="s">
        <v>3013</v>
      </c>
      <c r="B1624" s="236">
        <v>376446080</v>
      </c>
    </row>
    <row r="1625" spans="1:2">
      <c r="A1625" s="233" t="s">
        <v>4533</v>
      </c>
      <c r="B1625" s="235">
        <v>4966787</v>
      </c>
    </row>
    <row r="1626" spans="1:2">
      <c r="A1626" s="234" t="s">
        <v>4534</v>
      </c>
      <c r="B1626" s="236">
        <v>2756999</v>
      </c>
    </row>
    <row r="1627" spans="1:2">
      <c r="A1627" s="234" t="s">
        <v>4535</v>
      </c>
      <c r="B1627" s="236">
        <v>2209788</v>
      </c>
    </row>
    <row r="1628" spans="1:2">
      <c r="A1628" s="233" t="s">
        <v>1548</v>
      </c>
      <c r="B1628" s="235">
        <v>7323996</v>
      </c>
    </row>
    <row r="1629" spans="1:2">
      <c r="A1629" s="234" t="s">
        <v>1549</v>
      </c>
      <c r="B1629" s="236">
        <v>7323996</v>
      </c>
    </row>
    <row r="1630" spans="1:2">
      <c r="A1630" s="233" t="s">
        <v>4536</v>
      </c>
      <c r="B1630" s="235">
        <v>72602354</v>
      </c>
    </row>
    <row r="1631" spans="1:2">
      <c r="A1631" s="234" t="s">
        <v>4537</v>
      </c>
      <c r="B1631" s="236">
        <v>20419092</v>
      </c>
    </row>
    <row r="1632" spans="1:2">
      <c r="A1632" s="234" t="s">
        <v>4538</v>
      </c>
      <c r="B1632" s="236">
        <v>2228788</v>
      </c>
    </row>
    <row r="1633" spans="1:2">
      <c r="A1633" s="234" t="s">
        <v>6543</v>
      </c>
      <c r="B1633" s="236">
        <v>22187770</v>
      </c>
    </row>
    <row r="1634" spans="1:2">
      <c r="A1634" s="234" t="s">
        <v>6544</v>
      </c>
      <c r="B1634" s="236">
        <v>13432662</v>
      </c>
    </row>
    <row r="1635" spans="1:2">
      <c r="A1635" s="234" t="s">
        <v>6545</v>
      </c>
      <c r="B1635" s="236">
        <v>14334042</v>
      </c>
    </row>
    <row r="1636" spans="1:2">
      <c r="A1636" s="233" t="s">
        <v>224</v>
      </c>
      <c r="B1636" s="235">
        <v>36975600</v>
      </c>
    </row>
    <row r="1637" spans="1:2">
      <c r="A1637" s="234" t="s">
        <v>1550</v>
      </c>
      <c r="B1637" s="236">
        <v>5279500</v>
      </c>
    </row>
    <row r="1638" spans="1:2">
      <c r="A1638" s="234" t="s">
        <v>1551</v>
      </c>
      <c r="B1638" s="236">
        <v>5279500</v>
      </c>
    </row>
    <row r="1639" spans="1:2">
      <c r="A1639" s="234" t="s">
        <v>1552</v>
      </c>
      <c r="B1639" s="236">
        <v>5279000</v>
      </c>
    </row>
    <row r="1640" spans="1:2">
      <c r="A1640" s="234" t="s">
        <v>1553</v>
      </c>
      <c r="B1640" s="236">
        <v>5279000</v>
      </c>
    </row>
    <row r="1641" spans="1:2">
      <c r="A1641" s="234" t="s">
        <v>1554</v>
      </c>
      <c r="B1641" s="236">
        <v>5279000</v>
      </c>
    </row>
    <row r="1642" spans="1:2">
      <c r="A1642" s="234" t="s">
        <v>1555</v>
      </c>
      <c r="B1642" s="236">
        <v>5279500</v>
      </c>
    </row>
    <row r="1643" spans="1:2">
      <c r="A1643" s="234" t="s">
        <v>3014</v>
      </c>
      <c r="B1643" s="236">
        <v>5300100</v>
      </c>
    </row>
    <row r="1644" spans="1:2">
      <c r="A1644" s="233" t="s">
        <v>257</v>
      </c>
      <c r="B1644" s="235">
        <v>749106920</v>
      </c>
    </row>
    <row r="1645" spans="1:2">
      <c r="A1645" s="234" t="s">
        <v>1556</v>
      </c>
      <c r="B1645" s="236">
        <v>188200000</v>
      </c>
    </row>
    <row r="1646" spans="1:2">
      <c r="A1646" s="234" t="s">
        <v>3015</v>
      </c>
      <c r="B1646" s="236">
        <v>163715160</v>
      </c>
    </row>
    <row r="1647" spans="1:2">
      <c r="A1647" s="234" t="s">
        <v>4539</v>
      </c>
      <c r="B1647" s="236">
        <v>163435160</v>
      </c>
    </row>
    <row r="1648" spans="1:2">
      <c r="A1648" s="234" t="s">
        <v>6546</v>
      </c>
      <c r="B1648" s="236">
        <v>233756600</v>
      </c>
    </row>
    <row r="1649" spans="1:2">
      <c r="A1649" s="233" t="s">
        <v>372</v>
      </c>
      <c r="B1649" s="235">
        <v>14830996</v>
      </c>
    </row>
    <row r="1650" spans="1:2">
      <c r="A1650" s="234" t="s">
        <v>1557</v>
      </c>
      <c r="B1650" s="236">
        <v>5475000</v>
      </c>
    </row>
    <row r="1651" spans="1:2">
      <c r="A1651" s="234" t="s">
        <v>4540</v>
      </c>
      <c r="B1651" s="236">
        <v>9355996</v>
      </c>
    </row>
    <row r="1652" spans="1:2">
      <c r="A1652" s="233" t="s">
        <v>225</v>
      </c>
      <c r="B1652" s="235">
        <v>21190998</v>
      </c>
    </row>
    <row r="1653" spans="1:2">
      <c r="A1653" s="234" t="s">
        <v>1558</v>
      </c>
      <c r="B1653" s="236">
        <v>5300001</v>
      </c>
    </row>
    <row r="1654" spans="1:2">
      <c r="A1654" s="234" t="s">
        <v>1559</v>
      </c>
      <c r="B1654" s="236">
        <v>5312999</v>
      </c>
    </row>
    <row r="1655" spans="1:2">
      <c r="A1655" s="234" t="s">
        <v>1560</v>
      </c>
      <c r="B1655" s="236">
        <v>5288999</v>
      </c>
    </row>
    <row r="1656" spans="1:2">
      <c r="A1656" s="234" t="s">
        <v>1561</v>
      </c>
      <c r="B1656" s="236">
        <v>5288999</v>
      </c>
    </row>
    <row r="1657" spans="1:2">
      <c r="A1657" s="233" t="s">
        <v>258</v>
      </c>
      <c r="B1657" s="235">
        <v>34220000</v>
      </c>
    </row>
    <row r="1658" spans="1:2">
      <c r="A1658" s="234" t="s">
        <v>1565</v>
      </c>
      <c r="B1658" s="236">
        <v>34220000</v>
      </c>
    </row>
    <row r="1659" spans="1:2">
      <c r="A1659" s="233" t="s">
        <v>1566</v>
      </c>
      <c r="B1659" s="235">
        <v>8525000</v>
      </c>
    </row>
    <row r="1660" spans="1:2">
      <c r="A1660" s="234" t="s">
        <v>1567</v>
      </c>
      <c r="B1660" s="236">
        <v>8525000</v>
      </c>
    </row>
    <row r="1661" spans="1:2">
      <c r="A1661" s="233" t="s">
        <v>2674</v>
      </c>
      <c r="B1661" s="235">
        <v>773144108</v>
      </c>
    </row>
    <row r="1662" spans="1:2">
      <c r="A1662" s="234" t="s">
        <v>3021</v>
      </c>
      <c r="B1662" s="236">
        <v>37007540</v>
      </c>
    </row>
    <row r="1663" spans="1:2">
      <c r="A1663" s="234" t="s">
        <v>3022</v>
      </c>
      <c r="B1663" s="236">
        <v>100049950</v>
      </c>
    </row>
    <row r="1664" spans="1:2">
      <c r="A1664" s="234" t="s">
        <v>3023</v>
      </c>
      <c r="B1664" s="236">
        <v>117005000</v>
      </c>
    </row>
    <row r="1665" spans="1:2">
      <c r="A1665" s="234" t="s">
        <v>4546</v>
      </c>
      <c r="B1665" s="236">
        <v>116885050</v>
      </c>
    </row>
    <row r="1666" spans="1:2">
      <c r="A1666" s="234" t="s">
        <v>4547</v>
      </c>
      <c r="B1666" s="236">
        <v>46666460</v>
      </c>
    </row>
    <row r="1667" spans="1:2">
      <c r="A1667" s="234" t="s">
        <v>6547</v>
      </c>
      <c r="B1667" s="236">
        <v>74873248</v>
      </c>
    </row>
    <row r="1668" spans="1:2">
      <c r="A1668" s="234" t="s">
        <v>6548</v>
      </c>
      <c r="B1668" s="236">
        <v>46760200</v>
      </c>
    </row>
    <row r="1669" spans="1:2">
      <c r="A1669" s="234" t="s">
        <v>6549</v>
      </c>
      <c r="B1669" s="236">
        <v>46626860</v>
      </c>
    </row>
    <row r="1670" spans="1:2">
      <c r="A1670" s="234" t="s">
        <v>6550</v>
      </c>
      <c r="B1670" s="236">
        <v>46626820</v>
      </c>
    </row>
    <row r="1671" spans="1:2">
      <c r="A1671" s="234" t="s">
        <v>6551</v>
      </c>
      <c r="B1671" s="236">
        <v>46800180</v>
      </c>
    </row>
    <row r="1672" spans="1:2">
      <c r="A1672" s="234" t="s">
        <v>6552</v>
      </c>
      <c r="B1672" s="236">
        <v>93842800</v>
      </c>
    </row>
    <row r="1673" spans="1:2">
      <c r="A1673" s="233" t="s">
        <v>2675</v>
      </c>
      <c r="B1673" s="235">
        <v>11794995</v>
      </c>
    </row>
    <row r="1674" spans="1:2">
      <c r="A1674" s="234" t="s">
        <v>3024</v>
      </c>
      <c r="B1674" s="236">
        <v>11794995</v>
      </c>
    </row>
    <row r="1675" spans="1:2">
      <c r="A1675" s="233" t="s">
        <v>373</v>
      </c>
      <c r="B1675" s="235">
        <v>17029990</v>
      </c>
    </row>
    <row r="1676" spans="1:2">
      <c r="A1676" s="234" t="s">
        <v>1568</v>
      </c>
      <c r="B1676" s="236">
        <v>17029990</v>
      </c>
    </row>
    <row r="1677" spans="1:2">
      <c r="A1677" s="233" t="s">
        <v>1569</v>
      </c>
      <c r="B1677" s="235">
        <v>111412180</v>
      </c>
    </row>
    <row r="1678" spans="1:2">
      <c r="A1678" s="234" t="s">
        <v>1570</v>
      </c>
      <c r="B1678" s="236">
        <v>18007770</v>
      </c>
    </row>
    <row r="1679" spans="1:2">
      <c r="A1679" s="234" t="s">
        <v>4548</v>
      </c>
      <c r="B1679" s="236">
        <v>23327880</v>
      </c>
    </row>
    <row r="1680" spans="1:2">
      <c r="A1680" s="234" t="s">
        <v>6553</v>
      </c>
      <c r="B1680" s="236">
        <v>23348880</v>
      </c>
    </row>
    <row r="1681" spans="1:2">
      <c r="A1681" s="234" t="s">
        <v>6554</v>
      </c>
      <c r="B1681" s="236">
        <v>23357770</v>
      </c>
    </row>
    <row r="1682" spans="1:2">
      <c r="A1682" s="234" t="s">
        <v>6555</v>
      </c>
      <c r="B1682" s="236">
        <v>23369880</v>
      </c>
    </row>
    <row r="1683" spans="1:2">
      <c r="A1683" s="233" t="s">
        <v>6556</v>
      </c>
      <c r="B1683" s="235">
        <v>23995995</v>
      </c>
    </row>
    <row r="1684" spans="1:2">
      <c r="A1684" s="234" t="s">
        <v>6557</v>
      </c>
      <c r="B1684" s="236">
        <v>11141000</v>
      </c>
    </row>
    <row r="1685" spans="1:2">
      <c r="A1685" s="234" t="s">
        <v>6558</v>
      </c>
      <c r="B1685" s="236">
        <v>12854995</v>
      </c>
    </row>
    <row r="1686" spans="1:2">
      <c r="A1686" s="233" t="s">
        <v>259</v>
      </c>
      <c r="B1686" s="235">
        <v>6576501014.1199999</v>
      </c>
    </row>
    <row r="1687" spans="1:2">
      <c r="A1687" s="234" t="s">
        <v>1571</v>
      </c>
      <c r="B1687" s="236">
        <v>544729764</v>
      </c>
    </row>
    <row r="1688" spans="1:2">
      <c r="A1688" s="234" t="s">
        <v>1572</v>
      </c>
      <c r="B1688" s="236">
        <v>11737153.960000001</v>
      </c>
    </row>
    <row r="1689" spans="1:2">
      <c r="A1689" s="234" t="s">
        <v>1573</v>
      </c>
      <c r="B1689" s="236">
        <v>561367707.64999998</v>
      </c>
    </row>
    <row r="1690" spans="1:2">
      <c r="A1690" s="234" t="s">
        <v>1574</v>
      </c>
      <c r="B1690" s="236">
        <v>566532866.75999999</v>
      </c>
    </row>
    <row r="1691" spans="1:2">
      <c r="A1691" s="234" t="s">
        <v>3025</v>
      </c>
      <c r="B1691" s="236">
        <v>574556343.59000003</v>
      </c>
    </row>
    <row r="1692" spans="1:2">
      <c r="A1692" s="234" t="s">
        <v>3026</v>
      </c>
      <c r="B1692" s="236">
        <v>196569990</v>
      </c>
    </row>
    <row r="1693" spans="1:2">
      <c r="A1693" s="234" t="s">
        <v>3027</v>
      </c>
      <c r="B1693" s="236">
        <v>471882940.31</v>
      </c>
    </row>
    <row r="1694" spans="1:2">
      <c r="A1694" s="234" t="s">
        <v>3028</v>
      </c>
      <c r="B1694" s="236">
        <v>141767280</v>
      </c>
    </row>
    <row r="1695" spans="1:2">
      <c r="A1695" s="234" t="s">
        <v>3029</v>
      </c>
      <c r="B1695" s="236">
        <v>622662982.88</v>
      </c>
    </row>
    <row r="1696" spans="1:2">
      <c r="A1696" s="234" t="s">
        <v>4549</v>
      </c>
      <c r="B1696" s="236">
        <v>431337675</v>
      </c>
    </row>
    <row r="1697" spans="1:2">
      <c r="A1697" s="234" t="s">
        <v>4550</v>
      </c>
      <c r="B1697" s="236">
        <v>281679364.68000001</v>
      </c>
    </row>
    <row r="1698" spans="1:2">
      <c r="A1698" s="234" t="s">
        <v>6559</v>
      </c>
      <c r="B1698" s="236">
        <v>114690387.09</v>
      </c>
    </row>
    <row r="1699" spans="1:2">
      <c r="A1699" s="234" t="s">
        <v>6560</v>
      </c>
      <c r="B1699" s="236">
        <v>607567740</v>
      </c>
    </row>
    <row r="1700" spans="1:2">
      <c r="A1700" s="234" t="s">
        <v>6561</v>
      </c>
      <c r="B1700" s="236">
        <v>691383480</v>
      </c>
    </row>
    <row r="1701" spans="1:2">
      <c r="A1701" s="234" t="s">
        <v>6562</v>
      </c>
      <c r="B1701" s="236">
        <v>30651648.199999999</v>
      </c>
    </row>
    <row r="1702" spans="1:2">
      <c r="A1702" s="234" t="s">
        <v>6563</v>
      </c>
      <c r="B1702" s="236">
        <v>363443845</v>
      </c>
    </row>
    <row r="1703" spans="1:2">
      <c r="A1703" s="234" t="s">
        <v>6564</v>
      </c>
      <c r="B1703" s="236">
        <v>363939845</v>
      </c>
    </row>
    <row r="1704" spans="1:2">
      <c r="A1704" s="233" t="s">
        <v>260</v>
      </c>
      <c r="B1704" s="235">
        <v>203699040</v>
      </c>
    </row>
    <row r="1705" spans="1:2">
      <c r="A1705" s="234" t="s">
        <v>1575</v>
      </c>
      <c r="B1705" s="236">
        <v>20433456</v>
      </c>
    </row>
    <row r="1706" spans="1:2">
      <c r="A1706" s="234" t="s">
        <v>1576</v>
      </c>
      <c r="B1706" s="236">
        <v>20412012</v>
      </c>
    </row>
    <row r="1707" spans="1:2">
      <c r="A1707" s="234" t="s">
        <v>3030</v>
      </c>
      <c r="B1707" s="236">
        <v>21645456</v>
      </c>
    </row>
    <row r="1708" spans="1:2">
      <c r="A1708" s="234" t="s">
        <v>4551</v>
      </c>
      <c r="B1708" s="236">
        <v>26805324</v>
      </c>
    </row>
    <row r="1709" spans="1:2">
      <c r="A1709" s="234" t="s">
        <v>4552</v>
      </c>
      <c r="B1709" s="236">
        <v>39168000</v>
      </c>
    </row>
    <row r="1710" spans="1:2">
      <c r="A1710" s="234" t="s">
        <v>6565</v>
      </c>
      <c r="B1710" s="236">
        <v>35404608</v>
      </c>
    </row>
    <row r="1711" spans="1:2">
      <c r="A1711" s="234" t="s">
        <v>6566</v>
      </c>
      <c r="B1711" s="236">
        <v>39830184</v>
      </c>
    </row>
    <row r="1712" spans="1:2">
      <c r="A1712" s="233" t="s">
        <v>261</v>
      </c>
      <c r="B1712" s="235">
        <v>88745972</v>
      </c>
    </row>
    <row r="1713" spans="1:2">
      <c r="A1713" s="234" t="s">
        <v>1577</v>
      </c>
      <c r="B1713" s="236">
        <v>23870000</v>
      </c>
    </row>
    <row r="1714" spans="1:2">
      <c r="A1714" s="234" t="s">
        <v>4553</v>
      </c>
      <c r="B1714" s="236">
        <v>33291986</v>
      </c>
    </row>
    <row r="1715" spans="1:2">
      <c r="A1715" s="234" t="s">
        <v>6567</v>
      </c>
      <c r="B1715" s="236">
        <v>31583986</v>
      </c>
    </row>
    <row r="1716" spans="1:2">
      <c r="A1716" s="233" t="s">
        <v>202</v>
      </c>
      <c r="B1716" s="235">
        <v>57108460</v>
      </c>
    </row>
    <row r="1717" spans="1:2">
      <c r="A1717" s="234" t="s">
        <v>1578</v>
      </c>
      <c r="B1717" s="236">
        <v>17010700</v>
      </c>
    </row>
    <row r="1718" spans="1:2">
      <c r="A1718" s="234" t="s">
        <v>3031</v>
      </c>
      <c r="B1718" s="236">
        <v>17999880</v>
      </c>
    </row>
    <row r="1719" spans="1:2">
      <c r="A1719" s="234" t="s">
        <v>6568</v>
      </c>
      <c r="B1719" s="236">
        <v>22097880</v>
      </c>
    </row>
    <row r="1720" spans="1:2">
      <c r="A1720" s="233" t="s">
        <v>6569</v>
      </c>
      <c r="B1720" s="235">
        <v>22082000</v>
      </c>
    </row>
    <row r="1721" spans="1:2">
      <c r="A1721" s="234" t="s">
        <v>6570</v>
      </c>
      <c r="B1721" s="236">
        <v>22082000</v>
      </c>
    </row>
    <row r="1722" spans="1:2">
      <c r="A1722" s="233" t="s">
        <v>2676</v>
      </c>
      <c r="B1722" s="235">
        <v>933280800</v>
      </c>
    </row>
    <row r="1723" spans="1:2">
      <c r="A1723" s="234" t="s">
        <v>3032</v>
      </c>
      <c r="B1723" s="236">
        <v>233377700</v>
      </c>
    </row>
    <row r="1724" spans="1:2">
      <c r="A1724" s="234" t="s">
        <v>4554</v>
      </c>
      <c r="B1724" s="236">
        <v>232617700</v>
      </c>
    </row>
    <row r="1725" spans="1:2">
      <c r="A1725" s="234" t="s">
        <v>4555</v>
      </c>
      <c r="B1725" s="236">
        <v>233277700</v>
      </c>
    </row>
    <row r="1726" spans="1:2">
      <c r="A1726" s="234" t="s">
        <v>6571</v>
      </c>
      <c r="B1726" s="236">
        <v>234007700</v>
      </c>
    </row>
    <row r="1727" spans="1:2">
      <c r="A1727" s="233" t="s">
        <v>587</v>
      </c>
      <c r="B1727" s="235">
        <v>41735162267.129997</v>
      </c>
    </row>
    <row r="1728" spans="1:2">
      <c r="A1728" s="234" t="s">
        <v>1579</v>
      </c>
      <c r="B1728" s="236">
        <v>377745480</v>
      </c>
    </row>
    <row r="1729" spans="1:2">
      <c r="A1729" s="234" t="s">
        <v>1580</v>
      </c>
      <c r="B1729" s="236">
        <v>198788567.44</v>
      </c>
    </row>
    <row r="1730" spans="1:2">
      <c r="A1730" s="234" t="s">
        <v>1581</v>
      </c>
      <c r="B1730" s="236">
        <v>581756827.38999999</v>
      </c>
    </row>
    <row r="1731" spans="1:2">
      <c r="A1731" s="234" t="s">
        <v>1582</v>
      </c>
      <c r="B1731" s="236">
        <v>80964977.870000005</v>
      </c>
    </row>
    <row r="1732" spans="1:2">
      <c r="A1732" s="234" t="s">
        <v>1583</v>
      </c>
      <c r="B1732" s="236">
        <v>504803724</v>
      </c>
    </row>
    <row r="1733" spans="1:2">
      <c r="A1733" s="234" t="s">
        <v>1584</v>
      </c>
      <c r="B1733" s="236">
        <v>380215116</v>
      </c>
    </row>
    <row r="1734" spans="1:2">
      <c r="A1734" s="234" t="s">
        <v>1585</v>
      </c>
      <c r="B1734" s="236">
        <v>217005929.72999999</v>
      </c>
    </row>
    <row r="1735" spans="1:2">
      <c r="A1735" s="234" t="s">
        <v>1586</v>
      </c>
      <c r="B1735" s="236">
        <v>585329202.42999995</v>
      </c>
    </row>
    <row r="1736" spans="1:2">
      <c r="A1736" s="234" t="s">
        <v>1587</v>
      </c>
      <c r="B1736" s="236">
        <v>25281032</v>
      </c>
    </row>
    <row r="1737" spans="1:2">
      <c r="A1737" s="234" t="s">
        <v>1588</v>
      </c>
      <c r="B1737" s="236">
        <v>316574825</v>
      </c>
    </row>
    <row r="1738" spans="1:2">
      <c r="A1738" s="234" t="s">
        <v>1589</v>
      </c>
      <c r="B1738" s="236">
        <v>153321980</v>
      </c>
    </row>
    <row r="1739" spans="1:2">
      <c r="A1739" s="234" t="s">
        <v>1590</v>
      </c>
      <c r="B1739" s="236">
        <v>82358584.420000002</v>
      </c>
    </row>
    <row r="1740" spans="1:2">
      <c r="A1740" s="234" t="s">
        <v>1591</v>
      </c>
      <c r="B1740" s="236">
        <v>36259980</v>
      </c>
    </row>
    <row r="1741" spans="1:2">
      <c r="A1741" s="234" t="s">
        <v>1592</v>
      </c>
      <c r="B1741" s="236">
        <v>129727944</v>
      </c>
    </row>
    <row r="1742" spans="1:2">
      <c r="A1742" s="234" t="s">
        <v>1593</v>
      </c>
      <c r="B1742" s="236">
        <v>23371101</v>
      </c>
    </row>
    <row r="1743" spans="1:2">
      <c r="A1743" s="234" t="s">
        <v>1594</v>
      </c>
      <c r="B1743" s="236">
        <v>364407798</v>
      </c>
    </row>
    <row r="1744" spans="1:2">
      <c r="A1744" s="234" t="s">
        <v>1595</v>
      </c>
      <c r="B1744" s="236">
        <v>22854115.949999999</v>
      </c>
    </row>
    <row r="1745" spans="1:2">
      <c r="A1745" s="234" t="s">
        <v>1596</v>
      </c>
      <c r="B1745" s="236">
        <v>588479680</v>
      </c>
    </row>
    <row r="1746" spans="1:2">
      <c r="A1746" s="234" t="s">
        <v>1597</v>
      </c>
      <c r="B1746" s="236">
        <v>584639680</v>
      </c>
    </row>
    <row r="1747" spans="1:2">
      <c r="A1747" s="234" t="s">
        <v>1598</v>
      </c>
      <c r="B1747" s="236">
        <v>589759680</v>
      </c>
    </row>
    <row r="1748" spans="1:2">
      <c r="A1748" s="234" t="s">
        <v>1599</v>
      </c>
      <c r="B1748" s="236">
        <v>588479680</v>
      </c>
    </row>
    <row r="1749" spans="1:2">
      <c r="A1749" s="234" t="s">
        <v>1600</v>
      </c>
      <c r="B1749" s="236">
        <v>256028780</v>
      </c>
    </row>
    <row r="1750" spans="1:2">
      <c r="A1750" s="234" t="s">
        <v>1601</v>
      </c>
      <c r="B1750" s="236">
        <v>328101840</v>
      </c>
    </row>
    <row r="1751" spans="1:2">
      <c r="A1751" s="234" t="s">
        <v>1602</v>
      </c>
      <c r="B1751" s="236">
        <v>315525175</v>
      </c>
    </row>
    <row r="1752" spans="1:2">
      <c r="A1752" s="234" t="s">
        <v>1603</v>
      </c>
      <c r="B1752" s="236">
        <v>260773119.77000001</v>
      </c>
    </row>
    <row r="1753" spans="1:2">
      <c r="A1753" s="234" t="s">
        <v>3033</v>
      </c>
      <c r="B1753" s="236">
        <v>591267444.63</v>
      </c>
    </row>
    <row r="1754" spans="1:2">
      <c r="A1754" s="234" t="s">
        <v>3034</v>
      </c>
      <c r="B1754" s="236">
        <v>590811354.73000002</v>
      </c>
    </row>
    <row r="1755" spans="1:2">
      <c r="A1755" s="234" t="s">
        <v>3035</v>
      </c>
      <c r="B1755" s="236">
        <v>589825326.52999997</v>
      </c>
    </row>
    <row r="1756" spans="1:2">
      <c r="A1756" s="234" t="s">
        <v>3036</v>
      </c>
      <c r="B1756" s="236">
        <v>592583350.13999999</v>
      </c>
    </row>
    <row r="1757" spans="1:2">
      <c r="A1757" s="234" t="s">
        <v>3037</v>
      </c>
      <c r="B1757" s="236">
        <v>48082536.890000001</v>
      </c>
    </row>
    <row r="1758" spans="1:2">
      <c r="A1758" s="234" t="s">
        <v>3038</v>
      </c>
      <c r="B1758" s="236">
        <v>548667708</v>
      </c>
    </row>
    <row r="1759" spans="1:2">
      <c r="A1759" s="234" t="s">
        <v>3039</v>
      </c>
      <c r="B1759" s="236">
        <v>593916744.90999997</v>
      </c>
    </row>
    <row r="1760" spans="1:2">
      <c r="A1760" s="234" t="s">
        <v>3040</v>
      </c>
      <c r="B1760" s="236">
        <v>737310306.42999995</v>
      </c>
    </row>
    <row r="1761" spans="1:2">
      <c r="A1761" s="234" t="s">
        <v>3041</v>
      </c>
      <c r="B1761" s="236">
        <v>257058890</v>
      </c>
    </row>
    <row r="1762" spans="1:2">
      <c r="A1762" s="234" t="s">
        <v>3042</v>
      </c>
      <c r="B1762" s="236">
        <v>483957600</v>
      </c>
    </row>
    <row r="1763" spans="1:2">
      <c r="A1763" s="234" t="s">
        <v>3043</v>
      </c>
      <c r="B1763" s="236">
        <v>58283525</v>
      </c>
    </row>
    <row r="1764" spans="1:2">
      <c r="A1764" s="234" t="s">
        <v>4556</v>
      </c>
      <c r="B1764" s="236">
        <v>688172460</v>
      </c>
    </row>
    <row r="1765" spans="1:2">
      <c r="A1765" s="234" t="s">
        <v>4557</v>
      </c>
      <c r="B1765" s="236">
        <v>577214053</v>
      </c>
    </row>
    <row r="1766" spans="1:2">
      <c r="A1766" s="234" t="s">
        <v>4558</v>
      </c>
      <c r="B1766" s="236">
        <v>166518326.52000001</v>
      </c>
    </row>
    <row r="1767" spans="1:2">
      <c r="A1767" s="234" t="s">
        <v>4559</v>
      </c>
      <c r="B1767" s="236">
        <v>737604795.40999997</v>
      </c>
    </row>
    <row r="1768" spans="1:2">
      <c r="A1768" s="234" t="s">
        <v>4560</v>
      </c>
      <c r="B1768" s="236">
        <v>736576777.27999997</v>
      </c>
    </row>
    <row r="1769" spans="1:2">
      <c r="A1769" s="234" t="s">
        <v>4561</v>
      </c>
      <c r="B1769" s="236">
        <v>735192677.63</v>
      </c>
    </row>
    <row r="1770" spans="1:2">
      <c r="A1770" s="234" t="s">
        <v>4562</v>
      </c>
      <c r="B1770" s="236">
        <v>739894986.70000005</v>
      </c>
    </row>
    <row r="1771" spans="1:2">
      <c r="A1771" s="234" t="s">
        <v>4563</v>
      </c>
      <c r="B1771" s="236">
        <v>738914079.04999995</v>
      </c>
    </row>
    <row r="1772" spans="1:2">
      <c r="A1772" s="234" t="s">
        <v>4564</v>
      </c>
      <c r="B1772" s="236">
        <v>737007778.72000003</v>
      </c>
    </row>
    <row r="1773" spans="1:2">
      <c r="A1773" s="234" t="s">
        <v>4565</v>
      </c>
      <c r="B1773" s="236">
        <v>738200995.35000002</v>
      </c>
    </row>
    <row r="1774" spans="1:2">
      <c r="A1774" s="234" t="s">
        <v>4566</v>
      </c>
      <c r="B1774" s="236">
        <v>359059470</v>
      </c>
    </row>
    <row r="1775" spans="1:2">
      <c r="A1775" s="234" t="s">
        <v>4567</v>
      </c>
      <c r="B1775" s="236">
        <v>381723267.94999999</v>
      </c>
    </row>
    <row r="1776" spans="1:2">
      <c r="A1776" s="234" t="s">
        <v>4568</v>
      </c>
      <c r="B1776" s="236">
        <v>338805260</v>
      </c>
    </row>
    <row r="1777" spans="1:2">
      <c r="A1777" s="234" t="s">
        <v>4569</v>
      </c>
      <c r="B1777" s="236">
        <v>140240646.66999999</v>
      </c>
    </row>
    <row r="1778" spans="1:2">
      <c r="A1778" s="234" t="s">
        <v>4570</v>
      </c>
      <c r="B1778" s="236">
        <v>262292688</v>
      </c>
    </row>
    <row r="1779" spans="1:2">
      <c r="A1779" s="234" t="s">
        <v>4571</v>
      </c>
      <c r="B1779" s="236">
        <v>131467821.59</v>
      </c>
    </row>
    <row r="1780" spans="1:2">
      <c r="A1780" s="234" t="s">
        <v>4572</v>
      </c>
      <c r="B1780" s="236">
        <v>608857668</v>
      </c>
    </row>
    <row r="1781" spans="1:2">
      <c r="A1781" s="234" t="s">
        <v>4573</v>
      </c>
      <c r="B1781" s="236">
        <v>738507026.67999995</v>
      </c>
    </row>
    <row r="1782" spans="1:2">
      <c r="A1782" s="234" t="s">
        <v>4574</v>
      </c>
      <c r="B1782" s="236">
        <v>695263871.49000001</v>
      </c>
    </row>
    <row r="1783" spans="1:2">
      <c r="A1783" s="234" t="s">
        <v>4575</v>
      </c>
      <c r="B1783" s="236">
        <v>46655760</v>
      </c>
    </row>
    <row r="1784" spans="1:2">
      <c r="A1784" s="234" t="s">
        <v>6572</v>
      </c>
      <c r="B1784" s="236">
        <v>743546241.83000004</v>
      </c>
    </row>
    <row r="1785" spans="1:2">
      <c r="A1785" s="234" t="s">
        <v>6573</v>
      </c>
      <c r="B1785" s="236">
        <v>744093163.52999997</v>
      </c>
    </row>
    <row r="1786" spans="1:2">
      <c r="A1786" s="234" t="s">
        <v>6574</v>
      </c>
      <c r="B1786" s="236">
        <v>743840272.78999996</v>
      </c>
    </row>
    <row r="1787" spans="1:2">
      <c r="A1787" s="234" t="s">
        <v>6575</v>
      </c>
      <c r="B1787" s="236">
        <v>44716775.170000002</v>
      </c>
    </row>
    <row r="1788" spans="1:2">
      <c r="A1788" s="234" t="s">
        <v>6576</v>
      </c>
      <c r="B1788" s="236">
        <v>643822164</v>
      </c>
    </row>
    <row r="1789" spans="1:2">
      <c r="A1789" s="234" t="s">
        <v>6577</v>
      </c>
      <c r="B1789" s="236">
        <v>56063976</v>
      </c>
    </row>
    <row r="1790" spans="1:2">
      <c r="A1790" s="234" t="s">
        <v>6578</v>
      </c>
      <c r="B1790" s="236">
        <v>325646003</v>
      </c>
    </row>
    <row r="1791" spans="1:2">
      <c r="A1791" s="234" t="s">
        <v>6579</v>
      </c>
      <c r="B1791" s="236">
        <v>425130628</v>
      </c>
    </row>
    <row r="1792" spans="1:2">
      <c r="A1792" s="234" t="s">
        <v>6580</v>
      </c>
      <c r="B1792" s="236">
        <v>78686183.480000004</v>
      </c>
    </row>
    <row r="1793" spans="1:2">
      <c r="A1793" s="234" t="s">
        <v>6581</v>
      </c>
      <c r="B1793" s="236">
        <v>673777676</v>
      </c>
    </row>
    <row r="1794" spans="1:2">
      <c r="A1794" s="234" t="s">
        <v>6582</v>
      </c>
      <c r="B1794" s="236">
        <v>365489845</v>
      </c>
    </row>
    <row r="1795" spans="1:2">
      <c r="A1795" s="234" t="s">
        <v>6583</v>
      </c>
      <c r="B1795" s="236">
        <v>385559532.38999999</v>
      </c>
    </row>
    <row r="1796" spans="1:2">
      <c r="A1796" s="234" t="s">
        <v>6584</v>
      </c>
      <c r="B1796" s="236">
        <v>44343872</v>
      </c>
    </row>
    <row r="1797" spans="1:2">
      <c r="A1797" s="234" t="s">
        <v>6585</v>
      </c>
      <c r="B1797" s="236">
        <v>702833100</v>
      </c>
    </row>
    <row r="1798" spans="1:2">
      <c r="A1798" s="234" t="s">
        <v>6586</v>
      </c>
      <c r="B1798" s="236">
        <v>758960427.51999998</v>
      </c>
    </row>
    <row r="1799" spans="1:2">
      <c r="A1799" s="234" t="s">
        <v>6587</v>
      </c>
      <c r="B1799" s="236">
        <v>190575828</v>
      </c>
    </row>
    <row r="1800" spans="1:2">
      <c r="A1800" s="234" t="s">
        <v>6588</v>
      </c>
      <c r="B1800" s="236">
        <v>563116783.99000001</v>
      </c>
    </row>
    <row r="1801" spans="1:2">
      <c r="A1801" s="234" t="s">
        <v>6589</v>
      </c>
      <c r="B1801" s="236">
        <v>542618769</v>
      </c>
    </row>
    <row r="1802" spans="1:2">
      <c r="A1802" s="234" t="s">
        <v>6590</v>
      </c>
      <c r="B1802" s="236">
        <v>208864132</v>
      </c>
    </row>
    <row r="1803" spans="1:2">
      <c r="A1803" s="234" t="s">
        <v>6591</v>
      </c>
      <c r="B1803" s="236">
        <v>113238040.77</v>
      </c>
    </row>
    <row r="1804" spans="1:2">
      <c r="A1804" s="234" t="s">
        <v>6592</v>
      </c>
      <c r="B1804" s="236">
        <v>633269548</v>
      </c>
    </row>
    <row r="1805" spans="1:2">
      <c r="A1805" s="234" t="s">
        <v>6593</v>
      </c>
      <c r="B1805" s="236">
        <v>370683696</v>
      </c>
    </row>
    <row r="1806" spans="1:2">
      <c r="A1806" s="234" t="s">
        <v>6594</v>
      </c>
      <c r="B1806" s="236">
        <v>268104215</v>
      </c>
    </row>
    <row r="1807" spans="1:2">
      <c r="A1807" s="234" t="s">
        <v>6595</v>
      </c>
      <c r="B1807" s="236">
        <v>477205326.82999998</v>
      </c>
    </row>
    <row r="1808" spans="1:2">
      <c r="A1808" s="234" t="s">
        <v>6596</v>
      </c>
      <c r="B1808" s="236">
        <v>745595426.09000003</v>
      </c>
    </row>
    <row r="1809" spans="1:2">
      <c r="A1809" s="234" t="s">
        <v>6597</v>
      </c>
      <c r="B1809" s="236">
        <v>301161852</v>
      </c>
    </row>
    <row r="1810" spans="1:2">
      <c r="A1810" s="234" t="s">
        <v>6598</v>
      </c>
      <c r="B1810" s="236">
        <v>73938087.939999998</v>
      </c>
    </row>
    <row r="1811" spans="1:2">
      <c r="A1811" s="234" t="s">
        <v>6599</v>
      </c>
      <c r="B1811" s="236">
        <v>749549697.62</v>
      </c>
    </row>
    <row r="1812" spans="1:2">
      <c r="A1812" s="234" t="s">
        <v>6600</v>
      </c>
      <c r="B1812" s="236">
        <v>350038200</v>
      </c>
    </row>
    <row r="1813" spans="1:2">
      <c r="A1813" s="234" t="s">
        <v>6601</v>
      </c>
      <c r="B1813" s="236">
        <v>400726258.17000002</v>
      </c>
    </row>
    <row r="1814" spans="1:2">
      <c r="A1814" s="234" t="s">
        <v>6602</v>
      </c>
      <c r="B1814" s="236">
        <v>261333296</v>
      </c>
    </row>
    <row r="1815" spans="1:2">
      <c r="A1815" s="234" t="s">
        <v>6603</v>
      </c>
      <c r="B1815" s="236">
        <v>613064303.28999996</v>
      </c>
    </row>
    <row r="1816" spans="1:2">
      <c r="A1816" s="234" t="s">
        <v>6604</v>
      </c>
      <c r="B1816" s="236">
        <v>201136714</v>
      </c>
    </row>
    <row r="1817" spans="1:2">
      <c r="A1817" s="234" t="s">
        <v>6605</v>
      </c>
      <c r="B1817" s="236">
        <v>427833504</v>
      </c>
    </row>
    <row r="1818" spans="1:2">
      <c r="A1818" s="234" t="s">
        <v>6606</v>
      </c>
      <c r="B1818" s="236">
        <v>154227282</v>
      </c>
    </row>
    <row r="1819" spans="1:2">
      <c r="A1819" s="234" t="s">
        <v>6607</v>
      </c>
      <c r="B1819" s="236">
        <v>234258800</v>
      </c>
    </row>
    <row r="1820" spans="1:2">
      <c r="A1820" s="234" t="s">
        <v>6608</v>
      </c>
      <c r="B1820" s="236">
        <v>366777813.22000003</v>
      </c>
    </row>
    <row r="1821" spans="1:2">
      <c r="A1821" s="234" t="s">
        <v>6609</v>
      </c>
      <c r="B1821" s="236">
        <v>643430424</v>
      </c>
    </row>
    <row r="1822" spans="1:2">
      <c r="A1822" s="234" t="s">
        <v>6610</v>
      </c>
      <c r="B1822" s="236">
        <v>115258649.31</v>
      </c>
    </row>
    <row r="1823" spans="1:2">
      <c r="A1823" s="234" t="s">
        <v>6611</v>
      </c>
      <c r="B1823" s="236">
        <v>221477680</v>
      </c>
    </row>
    <row r="1824" spans="1:2">
      <c r="A1824" s="234" t="s">
        <v>6612</v>
      </c>
      <c r="B1824" s="236">
        <v>531279117.88999999</v>
      </c>
    </row>
    <row r="1825" spans="1:2">
      <c r="A1825" s="234" t="s">
        <v>6613</v>
      </c>
      <c r="B1825" s="236">
        <v>128798340</v>
      </c>
    </row>
    <row r="1826" spans="1:2">
      <c r="A1826" s="234" t="s">
        <v>6614</v>
      </c>
      <c r="B1826" s="236">
        <v>567107811</v>
      </c>
    </row>
    <row r="1827" spans="1:2">
      <c r="A1827" s="234" t="s">
        <v>6615</v>
      </c>
      <c r="B1827" s="236">
        <v>56232168</v>
      </c>
    </row>
    <row r="1828" spans="1:2">
      <c r="A1828" s="234" t="s">
        <v>6616</v>
      </c>
      <c r="B1828" s="236">
        <v>468311000</v>
      </c>
    </row>
    <row r="1829" spans="1:2">
      <c r="A1829" s="234" t="s">
        <v>6617</v>
      </c>
      <c r="B1829" s="236">
        <v>285344336</v>
      </c>
    </row>
    <row r="1830" spans="1:2">
      <c r="A1830" s="234" t="s">
        <v>6618</v>
      </c>
      <c r="B1830" s="236">
        <v>338703760</v>
      </c>
    </row>
    <row r="1831" spans="1:2">
      <c r="A1831" s="234" t="s">
        <v>6619</v>
      </c>
      <c r="B1831" s="236">
        <v>412901529</v>
      </c>
    </row>
    <row r="1832" spans="1:2">
      <c r="A1832" s="233" t="s">
        <v>34</v>
      </c>
      <c r="B1832" s="235">
        <v>296442750</v>
      </c>
    </row>
    <row r="1833" spans="1:2">
      <c r="A1833" s="234" t="s">
        <v>1604</v>
      </c>
      <c r="B1833" s="236">
        <v>45000000</v>
      </c>
    </row>
    <row r="1834" spans="1:2">
      <c r="A1834" s="234" t="s">
        <v>1605</v>
      </c>
      <c r="B1834" s="236">
        <v>18220000</v>
      </c>
    </row>
    <row r="1835" spans="1:2">
      <c r="A1835" s="234" t="s">
        <v>3044</v>
      </c>
      <c r="B1835" s="236">
        <v>46551250</v>
      </c>
    </row>
    <row r="1836" spans="1:2">
      <c r="A1836" s="234" t="s">
        <v>3045</v>
      </c>
      <c r="B1836" s="236">
        <v>22320500</v>
      </c>
    </row>
    <row r="1837" spans="1:2">
      <c r="A1837" s="234" t="s">
        <v>4576</v>
      </c>
      <c r="B1837" s="236">
        <v>23360000</v>
      </c>
    </row>
    <row r="1838" spans="1:2">
      <c r="A1838" s="234" t="s">
        <v>4577</v>
      </c>
      <c r="B1838" s="236">
        <v>4670000</v>
      </c>
    </row>
    <row r="1839" spans="1:2">
      <c r="A1839" s="234" t="s">
        <v>4578</v>
      </c>
      <c r="B1839" s="236">
        <v>18680000</v>
      </c>
    </row>
    <row r="1840" spans="1:2">
      <c r="A1840" s="234" t="s">
        <v>4579</v>
      </c>
      <c r="B1840" s="236">
        <v>23400000</v>
      </c>
    </row>
    <row r="1841" spans="1:2">
      <c r="A1841" s="234" t="s">
        <v>6620</v>
      </c>
      <c r="B1841" s="236">
        <v>47200000</v>
      </c>
    </row>
    <row r="1842" spans="1:2">
      <c r="A1842" s="234" t="s">
        <v>6621</v>
      </c>
      <c r="B1842" s="236">
        <v>47041000</v>
      </c>
    </row>
    <row r="1843" spans="1:2">
      <c r="A1843" s="233" t="s">
        <v>151</v>
      </c>
      <c r="B1843" s="235">
        <v>327636190</v>
      </c>
    </row>
    <row r="1844" spans="1:2">
      <c r="A1844" s="234" t="s">
        <v>1606</v>
      </c>
      <c r="B1844" s="236">
        <v>57593280</v>
      </c>
    </row>
    <row r="1845" spans="1:2">
      <c r="A1845" s="234" t="s">
        <v>3046</v>
      </c>
      <c r="B1845" s="236">
        <v>59859990</v>
      </c>
    </row>
    <row r="1846" spans="1:2">
      <c r="A1846" s="234" t="s">
        <v>4580</v>
      </c>
      <c r="B1846" s="236">
        <v>70013640</v>
      </c>
    </row>
    <row r="1847" spans="1:2">
      <c r="A1847" s="234" t="s">
        <v>4581</v>
      </c>
      <c r="B1847" s="236">
        <v>46777760</v>
      </c>
    </row>
    <row r="1848" spans="1:2">
      <c r="A1848" s="234" t="s">
        <v>6622</v>
      </c>
      <c r="B1848" s="236">
        <v>46675760</v>
      </c>
    </row>
    <row r="1849" spans="1:2">
      <c r="A1849" s="234" t="s">
        <v>6623</v>
      </c>
      <c r="B1849" s="236">
        <v>46715760</v>
      </c>
    </row>
    <row r="1850" spans="1:2">
      <c r="A1850" s="233" t="s">
        <v>133</v>
      </c>
      <c r="B1850" s="235">
        <v>7933794638.6000004</v>
      </c>
    </row>
    <row r="1851" spans="1:2">
      <c r="A1851" s="234" t="s">
        <v>1607</v>
      </c>
      <c r="B1851" s="236">
        <v>563514950.75</v>
      </c>
    </row>
    <row r="1852" spans="1:2">
      <c r="A1852" s="234" t="s">
        <v>1608</v>
      </c>
      <c r="B1852" s="236">
        <v>557466652.80999994</v>
      </c>
    </row>
    <row r="1853" spans="1:2">
      <c r="A1853" s="234" t="s">
        <v>1609</v>
      </c>
      <c r="B1853" s="236">
        <v>567809081.55999994</v>
      </c>
    </row>
    <row r="1854" spans="1:2">
      <c r="A1854" s="234" t="s">
        <v>3047</v>
      </c>
      <c r="B1854" s="236">
        <v>571040962</v>
      </c>
    </row>
    <row r="1855" spans="1:2">
      <c r="A1855" s="234" t="s">
        <v>3048</v>
      </c>
      <c r="B1855" s="236">
        <v>616498657.50999999</v>
      </c>
    </row>
    <row r="1856" spans="1:2">
      <c r="A1856" s="234" t="s">
        <v>3049</v>
      </c>
      <c r="B1856" s="236">
        <v>670709086.54999995</v>
      </c>
    </row>
    <row r="1857" spans="1:2">
      <c r="A1857" s="234" t="s">
        <v>3050</v>
      </c>
      <c r="B1857" s="236">
        <v>783804650.83000004</v>
      </c>
    </row>
    <row r="1858" spans="1:2">
      <c r="A1858" s="234" t="s">
        <v>4582</v>
      </c>
      <c r="B1858" s="236">
        <v>709163391.66999996</v>
      </c>
    </row>
    <row r="1859" spans="1:2">
      <c r="A1859" s="234" t="s">
        <v>4583</v>
      </c>
      <c r="B1859" s="236">
        <v>717571511.88999999</v>
      </c>
    </row>
    <row r="1860" spans="1:2">
      <c r="A1860" s="234" t="s">
        <v>6624</v>
      </c>
      <c r="B1860" s="236">
        <v>718454302.01999998</v>
      </c>
    </row>
    <row r="1861" spans="1:2">
      <c r="A1861" s="234" t="s">
        <v>6625</v>
      </c>
      <c r="B1861" s="236">
        <v>726818563.38</v>
      </c>
    </row>
    <row r="1862" spans="1:2">
      <c r="A1862" s="234" t="s">
        <v>6626</v>
      </c>
      <c r="B1862" s="236">
        <v>730942827.63</v>
      </c>
    </row>
    <row r="1863" spans="1:2">
      <c r="A1863" s="233" t="s">
        <v>48</v>
      </c>
      <c r="B1863" s="235">
        <v>386405988</v>
      </c>
    </row>
    <row r="1864" spans="1:2">
      <c r="A1864" s="234" t="s">
        <v>1610</v>
      </c>
      <c r="B1864" s="236">
        <v>36340000</v>
      </c>
    </row>
    <row r="1865" spans="1:2">
      <c r="A1865" s="234" t="s">
        <v>1611</v>
      </c>
      <c r="B1865" s="236">
        <v>36620000</v>
      </c>
    </row>
    <row r="1866" spans="1:2">
      <c r="A1866" s="234" t="s">
        <v>1612</v>
      </c>
      <c r="B1866" s="236">
        <v>112118000</v>
      </c>
    </row>
    <row r="1867" spans="1:2">
      <c r="A1867" s="234" t="s">
        <v>4584</v>
      </c>
      <c r="B1867" s="236">
        <v>27047988</v>
      </c>
    </row>
    <row r="1868" spans="1:2">
      <c r="A1868" s="234" t="s">
        <v>4585</v>
      </c>
      <c r="B1868" s="236">
        <v>46700000</v>
      </c>
    </row>
    <row r="1869" spans="1:2">
      <c r="A1869" s="234" t="s">
        <v>4586</v>
      </c>
      <c r="B1869" s="236">
        <v>22530000</v>
      </c>
    </row>
    <row r="1870" spans="1:2">
      <c r="A1870" s="234" t="s">
        <v>6627</v>
      </c>
      <c r="B1870" s="236">
        <v>93400000</v>
      </c>
    </row>
    <row r="1871" spans="1:2">
      <c r="A1871" s="234" t="s">
        <v>6628</v>
      </c>
      <c r="B1871" s="236">
        <v>11650000</v>
      </c>
    </row>
    <row r="1872" spans="1:2">
      <c r="A1872" s="233" t="s">
        <v>262</v>
      </c>
      <c r="B1872" s="235">
        <v>24784656</v>
      </c>
    </row>
    <row r="1873" spans="1:2">
      <c r="A1873" s="234" t="s">
        <v>1613</v>
      </c>
      <c r="B1873" s="236">
        <v>10210662</v>
      </c>
    </row>
    <row r="1874" spans="1:2">
      <c r="A1874" s="234" t="s">
        <v>6629</v>
      </c>
      <c r="B1874" s="236">
        <v>14573994</v>
      </c>
    </row>
    <row r="1875" spans="1:2">
      <c r="A1875" s="233" t="s">
        <v>6630</v>
      </c>
      <c r="B1875" s="235">
        <v>30919000</v>
      </c>
    </row>
    <row r="1876" spans="1:2">
      <c r="A1876" s="234" t="s">
        <v>6631</v>
      </c>
      <c r="B1876" s="236">
        <v>30919000</v>
      </c>
    </row>
    <row r="1877" spans="1:2">
      <c r="A1877" s="233" t="s">
        <v>88</v>
      </c>
      <c r="B1877" s="235">
        <v>213924940</v>
      </c>
    </row>
    <row r="1878" spans="1:2">
      <c r="A1878" s="234" t="s">
        <v>1614</v>
      </c>
      <c r="B1878" s="236">
        <v>45100000</v>
      </c>
    </row>
    <row r="1879" spans="1:2">
      <c r="A1879" s="234" t="s">
        <v>3051</v>
      </c>
      <c r="B1879" s="236">
        <v>27750000</v>
      </c>
    </row>
    <row r="1880" spans="1:2">
      <c r="A1880" s="234" t="s">
        <v>3052</v>
      </c>
      <c r="B1880" s="236">
        <v>35174985</v>
      </c>
    </row>
    <row r="1881" spans="1:2">
      <c r="A1881" s="234" t="s">
        <v>4587</v>
      </c>
      <c r="B1881" s="236">
        <v>35039985</v>
      </c>
    </row>
    <row r="1882" spans="1:2">
      <c r="A1882" s="234" t="s">
        <v>6632</v>
      </c>
      <c r="B1882" s="236">
        <v>35189985</v>
      </c>
    </row>
    <row r="1883" spans="1:2">
      <c r="A1883" s="234" t="s">
        <v>6633</v>
      </c>
      <c r="B1883" s="236">
        <v>35669985</v>
      </c>
    </row>
    <row r="1884" spans="1:2">
      <c r="A1884" s="233" t="s">
        <v>134</v>
      </c>
      <c r="B1884" s="235">
        <v>98040505</v>
      </c>
    </row>
    <row r="1885" spans="1:2">
      <c r="A1885" s="234" t="s">
        <v>1615</v>
      </c>
      <c r="B1885" s="236">
        <v>5456397</v>
      </c>
    </row>
    <row r="1886" spans="1:2">
      <c r="A1886" s="234" t="s">
        <v>1616</v>
      </c>
      <c r="B1886" s="236">
        <v>5516664</v>
      </c>
    </row>
    <row r="1887" spans="1:2">
      <c r="A1887" s="234" t="s">
        <v>1617</v>
      </c>
      <c r="B1887" s="236">
        <v>5417997</v>
      </c>
    </row>
    <row r="1888" spans="1:2">
      <c r="A1888" s="234" t="s">
        <v>3053</v>
      </c>
      <c r="B1888" s="236">
        <v>5550003</v>
      </c>
    </row>
    <row r="1889" spans="1:2">
      <c r="A1889" s="234" t="s">
        <v>3054</v>
      </c>
      <c r="B1889" s="236">
        <v>6011364</v>
      </c>
    </row>
    <row r="1890" spans="1:2">
      <c r="A1890" s="234" t="s">
        <v>3055</v>
      </c>
      <c r="B1890" s="236">
        <v>23339880</v>
      </c>
    </row>
    <row r="1891" spans="1:2">
      <c r="A1891" s="234" t="s">
        <v>4588</v>
      </c>
      <c r="B1891" s="236">
        <v>23317880</v>
      </c>
    </row>
    <row r="1892" spans="1:2">
      <c r="A1892" s="234" t="s">
        <v>6634</v>
      </c>
      <c r="B1892" s="236">
        <v>7016364</v>
      </c>
    </row>
    <row r="1893" spans="1:2">
      <c r="A1893" s="234" t="s">
        <v>6635</v>
      </c>
      <c r="B1893" s="236">
        <v>4670016</v>
      </c>
    </row>
    <row r="1894" spans="1:2">
      <c r="A1894" s="234" t="s">
        <v>6636</v>
      </c>
      <c r="B1894" s="236">
        <v>11743940</v>
      </c>
    </row>
    <row r="1895" spans="1:2">
      <c r="A1895" s="233" t="s">
        <v>2677</v>
      </c>
      <c r="B1895" s="235">
        <v>130373600</v>
      </c>
    </row>
    <row r="1896" spans="1:2">
      <c r="A1896" s="234" t="s">
        <v>3056</v>
      </c>
      <c r="B1896" s="236">
        <v>37120000</v>
      </c>
    </row>
    <row r="1897" spans="1:2">
      <c r="A1897" s="234" t="s">
        <v>3057</v>
      </c>
      <c r="B1897" s="236">
        <v>93253600</v>
      </c>
    </row>
    <row r="1898" spans="1:2">
      <c r="A1898" s="233" t="s">
        <v>374</v>
      </c>
      <c r="B1898" s="235">
        <v>131059940</v>
      </c>
    </row>
    <row r="1899" spans="1:2">
      <c r="A1899" s="234" t="s">
        <v>1618</v>
      </c>
      <c r="B1899" s="236">
        <v>37019980</v>
      </c>
    </row>
    <row r="1900" spans="1:2">
      <c r="A1900" s="234" t="s">
        <v>4589</v>
      </c>
      <c r="B1900" s="236">
        <v>47019980</v>
      </c>
    </row>
    <row r="1901" spans="1:2">
      <c r="A1901" s="234" t="s">
        <v>6637</v>
      </c>
      <c r="B1901" s="236">
        <v>47019980</v>
      </c>
    </row>
    <row r="1902" spans="1:2">
      <c r="A1902" s="233" t="s">
        <v>152</v>
      </c>
      <c r="B1902" s="235">
        <v>19268994</v>
      </c>
    </row>
    <row r="1903" spans="1:2">
      <c r="A1903" s="234" t="s">
        <v>1619</v>
      </c>
      <c r="B1903" s="236">
        <v>5103000</v>
      </c>
    </row>
    <row r="1904" spans="1:2">
      <c r="A1904" s="234" t="s">
        <v>3058</v>
      </c>
      <c r="B1904" s="236">
        <v>7502997</v>
      </c>
    </row>
    <row r="1905" spans="1:2">
      <c r="A1905" s="234" t="s">
        <v>6638</v>
      </c>
      <c r="B1905" s="236">
        <v>6662997</v>
      </c>
    </row>
    <row r="1906" spans="1:2">
      <c r="A1906" s="233" t="s">
        <v>6639</v>
      </c>
      <c r="B1906" s="235">
        <v>14081994</v>
      </c>
    </row>
    <row r="1907" spans="1:2">
      <c r="A1907" s="234" t="s">
        <v>6640</v>
      </c>
      <c r="B1907" s="236">
        <v>14081994</v>
      </c>
    </row>
    <row r="1908" spans="1:2">
      <c r="A1908" s="233" t="s">
        <v>35</v>
      </c>
      <c r="B1908" s="235">
        <v>198342452</v>
      </c>
    </row>
    <row r="1909" spans="1:2">
      <c r="A1909" s="234" t="s">
        <v>1620</v>
      </c>
      <c r="B1909" s="236">
        <v>12582857</v>
      </c>
    </row>
    <row r="1910" spans="1:2">
      <c r="A1910" s="234" t="s">
        <v>1621</v>
      </c>
      <c r="B1910" s="236">
        <v>12582857</v>
      </c>
    </row>
    <row r="1911" spans="1:2">
      <c r="A1911" s="234" t="s">
        <v>3059</v>
      </c>
      <c r="B1911" s="236">
        <v>25911186</v>
      </c>
    </row>
    <row r="1912" spans="1:2">
      <c r="A1912" s="234" t="s">
        <v>3060</v>
      </c>
      <c r="B1912" s="236">
        <v>32688432</v>
      </c>
    </row>
    <row r="1913" spans="1:2">
      <c r="A1913" s="234" t="s">
        <v>3061</v>
      </c>
      <c r="B1913" s="236">
        <v>32659032</v>
      </c>
    </row>
    <row r="1914" spans="1:2">
      <c r="A1914" s="234" t="s">
        <v>4590</v>
      </c>
      <c r="B1914" s="236">
        <v>32638886</v>
      </c>
    </row>
    <row r="1915" spans="1:2">
      <c r="A1915" s="234" t="s">
        <v>6641</v>
      </c>
      <c r="B1915" s="236">
        <v>32927986</v>
      </c>
    </row>
    <row r="1916" spans="1:2">
      <c r="A1916" s="234" t="s">
        <v>6642</v>
      </c>
      <c r="B1916" s="236">
        <v>16351216</v>
      </c>
    </row>
    <row r="1917" spans="1:2">
      <c r="A1917" s="233" t="s">
        <v>2678</v>
      </c>
      <c r="B1917" s="235">
        <v>1035727960</v>
      </c>
    </row>
    <row r="1918" spans="1:2">
      <c r="A1918" s="234" t="s">
        <v>3062</v>
      </c>
      <c r="B1918" s="236">
        <v>49400000</v>
      </c>
    </row>
    <row r="1919" spans="1:2">
      <c r="A1919" s="234" t="s">
        <v>4591</v>
      </c>
      <c r="B1919" s="236">
        <v>69960000</v>
      </c>
    </row>
    <row r="1920" spans="1:2">
      <c r="A1920" s="234" t="s">
        <v>4592</v>
      </c>
      <c r="B1920" s="236">
        <v>69900000</v>
      </c>
    </row>
    <row r="1921" spans="1:3">
      <c r="A1921" s="234" t="s">
        <v>4593</v>
      </c>
      <c r="B1921" s="236">
        <v>46540000</v>
      </c>
    </row>
    <row r="1922" spans="1:3">
      <c r="A1922" s="234" t="s">
        <v>4594</v>
      </c>
      <c r="B1922" s="236">
        <v>46638000</v>
      </c>
    </row>
    <row r="1923" spans="1:3">
      <c r="A1923" s="234" t="s">
        <v>4595</v>
      </c>
      <c r="B1923" s="236">
        <v>46638000</v>
      </c>
    </row>
    <row r="1924" spans="1:3">
      <c r="A1924" s="234" t="s">
        <v>6643</v>
      </c>
      <c r="B1924" s="236">
        <v>46740000</v>
      </c>
    </row>
    <row r="1925" spans="1:3">
      <c r="A1925" s="234" t="s">
        <v>6644</v>
      </c>
      <c r="B1925" s="236">
        <v>46940000</v>
      </c>
    </row>
    <row r="1926" spans="1:3">
      <c r="A1926" s="234" t="s">
        <v>6645</v>
      </c>
      <c r="B1926" s="236">
        <v>93600000</v>
      </c>
    </row>
    <row r="1927" spans="1:3">
      <c r="A1927" s="234" t="s">
        <v>6646</v>
      </c>
      <c r="B1927" s="236">
        <v>46940000</v>
      </c>
    </row>
    <row r="1928" spans="1:3">
      <c r="A1928" s="234" t="s">
        <v>6647</v>
      </c>
      <c r="B1928" s="236">
        <v>47840000</v>
      </c>
    </row>
    <row r="1929" spans="1:3">
      <c r="A1929" s="234" t="s">
        <v>6648</v>
      </c>
      <c r="B1929" s="236">
        <v>47800000</v>
      </c>
    </row>
    <row r="1930" spans="1:3">
      <c r="A1930" s="234" t="s">
        <v>6649</v>
      </c>
      <c r="B1930" s="236">
        <v>46719980</v>
      </c>
    </row>
    <row r="1931" spans="1:3">
      <c r="A1931" s="234" t="s">
        <v>6650</v>
      </c>
      <c r="B1931" s="236">
        <v>47100000</v>
      </c>
    </row>
    <row r="1932" spans="1:3">
      <c r="A1932" s="234" t="s">
        <v>6651</v>
      </c>
      <c r="B1932" s="236">
        <v>46876000</v>
      </c>
      <c r="C1932" s="17" t="s">
        <v>5824</v>
      </c>
    </row>
    <row r="1933" spans="1:3">
      <c r="A1933" s="234" t="s">
        <v>6652</v>
      </c>
      <c r="B1933" s="236">
        <v>47000000</v>
      </c>
    </row>
    <row r="1934" spans="1:3">
      <c r="A1934" s="234" t="s">
        <v>6653</v>
      </c>
      <c r="B1934" s="236">
        <v>47240000</v>
      </c>
    </row>
    <row r="1935" spans="1:3">
      <c r="A1935" s="234" t="s">
        <v>6654</v>
      </c>
      <c r="B1935" s="236">
        <v>47316000</v>
      </c>
    </row>
    <row r="1936" spans="1:3">
      <c r="A1936" s="234" t="s">
        <v>6655</v>
      </c>
      <c r="B1936" s="236">
        <v>47379980</v>
      </c>
    </row>
    <row r="1937" spans="1:2">
      <c r="A1937" s="234" t="s">
        <v>6656</v>
      </c>
      <c r="B1937" s="236">
        <v>47160000</v>
      </c>
    </row>
    <row r="1938" spans="1:2">
      <c r="A1938" s="233" t="s">
        <v>6657</v>
      </c>
      <c r="B1938" s="235">
        <v>11779995</v>
      </c>
    </row>
    <row r="1939" spans="1:2">
      <c r="A1939" s="234" t="s">
        <v>6658</v>
      </c>
      <c r="B1939" s="236">
        <v>11779995</v>
      </c>
    </row>
    <row r="1940" spans="1:2">
      <c r="A1940" s="233" t="s">
        <v>263</v>
      </c>
      <c r="B1940" s="235">
        <v>12188061</v>
      </c>
    </row>
    <row r="1941" spans="1:2">
      <c r="A1941" s="234" t="s">
        <v>1622</v>
      </c>
      <c r="B1941" s="236">
        <v>5111364</v>
      </c>
    </row>
    <row r="1942" spans="1:2">
      <c r="A1942" s="234" t="s">
        <v>4596</v>
      </c>
      <c r="B1942" s="236">
        <v>7076697</v>
      </c>
    </row>
    <row r="1943" spans="1:2">
      <c r="A1943" s="233" t="s">
        <v>375</v>
      </c>
      <c r="B1943" s="235">
        <v>2012467111.99</v>
      </c>
    </row>
    <row r="1944" spans="1:2">
      <c r="A1944" s="234" t="s">
        <v>1623</v>
      </c>
      <c r="B1944" s="236">
        <v>37039980</v>
      </c>
    </row>
    <row r="1945" spans="1:2">
      <c r="A1945" s="234" t="s">
        <v>1624</v>
      </c>
      <c r="B1945" s="236">
        <v>36319980</v>
      </c>
    </row>
    <row r="1946" spans="1:2">
      <c r="A1946" s="234" t="s">
        <v>1625</v>
      </c>
      <c r="B1946" s="236">
        <v>36159980</v>
      </c>
    </row>
    <row r="1947" spans="1:2">
      <c r="A1947" s="234" t="s">
        <v>1626</v>
      </c>
      <c r="B1947" s="236">
        <v>36019980</v>
      </c>
    </row>
    <row r="1948" spans="1:2">
      <c r="A1948" s="234" t="s">
        <v>1627</v>
      </c>
      <c r="B1948" s="236">
        <v>90349950</v>
      </c>
    </row>
    <row r="1949" spans="1:2">
      <c r="A1949" s="234" t="s">
        <v>1628</v>
      </c>
      <c r="B1949" s="236">
        <v>37019980</v>
      </c>
    </row>
    <row r="1950" spans="1:2">
      <c r="A1950" s="234" t="s">
        <v>1629</v>
      </c>
      <c r="B1950" s="236">
        <v>18309989.989999998</v>
      </c>
    </row>
    <row r="1951" spans="1:2">
      <c r="A1951" s="234" t="s">
        <v>1630</v>
      </c>
      <c r="B1951" s="236">
        <v>36659980</v>
      </c>
    </row>
    <row r="1952" spans="1:2">
      <c r="A1952" s="234" t="s">
        <v>1631</v>
      </c>
      <c r="B1952" s="236">
        <v>33317982</v>
      </c>
    </row>
    <row r="1953" spans="1:2">
      <c r="A1953" s="234" t="s">
        <v>1632</v>
      </c>
      <c r="B1953" s="236">
        <v>36319980</v>
      </c>
    </row>
    <row r="1954" spans="1:2">
      <c r="A1954" s="234" t="s">
        <v>1633</v>
      </c>
      <c r="B1954" s="236">
        <v>18359990</v>
      </c>
    </row>
    <row r="1955" spans="1:2">
      <c r="A1955" s="234" t="s">
        <v>1634</v>
      </c>
      <c r="B1955" s="236">
        <v>36619980</v>
      </c>
    </row>
    <row r="1956" spans="1:2">
      <c r="A1956" s="234" t="s">
        <v>3063</v>
      </c>
      <c r="B1956" s="236">
        <v>31823983</v>
      </c>
    </row>
    <row r="1957" spans="1:2">
      <c r="A1957" s="234" t="s">
        <v>3064</v>
      </c>
      <c r="B1957" s="236">
        <v>18500010</v>
      </c>
    </row>
    <row r="1958" spans="1:2">
      <c r="A1958" s="234" t="s">
        <v>3065</v>
      </c>
      <c r="B1958" s="236">
        <v>33695982</v>
      </c>
    </row>
    <row r="1959" spans="1:2">
      <c r="A1959" s="234" t="s">
        <v>3066</v>
      </c>
      <c r="B1959" s="236">
        <v>38018981</v>
      </c>
    </row>
    <row r="1960" spans="1:2">
      <c r="A1960" s="234" t="s">
        <v>3067</v>
      </c>
      <c r="B1960" s="236">
        <v>41800000</v>
      </c>
    </row>
    <row r="1961" spans="1:2">
      <c r="A1961" s="234" t="s">
        <v>3068</v>
      </c>
      <c r="B1961" s="236">
        <v>78084965</v>
      </c>
    </row>
    <row r="1962" spans="1:2">
      <c r="A1962" s="234" t="s">
        <v>3069</v>
      </c>
      <c r="B1962" s="236">
        <v>45119980</v>
      </c>
    </row>
    <row r="1963" spans="1:2">
      <c r="A1963" s="234" t="s">
        <v>3070</v>
      </c>
      <c r="B1963" s="236">
        <v>24509990</v>
      </c>
    </row>
    <row r="1964" spans="1:2">
      <c r="A1964" s="234" t="s">
        <v>3071</v>
      </c>
      <c r="B1964" s="236">
        <v>37615984</v>
      </c>
    </row>
    <row r="1965" spans="1:2">
      <c r="A1965" s="234" t="s">
        <v>4597</v>
      </c>
      <c r="B1965" s="236">
        <v>47019980</v>
      </c>
    </row>
    <row r="1966" spans="1:2">
      <c r="A1966" s="234" t="s">
        <v>4598</v>
      </c>
      <c r="B1966" s="236">
        <v>23809990</v>
      </c>
    </row>
    <row r="1967" spans="1:2">
      <c r="A1967" s="234" t="s">
        <v>4599</v>
      </c>
      <c r="B1967" s="236">
        <v>35114985</v>
      </c>
    </row>
    <row r="1968" spans="1:2">
      <c r="A1968" s="234" t="s">
        <v>4600</v>
      </c>
      <c r="B1968" s="236">
        <v>23509990</v>
      </c>
    </row>
    <row r="1969" spans="1:2">
      <c r="A1969" s="234" t="s">
        <v>4601</v>
      </c>
      <c r="B1969" s="236">
        <v>23519990</v>
      </c>
    </row>
    <row r="1970" spans="1:2">
      <c r="A1970" s="234" t="s">
        <v>4602</v>
      </c>
      <c r="B1970" s="236">
        <v>263311888</v>
      </c>
    </row>
    <row r="1971" spans="1:2">
      <c r="A1971" s="234" t="s">
        <v>4603</v>
      </c>
      <c r="B1971" s="236">
        <v>23509990</v>
      </c>
    </row>
    <row r="1972" spans="1:2">
      <c r="A1972" s="234" t="s">
        <v>4604</v>
      </c>
      <c r="B1972" s="236">
        <v>28211988</v>
      </c>
    </row>
    <row r="1973" spans="1:2">
      <c r="A1973" s="234" t="s">
        <v>4605</v>
      </c>
      <c r="B1973" s="236">
        <v>28031988</v>
      </c>
    </row>
    <row r="1974" spans="1:2">
      <c r="A1974" s="234" t="s">
        <v>4606</v>
      </c>
      <c r="B1974" s="236">
        <v>37375984</v>
      </c>
    </row>
    <row r="1975" spans="1:2">
      <c r="A1975" s="234" t="s">
        <v>4607</v>
      </c>
      <c r="B1975" s="236">
        <v>35039985</v>
      </c>
    </row>
    <row r="1976" spans="1:2">
      <c r="A1976" s="234" t="s">
        <v>6659</v>
      </c>
      <c r="B1976" s="236">
        <v>23509990</v>
      </c>
    </row>
    <row r="1977" spans="1:2">
      <c r="A1977" s="234" t="s">
        <v>6660</v>
      </c>
      <c r="B1977" s="236">
        <v>37615984</v>
      </c>
    </row>
    <row r="1978" spans="1:2">
      <c r="A1978" s="234" t="s">
        <v>6661</v>
      </c>
      <c r="B1978" s="236">
        <v>35264985</v>
      </c>
    </row>
    <row r="1979" spans="1:2">
      <c r="A1979" s="234" t="s">
        <v>6662</v>
      </c>
      <c r="B1979" s="236">
        <v>35264985</v>
      </c>
    </row>
    <row r="1980" spans="1:2">
      <c r="A1980" s="234" t="s">
        <v>6663</v>
      </c>
      <c r="B1980" s="236">
        <v>71729970</v>
      </c>
    </row>
    <row r="1981" spans="1:2">
      <c r="A1981" s="234" t="s">
        <v>6664</v>
      </c>
      <c r="B1981" s="236">
        <v>35114985</v>
      </c>
    </row>
    <row r="1982" spans="1:2">
      <c r="A1982" s="234" t="s">
        <v>6665</v>
      </c>
      <c r="B1982" s="236">
        <v>35369985</v>
      </c>
    </row>
    <row r="1983" spans="1:2">
      <c r="A1983" s="234" t="s">
        <v>6666</v>
      </c>
      <c r="B1983" s="236">
        <v>23509990</v>
      </c>
    </row>
    <row r="1984" spans="1:2">
      <c r="A1984" s="234" t="s">
        <v>6667</v>
      </c>
      <c r="B1984" s="236">
        <v>39966983</v>
      </c>
    </row>
    <row r="1985" spans="1:2">
      <c r="A1985" s="234" t="s">
        <v>6668</v>
      </c>
      <c r="B1985" s="236">
        <v>39711983</v>
      </c>
    </row>
    <row r="1986" spans="1:2">
      <c r="A1986" s="234" t="s">
        <v>6669</v>
      </c>
      <c r="B1986" s="236">
        <v>88957962</v>
      </c>
    </row>
    <row r="1987" spans="1:2">
      <c r="A1987" s="234" t="s">
        <v>6670</v>
      </c>
      <c r="B1987" s="236">
        <v>47019980</v>
      </c>
    </row>
    <row r="1988" spans="1:2">
      <c r="A1988" s="234" t="s">
        <v>6671</v>
      </c>
      <c r="B1988" s="236">
        <v>58774975</v>
      </c>
    </row>
    <row r="1989" spans="1:2">
      <c r="A1989" s="234" t="s">
        <v>6672</v>
      </c>
      <c r="B1989" s="236">
        <v>70529970</v>
      </c>
    </row>
    <row r="1990" spans="1:2">
      <c r="A1990" s="233" t="s">
        <v>172</v>
      </c>
      <c r="B1990" s="235">
        <v>89042000</v>
      </c>
    </row>
    <row r="1991" spans="1:2">
      <c r="A1991" s="234" t="s">
        <v>1635</v>
      </c>
      <c r="B1991" s="236">
        <v>34042000</v>
      </c>
    </row>
    <row r="1992" spans="1:2">
      <c r="A1992" s="234" t="s">
        <v>4608</v>
      </c>
      <c r="B1992" s="236">
        <v>27500000</v>
      </c>
    </row>
    <row r="1993" spans="1:2">
      <c r="A1993" s="234" t="s">
        <v>4609</v>
      </c>
      <c r="B1993" s="236">
        <v>27500000</v>
      </c>
    </row>
    <row r="1994" spans="1:2">
      <c r="A1994" s="233" t="s">
        <v>173</v>
      </c>
      <c r="B1994" s="235">
        <v>148275200</v>
      </c>
    </row>
    <row r="1995" spans="1:2">
      <c r="A1995" s="234" t="s">
        <v>1636</v>
      </c>
      <c r="B1995" s="236">
        <v>34020020</v>
      </c>
    </row>
    <row r="1996" spans="1:2">
      <c r="A1996" s="234" t="s">
        <v>1637</v>
      </c>
      <c r="B1996" s="236">
        <v>34020020</v>
      </c>
    </row>
    <row r="1997" spans="1:2">
      <c r="A1997" s="234" t="s">
        <v>3072</v>
      </c>
      <c r="B1997" s="236">
        <v>35999620</v>
      </c>
    </row>
    <row r="1998" spans="1:2">
      <c r="A1998" s="234" t="s">
        <v>6673</v>
      </c>
      <c r="B1998" s="236">
        <v>44235540</v>
      </c>
    </row>
    <row r="1999" spans="1:2">
      <c r="A1999" s="233" t="s">
        <v>203</v>
      </c>
      <c r="B1999" s="235">
        <v>10835994</v>
      </c>
    </row>
    <row r="2000" spans="1:2">
      <c r="A2000" s="234" t="s">
        <v>1638</v>
      </c>
      <c r="B2000" s="236">
        <v>10835994</v>
      </c>
    </row>
    <row r="2001" spans="1:2">
      <c r="A2001" s="233" t="s">
        <v>4610</v>
      </c>
      <c r="B2001" s="235">
        <v>93404000</v>
      </c>
    </row>
    <row r="2002" spans="1:2">
      <c r="A2002" s="234" t="s">
        <v>4611</v>
      </c>
      <c r="B2002" s="236">
        <v>46654000</v>
      </c>
    </row>
    <row r="2003" spans="1:2">
      <c r="A2003" s="234" t="s">
        <v>6674</v>
      </c>
      <c r="B2003" s="236">
        <v>46750000</v>
      </c>
    </row>
    <row r="2004" spans="1:2">
      <c r="A2004" s="233" t="s">
        <v>4612</v>
      </c>
      <c r="B2004" s="235">
        <v>45486760</v>
      </c>
    </row>
    <row r="2005" spans="1:2">
      <c r="A2005" s="234" t="s">
        <v>4613</v>
      </c>
      <c r="B2005" s="236">
        <v>20959092</v>
      </c>
    </row>
    <row r="2006" spans="1:2">
      <c r="A2006" s="234" t="s">
        <v>4614</v>
      </c>
      <c r="B2006" s="236">
        <v>24527668</v>
      </c>
    </row>
    <row r="2007" spans="1:2">
      <c r="A2007" s="233" t="s">
        <v>2679</v>
      </c>
      <c r="B2007" s="235">
        <v>93300000</v>
      </c>
    </row>
    <row r="2008" spans="1:2">
      <c r="A2008" s="234" t="s">
        <v>3073</v>
      </c>
      <c r="B2008" s="236">
        <v>26700000</v>
      </c>
    </row>
    <row r="2009" spans="1:2">
      <c r="A2009" s="234" t="s">
        <v>6675</v>
      </c>
      <c r="B2009" s="236">
        <v>66600000</v>
      </c>
    </row>
    <row r="2010" spans="1:2">
      <c r="A2010" s="233" t="s">
        <v>36</v>
      </c>
      <c r="B2010" s="235">
        <v>73890202</v>
      </c>
    </row>
    <row r="2011" spans="1:2">
      <c r="A2011" s="234" t="s">
        <v>1639</v>
      </c>
      <c r="B2011" s="236">
        <v>19877286</v>
      </c>
    </row>
    <row r="2012" spans="1:2">
      <c r="A2012" s="234" t="s">
        <v>3074</v>
      </c>
      <c r="B2012" s="236">
        <v>20838784</v>
      </c>
    </row>
    <row r="2013" spans="1:2">
      <c r="A2013" s="234" t="s">
        <v>4615</v>
      </c>
      <c r="B2013" s="236">
        <v>11800500</v>
      </c>
    </row>
    <row r="2014" spans="1:2">
      <c r="A2014" s="234" t="s">
        <v>6676</v>
      </c>
      <c r="B2014" s="236">
        <v>21373632</v>
      </c>
    </row>
    <row r="2015" spans="1:2">
      <c r="A2015" s="233" t="s">
        <v>6677</v>
      </c>
      <c r="B2015" s="235">
        <v>35130500</v>
      </c>
    </row>
    <row r="2016" spans="1:2">
      <c r="A2016" s="234" t="s">
        <v>6678</v>
      </c>
      <c r="B2016" s="236">
        <v>23455000</v>
      </c>
    </row>
    <row r="2017" spans="1:2">
      <c r="A2017" s="234" t="s">
        <v>6679</v>
      </c>
      <c r="B2017" s="236">
        <v>11675500</v>
      </c>
    </row>
    <row r="2018" spans="1:2">
      <c r="A2018" s="233" t="s">
        <v>2680</v>
      </c>
      <c r="B2018" s="235">
        <v>16515000</v>
      </c>
    </row>
    <row r="2019" spans="1:2">
      <c r="A2019" s="234" t="s">
        <v>3075</v>
      </c>
      <c r="B2019" s="236">
        <v>16515000</v>
      </c>
    </row>
    <row r="2020" spans="1:2">
      <c r="A2020" s="233" t="s">
        <v>153</v>
      </c>
      <c r="B2020" s="235">
        <v>31157875</v>
      </c>
    </row>
    <row r="2021" spans="1:2">
      <c r="A2021" s="234" t="s">
        <v>1647</v>
      </c>
      <c r="B2021" s="236">
        <v>8518940</v>
      </c>
    </row>
    <row r="2022" spans="1:2">
      <c r="A2022" s="234" t="s">
        <v>4634</v>
      </c>
      <c r="B2022" s="236">
        <v>11444995</v>
      </c>
    </row>
    <row r="2023" spans="1:2">
      <c r="A2023" s="234" t="s">
        <v>6680</v>
      </c>
      <c r="B2023" s="236">
        <v>11193940</v>
      </c>
    </row>
    <row r="2024" spans="1:2">
      <c r="A2024" s="233" t="s">
        <v>4635</v>
      </c>
      <c r="B2024" s="235">
        <v>22287880</v>
      </c>
    </row>
    <row r="2025" spans="1:2">
      <c r="A2025" s="234" t="s">
        <v>4636</v>
      </c>
      <c r="B2025" s="236">
        <v>22287880</v>
      </c>
    </row>
    <row r="2026" spans="1:2">
      <c r="A2026" s="233" t="s">
        <v>104</v>
      </c>
      <c r="B2026" s="235">
        <v>1739735000</v>
      </c>
    </row>
    <row r="2027" spans="1:2">
      <c r="A2027" s="234" t="s">
        <v>1648</v>
      </c>
      <c r="B2027" s="236">
        <v>242200000</v>
      </c>
    </row>
    <row r="2028" spans="1:2">
      <c r="A2028" s="234" t="s">
        <v>6681</v>
      </c>
      <c r="B2028" s="236">
        <v>384000000</v>
      </c>
    </row>
    <row r="2029" spans="1:2">
      <c r="A2029" s="234" t="s">
        <v>6682</v>
      </c>
      <c r="B2029" s="236">
        <v>360000000</v>
      </c>
    </row>
    <row r="2030" spans="1:2">
      <c r="A2030" s="234" t="s">
        <v>6683</v>
      </c>
      <c r="B2030" s="236">
        <v>384000000</v>
      </c>
    </row>
    <row r="2031" spans="1:2">
      <c r="A2031" s="234" t="s">
        <v>6684</v>
      </c>
      <c r="B2031" s="236">
        <v>65250000</v>
      </c>
    </row>
    <row r="2032" spans="1:2">
      <c r="A2032" s="234" t="s">
        <v>6685</v>
      </c>
      <c r="B2032" s="236">
        <v>22500000</v>
      </c>
    </row>
    <row r="2033" spans="1:2">
      <c r="A2033" s="234" t="s">
        <v>6686</v>
      </c>
      <c r="B2033" s="236">
        <v>116000000</v>
      </c>
    </row>
    <row r="2034" spans="1:2">
      <c r="A2034" s="234" t="s">
        <v>6687</v>
      </c>
      <c r="B2034" s="236">
        <v>165785000</v>
      </c>
    </row>
    <row r="2035" spans="1:2">
      <c r="A2035" s="233" t="s">
        <v>2681</v>
      </c>
      <c r="B2035" s="235">
        <v>45940582</v>
      </c>
    </row>
    <row r="2036" spans="1:2">
      <c r="A2036" s="234" t="s">
        <v>3083</v>
      </c>
      <c r="B2036" s="236">
        <v>23825032</v>
      </c>
    </row>
    <row r="2037" spans="1:2">
      <c r="A2037" s="234" t="s">
        <v>6688</v>
      </c>
      <c r="B2037" s="236">
        <v>22115550</v>
      </c>
    </row>
    <row r="2038" spans="1:2">
      <c r="A2038" s="233" t="s">
        <v>204</v>
      </c>
      <c r="B2038" s="235">
        <v>77479998</v>
      </c>
    </row>
    <row r="2039" spans="1:2">
      <c r="A2039" s="234" t="s">
        <v>1651</v>
      </c>
      <c r="B2039" s="236">
        <v>5305999</v>
      </c>
    </row>
    <row r="2040" spans="1:2">
      <c r="A2040" s="234" t="s">
        <v>1652</v>
      </c>
      <c r="B2040" s="236">
        <v>5300000</v>
      </c>
    </row>
    <row r="2041" spans="1:2">
      <c r="A2041" s="234" t="s">
        <v>3084</v>
      </c>
      <c r="B2041" s="236">
        <v>5300999</v>
      </c>
    </row>
    <row r="2042" spans="1:2">
      <c r="A2042" s="234" t="s">
        <v>3085</v>
      </c>
      <c r="B2042" s="236">
        <v>5760000</v>
      </c>
    </row>
    <row r="2043" spans="1:2">
      <c r="A2043" s="234" t="s">
        <v>3086</v>
      </c>
      <c r="B2043" s="236">
        <v>5760000</v>
      </c>
    </row>
    <row r="2044" spans="1:2">
      <c r="A2044" s="234" t="s">
        <v>3087</v>
      </c>
      <c r="B2044" s="236">
        <v>5760000</v>
      </c>
    </row>
    <row r="2045" spans="1:2">
      <c r="A2045" s="234" t="s">
        <v>3088</v>
      </c>
      <c r="B2045" s="236">
        <v>6326000</v>
      </c>
    </row>
    <row r="2046" spans="1:2">
      <c r="A2046" s="234" t="s">
        <v>4640</v>
      </c>
      <c r="B2046" s="236">
        <v>6328000</v>
      </c>
    </row>
    <row r="2047" spans="1:2">
      <c r="A2047" s="234" t="s">
        <v>4641</v>
      </c>
      <c r="B2047" s="236">
        <v>6326000</v>
      </c>
    </row>
    <row r="2048" spans="1:2">
      <c r="A2048" s="234" t="s">
        <v>4642</v>
      </c>
      <c r="B2048" s="236">
        <v>6330000</v>
      </c>
    </row>
    <row r="2049" spans="1:2">
      <c r="A2049" s="234" t="s">
        <v>6689</v>
      </c>
      <c r="B2049" s="236">
        <v>6326000</v>
      </c>
    </row>
    <row r="2050" spans="1:2">
      <c r="A2050" s="234" t="s">
        <v>6690</v>
      </c>
      <c r="B2050" s="236">
        <v>6330000</v>
      </c>
    </row>
    <row r="2051" spans="1:2">
      <c r="A2051" s="234" t="s">
        <v>6691</v>
      </c>
      <c r="B2051" s="236">
        <v>6327000</v>
      </c>
    </row>
    <row r="2052" spans="1:2">
      <c r="A2052" s="233" t="s">
        <v>4643</v>
      </c>
      <c r="B2052" s="235">
        <v>46626900</v>
      </c>
    </row>
    <row r="2053" spans="1:2">
      <c r="A2053" s="234" t="s">
        <v>4644</v>
      </c>
      <c r="B2053" s="236">
        <v>46626900</v>
      </c>
    </row>
    <row r="2054" spans="1:2">
      <c r="A2054" s="233" t="s">
        <v>264</v>
      </c>
      <c r="B2054" s="235">
        <v>50195974</v>
      </c>
    </row>
    <row r="2055" spans="1:2">
      <c r="A2055" s="234" t="s">
        <v>4645</v>
      </c>
      <c r="B2055" s="236">
        <v>7022997</v>
      </c>
    </row>
    <row r="2056" spans="1:2">
      <c r="A2056" s="234" t="s">
        <v>1653</v>
      </c>
      <c r="B2056" s="236">
        <v>18059990</v>
      </c>
    </row>
    <row r="2057" spans="1:2">
      <c r="A2057" s="234" t="s">
        <v>1654</v>
      </c>
      <c r="B2057" s="236">
        <v>18059990</v>
      </c>
    </row>
    <row r="2058" spans="1:2">
      <c r="A2058" s="234" t="s">
        <v>6692</v>
      </c>
      <c r="B2058" s="236">
        <v>7052997</v>
      </c>
    </row>
    <row r="2059" spans="1:2">
      <c r="A2059" s="233" t="s">
        <v>1655</v>
      </c>
      <c r="B2059" s="235">
        <v>1708008</v>
      </c>
    </row>
    <row r="2060" spans="1:2">
      <c r="A2060" s="234" t="s">
        <v>1656</v>
      </c>
      <c r="B2060" s="236">
        <v>1708008</v>
      </c>
    </row>
    <row r="2061" spans="1:2">
      <c r="A2061" s="233" t="s">
        <v>105</v>
      </c>
      <c r="B2061" s="235">
        <v>66811250</v>
      </c>
    </row>
    <row r="2062" spans="1:2">
      <c r="A2062" s="234" t="s">
        <v>1657</v>
      </c>
      <c r="B2062" s="236">
        <v>24192550</v>
      </c>
    </row>
    <row r="2063" spans="1:2">
      <c r="A2063" s="234" t="s">
        <v>588</v>
      </c>
      <c r="B2063" s="236">
        <v>42618700</v>
      </c>
    </row>
    <row r="2064" spans="1:2">
      <c r="A2064" s="233" t="s">
        <v>265</v>
      </c>
      <c r="B2064" s="235">
        <v>148286670</v>
      </c>
    </row>
    <row r="2065" spans="1:2">
      <c r="A2065" s="234" t="s">
        <v>1658</v>
      </c>
      <c r="B2065" s="236">
        <v>36095760</v>
      </c>
    </row>
    <row r="2066" spans="1:2">
      <c r="A2066" s="234" t="s">
        <v>3089</v>
      </c>
      <c r="B2066" s="236">
        <v>18627780</v>
      </c>
    </row>
    <row r="2067" spans="1:2">
      <c r="A2067" s="234" t="s">
        <v>4646</v>
      </c>
      <c r="B2067" s="236">
        <v>23347880</v>
      </c>
    </row>
    <row r="2068" spans="1:2">
      <c r="A2068" s="234" t="s">
        <v>4647</v>
      </c>
      <c r="B2068" s="236">
        <v>11679495</v>
      </c>
    </row>
    <row r="2069" spans="1:2">
      <c r="A2069" s="234" t="s">
        <v>4648</v>
      </c>
      <c r="B2069" s="236">
        <v>11678995</v>
      </c>
    </row>
    <row r="2070" spans="1:2">
      <c r="A2070" s="234" t="s">
        <v>6693</v>
      </c>
      <c r="B2070" s="236">
        <v>23327880</v>
      </c>
    </row>
    <row r="2071" spans="1:2">
      <c r="A2071" s="234" t="s">
        <v>6694</v>
      </c>
      <c r="B2071" s="236">
        <v>23528880</v>
      </c>
    </row>
    <row r="2072" spans="1:2">
      <c r="A2072" s="233" t="s">
        <v>2682</v>
      </c>
      <c r="B2072" s="235">
        <v>44740000</v>
      </c>
    </row>
    <row r="2073" spans="1:2">
      <c r="A2073" s="234" t="s">
        <v>3090</v>
      </c>
      <c r="B2073" s="236">
        <v>44740000</v>
      </c>
    </row>
    <row r="2074" spans="1:2">
      <c r="A2074" s="233" t="s">
        <v>1659</v>
      </c>
      <c r="B2074" s="235">
        <v>626750</v>
      </c>
    </row>
    <row r="2075" spans="1:2">
      <c r="A2075" s="234" t="s">
        <v>1660</v>
      </c>
      <c r="B2075" s="236">
        <v>626750</v>
      </c>
    </row>
    <row r="2076" spans="1:2">
      <c r="A2076" s="233" t="s">
        <v>174</v>
      </c>
      <c r="B2076" s="235">
        <v>68220000</v>
      </c>
    </row>
    <row r="2077" spans="1:2">
      <c r="A2077" s="234" t="s">
        <v>1661</v>
      </c>
      <c r="B2077" s="236">
        <v>34080000</v>
      </c>
    </row>
    <row r="2078" spans="1:2">
      <c r="A2078" s="234" t="s">
        <v>1662</v>
      </c>
      <c r="B2078" s="236">
        <v>34140000</v>
      </c>
    </row>
    <row r="2079" spans="1:2">
      <c r="A2079" s="233" t="s">
        <v>4649</v>
      </c>
      <c r="B2079" s="235">
        <v>139880400</v>
      </c>
    </row>
    <row r="2080" spans="1:2">
      <c r="A2080" s="234" t="s">
        <v>4650</v>
      </c>
      <c r="B2080" s="236">
        <v>139880400</v>
      </c>
    </row>
    <row r="2081" spans="1:2">
      <c r="A2081" s="233" t="s">
        <v>84</v>
      </c>
      <c r="B2081" s="235">
        <v>108180000</v>
      </c>
    </row>
    <row r="2082" spans="1:2">
      <c r="A2082" s="234" t="s">
        <v>1663</v>
      </c>
      <c r="B2082" s="236">
        <v>108180000</v>
      </c>
    </row>
    <row r="2083" spans="1:2">
      <c r="A2083" s="233" t="s">
        <v>2683</v>
      </c>
      <c r="B2083" s="235">
        <v>124230413</v>
      </c>
    </row>
    <row r="2084" spans="1:2">
      <c r="A2084" s="234" t="s">
        <v>3091</v>
      </c>
      <c r="B2084" s="236">
        <v>8505550</v>
      </c>
    </row>
    <row r="2085" spans="1:2">
      <c r="A2085" s="234" t="s">
        <v>3092</v>
      </c>
      <c r="B2085" s="236">
        <v>8999900</v>
      </c>
    </row>
    <row r="2086" spans="1:2">
      <c r="A2086" s="234" t="s">
        <v>3093</v>
      </c>
      <c r="B2086" s="236">
        <v>8999900</v>
      </c>
    </row>
    <row r="2087" spans="1:2">
      <c r="A2087" s="234" t="s">
        <v>3094</v>
      </c>
      <c r="B2087" s="236">
        <v>12500000</v>
      </c>
    </row>
    <row r="2088" spans="1:2">
      <c r="A2088" s="234" t="s">
        <v>4651</v>
      </c>
      <c r="B2088" s="236">
        <v>11725000</v>
      </c>
    </row>
    <row r="2089" spans="1:2">
      <c r="A2089" s="234" t="s">
        <v>4652</v>
      </c>
      <c r="B2089" s="236">
        <v>12000000</v>
      </c>
    </row>
    <row r="2090" spans="1:2">
      <c r="A2090" s="234" t="s">
        <v>4653</v>
      </c>
      <c r="B2090" s="236">
        <v>12000045</v>
      </c>
    </row>
    <row r="2091" spans="1:2">
      <c r="A2091" s="234" t="s">
        <v>4654</v>
      </c>
      <c r="B2091" s="236">
        <v>4800018</v>
      </c>
    </row>
    <row r="2092" spans="1:2">
      <c r="A2092" s="234" t="s">
        <v>4655</v>
      </c>
      <c r="B2092" s="236">
        <v>11250000</v>
      </c>
    </row>
    <row r="2093" spans="1:2">
      <c r="A2093" s="234" t="s">
        <v>6695</v>
      </c>
      <c r="B2093" s="236">
        <v>11105000</v>
      </c>
    </row>
    <row r="2094" spans="1:2">
      <c r="A2094" s="234" t="s">
        <v>6696</v>
      </c>
      <c r="B2094" s="236">
        <v>11300000</v>
      </c>
    </row>
    <row r="2095" spans="1:2">
      <c r="A2095" s="234" t="s">
        <v>6697</v>
      </c>
      <c r="B2095" s="236">
        <v>11045000</v>
      </c>
    </row>
    <row r="2096" spans="1:2">
      <c r="A2096" s="233" t="s">
        <v>226</v>
      </c>
      <c r="B2096" s="235">
        <v>125375982</v>
      </c>
    </row>
    <row r="2097" spans="1:2">
      <c r="A2097" s="234" t="s">
        <v>1664</v>
      </c>
      <c r="B2097" s="236">
        <v>25965015</v>
      </c>
    </row>
    <row r="2098" spans="1:2">
      <c r="A2098" s="234" t="s">
        <v>4656</v>
      </c>
      <c r="B2098" s="236">
        <v>54440977</v>
      </c>
    </row>
    <row r="2099" spans="1:2">
      <c r="A2099" s="234" t="s">
        <v>6698</v>
      </c>
      <c r="B2099" s="236">
        <v>22100000</v>
      </c>
    </row>
    <row r="2100" spans="1:2">
      <c r="A2100" s="234" t="s">
        <v>6699</v>
      </c>
      <c r="B2100" s="236">
        <v>22869990</v>
      </c>
    </row>
    <row r="2101" spans="1:2">
      <c r="A2101" s="233" t="s">
        <v>2684</v>
      </c>
      <c r="B2101" s="235">
        <v>1320070797.76</v>
      </c>
    </row>
    <row r="2102" spans="1:2" ht="24">
      <c r="A2102" s="234" t="s">
        <v>3095</v>
      </c>
      <c r="B2102" s="236">
        <v>616827411.14999998</v>
      </c>
    </row>
    <row r="2103" spans="1:2">
      <c r="A2103" s="234" t="s">
        <v>3096</v>
      </c>
      <c r="B2103" s="236">
        <v>703243386.61000001</v>
      </c>
    </row>
    <row r="2104" spans="1:2">
      <c r="A2104" s="233" t="s">
        <v>6700</v>
      </c>
      <c r="B2104" s="235">
        <v>188029480</v>
      </c>
    </row>
    <row r="2105" spans="1:2">
      <c r="A2105" s="234" t="s">
        <v>6701</v>
      </c>
      <c r="B2105" s="236">
        <v>47137760</v>
      </c>
    </row>
    <row r="2106" spans="1:2">
      <c r="A2106" s="234" t="s">
        <v>6702</v>
      </c>
      <c r="B2106" s="236">
        <v>46775760</v>
      </c>
    </row>
    <row r="2107" spans="1:2">
      <c r="A2107" s="234" t="s">
        <v>6703</v>
      </c>
      <c r="B2107" s="236">
        <v>94115960</v>
      </c>
    </row>
    <row r="2108" spans="1:2">
      <c r="A2108" s="233" t="s">
        <v>266</v>
      </c>
      <c r="B2108" s="235">
        <v>112534084</v>
      </c>
    </row>
    <row r="2109" spans="1:2">
      <c r="A2109" s="234" t="s">
        <v>1665</v>
      </c>
      <c r="B2109" s="236">
        <v>36135760</v>
      </c>
    </row>
    <row r="2110" spans="1:2">
      <c r="A2110" s="234" t="s">
        <v>3097</v>
      </c>
      <c r="B2110" s="236">
        <v>37000140</v>
      </c>
    </row>
    <row r="2111" spans="1:2">
      <c r="A2111" s="234" t="s">
        <v>3098</v>
      </c>
      <c r="B2111" s="236">
        <v>39398184</v>
      </c>
    </row>
    <row r="2112" spans="1:2">
      <c r="A2112" s="233" t="s">
        <v>4657</v>
      </c>
      <c r="B2112" s="235">
        <v>9319999.9600000009</v>
      </c>
    </row>
    <row r="2113" spans="1:2">
      <c r="A2113" s="234" t="s">
        <v>4658</v>
      </c>
      <c r="B2113" s="236">
        <v>9319999.9600000009</v>
      </c>
    </row>
    <row r="2114" spans="1:2">
      <c r="A2114" s="233" t="s">
        <v>227</v>
      </c>
      <c r="B2114" s="235">
        <v>70631124</v>
      </c>
    </row>
    <row r="2115" spans="1:2">
      <c r="A2115" s="234" t="s">
        <v>1672</v>
      </c>
      <c r="B2115" s="236">
        <v>8513940</v>
      </c>
    </row>
    <row r="2116" spans="1:2">
      <c r="A2116" s="234" t="s">
        <v>3105</v>
      </c>
      <c r="B2116" s="236">
        <v>8505005</v>
      </c>
    </row>
    <row r="2117" spans="1:2">
      <c r="A2117" s="234" t="s">
        <v>3106</v>
      </c>
      <c r="B2117" s="236">
        <v>2252788</v>
      </c>
    </row>
    <row r="2118" spans="1:2">
      <c r="A2118" s="234" t="s">
        <v>4665</v>
      </c>
      <c r="B2118" s="236">
        <v>6632364</v>
      </c>
    </row>
    <row r="2119" spans="1:2">
      <c r="A2119" s="234" t="s">
        <v>4666</v>
      </c>
      <c r="B2119" s="236">
        <v>13779995</v>
      </c>
    </row>
    <row r="2120" spans="1:2">
      <c r="A2120" s="234" t="s">
        <v>4667</v>
      </c>
      <c r="B2120" s="236">
        <v>11063940</v>
      </c>
    </row>
    <row r="2121" spans="1:2">
      <c r="A2121" s="234" t="s">
        <v>6704</v>
      </c>
      <c r="B2121" s="236">
        <v>11043940</v>
      </c>
    </row>
    <row r="2122" spans="1:2">
      <c r="A2122" s="234" t="s">
        <v>6705</v>
      </c>
      <c r="B2122" s="236">
        <v>8839152</v>
      </c>
    </row>
    <row r="2123" spans="1:2">
      <c r="A2123" s="233" t="s">
        <v>2685</v>
      </c>
      <c r="B2123" s="235">
        <v>619383590</v>
      </c>
    </row>
    <row r="2124" spans="1:2">
      <c r="A2124" s="234" t="s">
        <v>3107</v>
      </c>
      <c r="B2124" s="236">
        <v>51060000</v>
      </c>
    </row>
    <row r="2125" spans="1:2">
      <c r="A2125" s="234" t="s">
        <v>3108</v>
      </c>
      <c r="B2125" s="236">
        <v>72000000</v>
      </c>
    </row>
    <row r="2126" spans="1:2">
      <c r="A2126" s="234" t="s">
        <v>3109</v>
      </c>
      <c r="B2126" s="236">
        <v>53130000</v>
      </c>
    </row>
    <row r="2127" spans="1:2">
      <c r="A2127" s="234" t="s">
        <v>3110</v>
      </c>
      <c r="B2127" s="236">
        <v>73788600</v>
      </c>
    </row>
    <row r="2128" spans="1:2">
      <c r="A2128" s="234" t="s">
        <v>4668</v>
      </c>
      <c r="B2128" s="236">
        <v>51750000</v>
      </c>
    </row>
    <row r="2129" spans="1:2">
      <c r="A2129" s="234" t="s">
        <v>4669</v>
      </c>
      <c r="B2129" s="236">
        <v>41990000</v>
      </c>
    </row>
    <row r="2130" spans="1:2">
      <c r="A2130" s="234" t="s">
        <v>4670</v>
      </c>
      <c r="B2130" s="236">
        <v>58765000</v>
      </c>
    </row>
    <row r="2131" spans="1:2">
      <c r="A2131" s="234" t="s">
        <v>4671</v>
      </c>
      <c r="B2131" s="236">
        <v>52500000</v>
      </c>
    </row>
    <row r="2132" spans="1:2">
      <c r="A2132" s="234" t="s">
        <v>4672</v>
      </c>
      <c r="B2132" s="236">
        <v>22359990</v>
      </c>
    </row>
    <row r="2133" spans="1:2">
      <c r="A2133" s="234" t="s">
        <v>4673</v>
      </c>
      <c r="B2133" s="236">
        <v>35680000</v>
      </c>
    </row>
    <row r="2134" spans="1:2">
      <c r="A2134" s="234" t="s">
        <v>4674</v>
      </c>
      <c r="B2134" s="236">
        <v>52000000</v>
      </c>
    </row>
    <row r="2135" spans="1:2">
      <c r="A2135" s="234" t="s">
        <v>6706</v>
      </c>
      <c r="B2135" s="236">
        <v>54360000</v>
      </c>
    </row>
    <row r="2136" spans="1:2" ht="24">
      <c r="A2136" s="233" t="s">
        <v>4675</v>
      </c>
      <c r="B2136" s="235">
        <v>2355000</v>
      </c>
    </row>
    <row r="2137" spans="1:2">
      <c r="A2137" s="234" t="s">
        <v>4676</v>
      </c>
      <c r="B2137" s="236">
        <v>2355000</v>
      </c>
    </row>
    <row r="2138" spans="1:2">
      <c r="A2138" s="233" t="s">
        <v>85</v>
      </c>
      <c r="B2138" s="235">
        <v>54269970</v>
      </c>
    </row>
    <row r="2139" spans="1:2">
      <c r="A2139" s="234" t="s">
        <v>1673</v>
      </c>
      <c r="B2139" s="236">
        <v>54269970</v>
      </c>
    </row>
    <row r="2140" spans="1:2">
      <c r="A2140" s="233" t="s">
        <v>2686</v>
      </c>
      <c r="B2140" s="235">
        <v>40215780</v>
      </c>
    </row>
    <row r="2141" spans="1:2">
      <c r="A2141" s="234" t="s">
        <v>3111</v>
      </c>
      <c r="B2141" s="236">
        <v>18057890</v>
      </c>
    </row>
    <row r="2142" spans="1:2">
      <c r="A2142" s="234" t="s">
        <v>6707</v>
      </c>
      <c r="B2142" s="236">
        <v>22157890</v>
      </c>
    </row>
    <row r="2143" spans="1:2">
      <c r="A2143" s="233" t="s">
        <v>86</v>
      </c>
      <c r="B2143" s="235">
        <v>103302392</v>
      </c>
    </row>
    <row r="2144" spans="1:2">
      <c r="A2144" s="234" t="s">
        <v>1674</v>
      </c>
      <c r="B2144" s="236">
        <v>13640000</v>
      </c>
    </row>
    <row r="2145" spans="1:2">
      <c r="A2145" s="234" t="s">
        <v>3112</v>
      </c>
      <c r="B2145" s="236">
        <v>13608000</v>
      </c>
    </row>
    <row r="2146" spans="1:2">
      <c r="A2146" s="234" t="s">
        <v>3113</v>
      </c>
      <c r="B2146" s="236">
        <v>14400000</v>
      </c>
    </row>
    <row r="2147" spans="1:2">
      <c r="A2147" s="234" t="s">
        <v>4677</v>
      </c>
      <c r="B2147" s="236">
        <v>22406400</v>
      </c>
    </row>
    <row r="2148" spans="1:2">
      <c r="A2148" s="234" t="s">
        <v>4678</v>
      </c>
      <c r="B2148" s="236">
        <v>21200000</v>
      </c>
    </row>
    <row r="2149" spans="1:2">
      <c r="A2149" s="234" t="s">
        <v>6708</v>
      </c>
      <c r="B2149" s="236">
        <v>18047992</v>
      </c>
    </row>
    <row r="2150" spans="1:2">
      <c r="A2150" s="233" t="s">
        <v>228</v>
      </c>
      <c r="B2150" s="235">
        <v>720371690</v>
      </c>
    </row>
    <row r="2151" spans="1:2">
      <c r="A2151" s="234" t="s">
        <v>1675</v>
      </c>
      <c r="B2151" s="236">
        <v>209032000</v>
      </c>
    </row>
    <row r="2152" spans="1:2">
      <c r="A2152" s="234" t="s">
        <v>1676</v>
      </c>
      <c r="B2152" s="236">
        <v>69122000</v>
      </c>
    </row>
    <row r="2153" spans="1:2">
      <c r="A2153" s="234" t="s">
        <v>1677</v>
      </c>
      <c r="B2153" s="236">
        <v>144756690</v>
      </c>
    </row>
    <row r="2154" spans="1:2">
      <c r="A2154" s="234" t="s">
        <v>3114</v>
      </c>
      <c r="B2154" s="236">
        <v>204061000</v>
      </c>
    </row>
    <row r="2155" spans="1:2">
      <c r="A2155" s="234" t="s">
        <v>4679</v>
      </c>
      <c r="B2155" s="236">
        <v>93400000</v>
      </c>
    </row>
    <row r="2156" spans="1:2">
      <c r="A2156" s="233" t="s">
        <v>2687</v>
      </c>
      <c r="B2156" s="235">
        <v>692114250</v>
      </c>
    </row>
    <row r="2157" spans="1:2">
      <c r="A2157" s="234" t="s">
        <v>3115</v>
      </c>
      <c r="B2157" s="236">
        <v>4404000</v>
      </c>
    </row>
    <row r="2158" spans="1:2">
      <c r="A2158" s="234" t="s">
        <v>3116</v>
      </c>
      <c r="B2158" s="236">
        <v>687710250</v>
      </c>
    </row>
    <row r="2159" spans="1:2">
      <c r="A2159" s="233" t="s">
        <v>267</v>
      </c>
      <c r="B2159" s="235">
        <v>89081978</v>
      </c>
    </row>
    <row r="2160" spans="1:2">
      <c r="A2160" s="234" t="s">
        <v>1678</v>
      </c>
      <c r="B2160" s="236">
        <v>34060000</v>
      </c>
    </row>
    <row r="2161" spans="1:2">
      <c r="A2161" s="234" t="s">
        <v>4680</v>
      </c>
      <c r="B2161" s="236">
        <v>55021978</v>
      </c>
    </row>
    <row r="2162" spans="1:2">
      <c r="A2162" s="233" t="s">
        <v>589</v>
      </c>
      <c r="B2162" s="235">
        <v>831173935</v>
      </c>
    </row>
    <row r="2163" spans="1:2">
      <c r="A2163" s="234" t="s">
        <v>1679</v>
      </c>
      <c r="B2163" s="236">
        <v>97067970</v>
      </c>
    </row>
    <row r="2164" spans="1:2">
      <c r="A2164" s="234" t="s">
        <v>1680</v>
      </c>
      <c r="B2164" s="236">
        <v>137011888</v>
      </c>
    </row>
    <row r="2165" spans="1:2">
      <c r="A2165" s="234" t="s">
        <v>1681</v>
      </c>
      <c r="B2165" s="236">
        <v>206860620</v>
      </c>
    </row>
    <row r="2166" spans="1:2">
      <c r="A2166" s="234" t="s">
        <v>1682</v>
      </c>
      <c r="B2166" s="236">
        <v>216359880</v>
      </c>
    </row>
    <row r="2167" spans="1:2">
      <c r="A2167" s="234" t="s">
        <v>1683</v>
      </c>
      <c r="B2167" s="236">
        <v>5394000</v>
      </c>
    </row>
    <row r="2168" spans="1:2">
      <c r="A2168" s="234" t="s">
        <v>1684</v>
      </c>
      <c r="B2168" s="236">
        <v>113525937</v>
      </c>
    </row>
    <row r="2169" spans="1:2">
      <c r="A2169" s="234" t="s">
        <v>1685</v>
      </c>
      <c r="B2169" s="236">
        <v>54953640</v>
      </c>
    </row>
    <row r="2170" spans="1:2">
      <c r="A2170" s="233" t="s">
        <v>135</v>
      </c>
      <c r="B2170" s="235">
        <v>36491496</v>
      </c>
    </row>
    <row r="2171" spans="1:2">
      <c r="A2171" s="234" t="s">
        <v>1686</v>
      </c>
      <c r="B2171" s="236">
        <v>9060000</v>
      </c>
    </row>
    <row r="2172" spans="1:2">
      <c r="A2172" s="234" t="s">
        <v>3117</v>
      </c>
      <c r="B2172" s="236">
        <v>8755152</v>
      </c>
    </row>
    <row r="2173" spans="1:2">
      <c r="A2173" s="234" t="s">
        <v>4681</v>
      </c>
      <c r="B2173" s="236">
        <v>9327552</v>
      </c>
    </row>
    <row r="2174" spans="1:2">
      <c r="A2174" s="234" t="s">
        <v>6709</v>
      </c>
      <c r="B2174" s="236">
        <v>9348792</v>
      </c>
    </row>
    <row r="2175" spans="1:2">
      <c r="A2175" s="233" t="s">
        <v>37</v>
      </c>
      <c r="B2175" s="235">
        <v>1002992009</v>
      </c>
    </row>
    <row r="2176" spans="1:2">
      <c r="A2176" s="234" t="s">
        <v>1687</v>
      </c>
      <c r="B2176" s="236">
        <v>89989400</v>
      </c>
    </row>
    <row r="2177" spans="1:2">
      <c r="A2177" s="234" t="s">
        <v>1688</v>
      </c>
      <c r="B2177" s="236">
        <v>90639400</v>
      </c>
    </row>
    <row r="2178" spans="1:2">
      <c r="A2178" s="234" t="s">
        <v>1689</v>
      </c>
      <c r="B2178" s="236">
        <v>37984548</v>
      </c>
    </row>
    <row r="2179" spans="1:2">
      <c r="A2179" s="234" t="s">
        <v>1690</v>
      </c>
      <c r="B2179" s="236">
        <v>53156971</v>
      </c>
    </row>
    <row r="2180" spans="1:2">
      <c r="A2180" s="234" t="s">
        <v>3118</v>
      </c>
      <c r="B2180" s="236">
        <v>92572200</v>
      </c>
    </row>
    <row r="2181" spans="1:2">
      <c r="A2181" s="234" t="s">
        <v>3119</v>
      </c>
      <c r="B2181" s="236">
        <v>99894950</v>
      </c>
    </row>
    <row r="2182" spans="1:2">
      <c r="A2182" s="234" t="s">
        <v>3120</v>
      </c>
      <c r="B2182" s="236">
        <v>116639400</v>
      </c>
    </row>
    <row r="2183" spans="1:2">
      <c r="A2183" s="234" t="s">
        <v>4682</v>
      </c>
      <c r="B2183" s="236">
        <v>116567150</v>
      </c>
    </row>
    <row r="2184" spans="1:2">
      <c r="A2184" s="234" t="s">
        <v>6710</v>
      </c>
      <c r="B2184" s="236">
        <v>70463640</v>
      </c>
    </row>
    <row r="2185" spans="1:2">
      <c r="A2185" s="234" t="s">
        <v>6711</v>
      </c>
      <c r="B2185" s="236">
        <v>116739400</v>
      </c>
    </row>
    <row r="2186" spans="1:2">
      <c r="A2186" s="234" t="s">
        <v>6712</v>
      </c>
      <c r="B2186" s="236">
        <v>118344950</v>
      </c>
    </row>
    <row r="2187" spans="1:2">
      <c r="A2187" s="233" t="s">
        <v>6713</v>
      </c>
      <c r="B2187" s="235">
        <v>110290000</v>
      </c>
    </row>
    <row r="2188" spans="1:2">
      <c r="A2188" s="234" t="s">
        <v>6714</v>
      </c>
      <c r="B2188" s="236">
        <v>110290000</v>
      </c>
    </row>
    <row r="2189" spans="1:2">
      <c r="A2189" s="233" t="s">
        <v>2688</v>
      </c>
      <c r="B2189" s="235">
        <v>10759996</v>
      </c>
    </row>
    <row r="2190" spans="1:2">
      <c r="A2190" s="234" t="s">
        <v>3121</v>
      </c>
      <c r="B2190" s="236">
        <v>10759996</v>
      </c>
    </row>
    <row r="2191" spans="1:2">
      <c r="A2191" s="233" t="s">
        <v>2689</v>
      </c>
      <c r="B2191" s="235">
        <v>835303904</v>
      </c>
    </row>
    <row r="2192" spans="1:2">
      <c r="A2192" s="234" t="s">
        <v>3122</v>
      </c>
      <c r="B2192" s="236">
        <v>170100100</v>
      </c>
    </row>
    <row r="2193" spans="1:2">
      <c r="A2193" s="234" t="s">
        <v>4683</v>
      </c>
      <c r="B2193" s="236">
        <v>230199900</v>
      </c>
    </row>
    <row r="2194" spans="1:2">
      <c r="A2194" s="234" t="s">
        <v>6715</v>
      </c>
      <c r="B2194" s="236">
        <v>221020000</v>
      </c>
    </row>
    <row r="2195" spans="1:2">
      <c r="A2195" s="234" t="s">
        <v>6716</v>
      </c>
      <c r="B2195" s="236">
        <v>213983904</v>
      </c>
    </row>
    <row r="2196" spans="1:2">
      <c r="A2196" s="233" t="s">
        <v>229</v>
      </c>
      <c r="B2196" s="235">
        <v>8287200</v>
      </c>
    </row>
    <row r="2197" spans="1:2">
      <c r="A2197" s="234" t="s">
        <v>1691</v>
      </c>
      <c r="B2197" s="236">
        <v>3540000</v>
      </c>
    </row>
    <row r="2198" spans="1:2">
      <c r="A2198" s="234" t="s">
        <v>1692</v>
      </c>
      <c r="B2198" s="236">
        <v>4747200</v>
      </c>
    </row>
    <row r="2199" spans="1:2">
      <c r="A2199" s="233" t="s">
        <v>38</v>
      </c>
      <c r="B2199" s="235">
        <v>471558919</v>
      </c>
    </row>
    <row r="2200" spans="1:2">
      <c r="A2200" s="234" t="s">
        <v>1693</v>
      </c>
      <c r="B2200" s="236">
        <v>17977880</v>
      </c>
    </row>
    <row r="2201" spans="1:2">
      <c r="A2201" s="234" t="s">
        <v>1694</v>
      </c>
      <c r="B2201" s="236">
        <v>18040010</v>
      </c>
    </row>
    <row r="2202" spans="1:2">
      <c r="A2202" s="234" t="s">
        <v>1695</v>
      </c>
      <c r="B2202" s="236">
        <v>18029990</v>
      </c>
    </row>
    <row r="2203" spans="1:2">
      <c r="A2203" s="234" t="s">
        <v>1696</v>
      </c>
      <c r="B2203" s="236">
        <v>18117860</v>
      </c>
    </row>
    <row r="2204" spans="1:2">
      <c r="A2204" s="234" t="s">
        <v>1697</v>
      </c>
      <c r="B2204" s="236">
        <v>18288880</v>
      </c>
    </row>
    <row r="2205" spans="1:2">
      <c r="A2205" s="234" t="s">
        <v>1698</v>
      </c>
      <c r="B2205" s="236">
        <v>18129990</v>
      </c>
    </row>
    <row r="2206" spans="1:2">
      <c r="A2206" s="234" t="s">
        <v>3123</v>
      </c>
      <c r="B2206" s="236">
        <v>18089990</v>
      </c>
    </row>
    <row r="2207" spans="1:2">
      <c r="A2207" s="234" t="s">
        <v>3124</v>
      </c>
      <c r="B2207" s="236">
        <v>18507770</v>
      </c>
    </row>
    <row r="2208" spans="1:2">
      <c r="A2208" s="234" t="s">
        <v>3125</v>
      </c>
      <c r="B2208" s="236">
        <v>9998885</v>
      </c>
    </row>
    <row r="2209" spans="1:2">
      <c r="A2209" s="234" t="s">
        <v>3126</v>
      </c>
      <c r="B2209" s="236">
        <v>20000010</v>
      </c>
    </row>
    <row r="2210" spans="1:2">
      <c r="A2210" s="234" t="s">
        <v>3127</v>
      </c>
      <c r="B2210" s="236">
        <v>20117880</v>
      </c>
    </row>
    <row r="2211" spans="1:2">
      <c r="A2211" s="234" t="s">
        <v>3128</v>
      </c>
      <c r="B2211" s="236">
        <v>23687990</v>
      </c>
    </row>
    <row r="2212" spans="1:2">
      <c r="A2212" s="234" t="s">
        <v>3129</v>
      </c>
      <c r="B2212" s="236">
        <v>23327880</v>
      </c>
    </row>
    <row r="2213" spans="1:2">
      <c r="A2213" s="234" t="s">
        <v>4684</v>
      </c>
      <c r="B2213" s="236">
        <v>23337880</v>
      </c>
    </row>
    <row r="2214" spans="1:2">
      <c r="A2214" s="234" t="s">
        <v>4685</v>
      </c>
      <c r="B2214" s="236">
        <v>23313880</v>
      </c>
    </row>
    <row r="2215" spans="1:2">
      <c r="A2215" s="234" t="s">
        <v>4686</v>
      </c>
      <c r="B2215" s="236">
        <v>23313440</v>
      </c>
    </row>
    <row r="2216" spans="1:2">
      <c r="A2216" s="234" t="s">
        <v>4687</v>
      </c>
      <c r="B2216" s="236">
        <v>23338880</v>
      </c>
    </row>
    <row r="2217" spans="1:2">
      <c r="A2217" s="234" t="s">
        <v>6717</v>
      </c>
      <c r="B2217" s="236">
        <v>23327890</v>
      </c>
    </row>
    <row r="2218" spans="1:2">
      <c r="A2218" s="234" t="s">
        <v>6718</v>
      </c>
      <c r="B2218" s="236">
        <v>23827770</v>
      </c>
    </row>
    <row r="2219" spans="1:2">
      <c r="A2219" s="234" t="s">
        <v>6719</v>
      </c>
      <c r="B2219" s="236">
        <v>18710304</v>
      </c>
    </row>
    <row r="2220" spans="1:2">
      <c r="A2220" s="234" t="s">
        <v>6720</v>
      </c>
      <c r="B2220" s="236">
        <v>23366880</v>
      </c>
    </row>
    <row r="2221" spans="1:2">
      <c r="A2221" s="234" t="s">
        <v>6721</v>
      </c>
      <c r="B2221" s="236">
        <v>23368990</v>
      </c>
    </row>
    <row r="2222" spans="1:2">
      <c r="A2222" s="234" t="s">
        <v>6722</v>
      </c>
      <c r="B2222" s="236">
        <v>23337990</v>
      </c>
    </row>
    <row r="2223" spans="1:2">
      <c r="A2223" s="233" t="s">
        <v>39</v>
      </c>
      <c r="B2223" s="235">
        <v>7372845500</v>
      </c>
    </row>
    <row r="2224" spans="1:2">
      <c r="A2224" s="234" t="s">
        <v>595</v>
      </c>
      <c r="B2224" s="236">
        <v>47506500</v>
      </c>
    </row>
    <row r="2225" spans="1:2">
      <c r="A2225" s="234" t="s">
        <v>1699</v>
      </c>
      <c r="B2225" s="236">
        <v>63342000</v>
      </c>
    </row>
    <row r="2226" spans="1:2">
      <c r="A2226" s="234" t="s">
        <v>1700</v>
      </c>
      <c r="B2226" s="236">
        <v>15835500</v>
      </c>
    </row>
    <row r="2227" spans="1:2">
      <c r="A2227" s="234" t="s">
        <v>1701</v>
      </c>
      <c r="B2227" s="236">
        <v>5278500</v>
      </c>
    </row>
    <row r="2228" spans="1:2">
      <c r="A2228" s="234" t="s">
        <v>1702</v>
      </c>
      <c r="B2228" s="236">
        <v>42228000</v>
      </c>
    </row>
    <row r="2229" spans="1:2">
      <c r="A2229" s="234" t="s">
        <v>1703</v>
      </c>
      <c r="B2229" s="236">
        <v>15835500</v>
      </c>
    </row>
    <row r="2230" spans="1:2">
      <c r="A2230" s="234" t="s">
        <v>1704</v>
      </c>
      <c r="B2230" s="236">
        <v>26392500</v>
      </c>
    </row>
    <row r="2231" spans="1:2">
      <c r="A2231" s="234" t="s">
        <v>1705</v>
      </c>
      <c r="B2231" s="236">
        <v>26392500</v>
      </c>
    </row>
    <row r="2232" spans="1:2">
      <c r="A2232" s="234" t="s">
        <v>1706</v>
      </c>
      <c r="B2232" s="236">
        <v>26392500</v>
      </c>
    </row>
    <row r="2233" spans="1:2">
      <c r="A2233" s="234" t="s">
        <v>1707</v>
      </c>
      <c r="B2233" s="236">
        <v>36949500</v>
      </c>
    </row>
    <row r="2234" spans="1:2">
      <c r="A2234" s="234" t="s">
        <v>1708</v>
      </c>
      <c r="B2234" s="236">
        <v>26392500</v>
      </c>
    </row>
    <row r="2235" spans="1:2">
      <c r="A2235" s="234" t="s">
        <v>1709</v>
      </c>
      <c r="B2235" s="236">
        <v>15835500</v>
      </c>
    </row>
    <row r="2236" spans="1:2">
      <c r="A2236" s="234" t="s">
        <v>1710</v>
      </c>
      <c r="B2236" s="236">
        <v>26392500</v>
      </c>
    </row>
    <row r="2237" spans="1:2">
      <c r="A2237" s="234" t="s">
        <v>1711</v>
      </c>
      <c r="B2237" s="236">
        <v>31671000</v>
      </c>
    </row>
    <row r="2238" spans="1:2">
      <c r="A2238" s="234" t="s">
        <v>1712</v>
      </c>
      <c r="B2238" s="236">
        <v>26392500</v>
      </c>
    </row>
    <row r="2239" spans="1:2">
      <c r="A2239" s="234" t="s">
        <v>1713</v>
      </c>
      <c r="B2239" s="236">
        <v>26392500</v>
      </c>
    </row>
    <row r="2240" spans="1:2">
      <c r="A2240" s="234" t="s">
        <v>1714</v>
      </c>
      <c r="B2240" s="236">
        <v>26392500</v>
      </c>
    </row>
    <row r="2241" spans="1:2">
      <c r="A2241" s="234" t="s">
        <v>1715</v>
      </c>
      <c r="B2241" s="236">
        <v>21114000</v>
      </c>
    </row>
    <row r="2242" spans="1:2">
      <c r="A2242" s="234" t="s">
        <v>1716</v>
      </c>
      <c r="B2242" s="236">
        <v>47506500</v>
      </c>
    </row>
    <row r="2243" spans="1:2">
      <c r="A2243" s="234" t="s">
        <v>1717</v>
      </c>
      <c r="B2243" s="236">
        <v>105570000</v>
      </c>
    </row>
    <row r="2244" spans="1:2">
      <c r="A2244" s="234" t="s">
        <v>1718</v>
      </c>
      <c r="B2244" s="236">
        <v>15835500</v>
      </c>
    </row>
    <row r="2245" spans="1:2">
      <c r="A2245" s="234" t="s">
        <v>1719</v>
      </c>
      <c r="B2245" s="236">
        <v>5278500</v>
      </c>
    </row>
    <row r="2246" spans="1:2">
      <c r="A2246" s="234" t="s">
        <v>1720</v>
      </c>
      <c r="B2246" s="236">
        <v>21114000</v>
      </c>
    </row>
    <row r="2247" spans="1:2">
      <c r="A2247" s="234" t="s">
        <v>1721</v>
      </c>
      <c r="B2247" s="236">
        <v>26392500</v>
      </c>
    </row>
    <row r="2248" spans="1:2">
      <c r="A2248" s="234" t="s">
        <v>1722</v>
      </c>
      <c r="B2248" s="236">
        <v>21114000</v>
      </c>
    </row>
    <row r="2249" spans="1:2">
      <c r="A2249" s="234" t="s">
        <v>1723</v>
      </c>
      <c r="B2249" s="236">
        <v>21114000</v>
      </c>
    </row>
    <row r="2250" spans="1:2">
      <c r="A2250" s="234" t="s">
        <v>1724</v>
      </c>
      <c r="B2250" s="236">
        <v>15835500</v>
      </c>
    </row>
    <row r="2251" spans="1:2">
      <c r="A2251" s="234" t="s">
        <v>1725</v>
      </c>
      <c r="B2251" s="236">
        <v>15835500</v>
      </c>
    </row>
    <row r="2252" spans="1:2">
      <c r="A2252" s="234" t="s">
        <v>1726</v>
      </c>
      <c r="B2252" s="236">
        <v>5278500</v>
      </c>
    </row>
    <row r="2253" spans="1:2">
      <c r="A2253" s="234" t="s">
        <v>1727</v>
      </c>
      <c r="B2253" s="236">
        <v>21114000</v>
      </c>
    </row>
    <row r="2254" spans="1:2">
      <c r="A2254" s="234" t="s">
        <v>1728</v>
      </c>
      <c r="B2254" s="236">
        <v>10557000</v>
      </c>
    </row>
    <row r="2255" spans="1:2">
      <c r="A2255" s="234" t="s">
        <v>1729</v>
      </c>
      <c r="B2255" s="236">
        <v>26392500</v>
      </c>
    </row>
    <row r="2256" spans="1:2">
      <c r="A2256" s="234" t="s">
        <v>1730</v>
      </c>
      <c r="B2256" s="236">
        <v>21114000</v>
      </c>
    </row>
    <row r="2257" spans="1:2">
      <c r="A2257" s="234" t="s">
        <v>1731</v>
      </c>
      <c r="B2257" s="236">
        <v>26392500</v>
      </c>
    </row>
    <row r="2258" spans="1:2">
      <c r="A2258" s="234" t="s">
        <v>1732</v>
      </c>
      <c r="B2258" s="236">
        <v>26392500</v>
      </c>
    </row>
    <row r="2259" spans="1:2">
      <c r="A2259" s="234" t="s">
        <v>1733</v>
      </c>
      <c r="B2259" s="236">
        <v>5278500</v>
      </c>
    </row>
    <row r="2260" spans="1:2">
      <c r="A2260" s="234" t="s">
        <v>1734</v>
      </c>
      <c r="B2260" s="236">
        <v>5278500</v>
      </c>
    </row>
    <row r="2261" spans="1:2">
      <c r="A2261" s="234" t="s">
        <v>1735</v>
      </c>
      <c r="B2261" s="236">
        <v>31671000</v>
      </c>
    </row>
    <row r="2262" spans="1:2">
      <c r="A2262" s="234" t="s">
        <v>1736</v>
      </c>
      <c r="B2262" s="236">
        <v>31671000</v>
      </c>
    </row>
    <row r="2263" spans="1:2">
      <c r="A2263" s="234" t="s">
        <v>1737</v>
      </c>
      <c r="B2263" s="236">
        <v>31671000</v>
      </c>
    </row>
    <row r="2264" spans="1:2">
      <c r="A2264" s="234" t="s">
        <v>1738</v>
      </c>
      <c r="B2264" s="236">
        <v>15835500</v>
      </c>
    </row>
    <row r="2265" spans="1:2">
      <c r="A2265" s="234" t="s">
        <v>1739</v>
      </c>
      <c r="B2265" s="236">
        <v>42228000</v>
      </c>
    </row>
    <row r="2266" spans="1:2">
      <c r="A2266" s="234" t="s">
        <v>1740</v>
      </c>
      <c r="B2266" s="236">
        <v>31671000</v>
      </c>
    </row>
    <row r="2267" spans="1:2">
      <c r="A2267" s="234" t="s">
        <v>1741</v>
      </c>
      <c r="B2267" s="236">
        <v>21114000</v>
      </c>
    </row>
    <row r="2268" spans="1:2">
      <c r="A2268" s="234" t="s">
        <v>1742</v>
      </c>
      <c r="B2268" s="236">
        <v>15835500</v>
      </c>
    </row>
    <row r="2269" spans="1:2">
      <c r="A2269" s="234" t="s">
        <v>1743</v>
      </c>
      <c r="B2269" s="236">
        <v>15835500</v>
      </c>
    </row>
    <row r="2270" spans="1:2">
      <c r="A2270" s="234" t="s">
        <v>1744</v>
      </c>
      <c r="B2270" s="236">
        <v>21114000</v>
      </c>
    </row>
    <row r="2271" spans="1:2">
      <c r="A2271" s="234" t="s">
        <v>1745</v>
      </c>
      <c r="B2271" s="236">
        <v>5278500</v>
      </c>
    </row>
    <row r="2272" spans="1:2">
      <c r="A2272" s="234" t="s">
        <v>1746</v>
      </c>
      <c r="B2272" s="236">
        <v>21114000</v>
      </c>
    </row>
    <row r="2273" spans="1:2">
      <c r="A2273" s="234" t="s">
        <v>1747</v>
      </c>
      <c r="B2273" s="236">
        <v>58063500</v>
      </c>
    </row>
    <row r="2274" spans="1:2">
      <c r="A2274" s="234" t="s">
        <v>1748</v>
      </c>
      <c r="B2274" s="236">
        <v>42228000</v>
      </c>
    </row>
    <row r="2275" spans="1:2">
      <c r="A2275" s="234" t="s">
        <v>1749</v>
      </c>
      <c r="B2275" s="236">
        <v>15835500</v>
      </c>
    </row>
    <row r="2276" spans="1:2">
      <c r="A2276" s="234" t="s">
        <v>1750</v>
      </c>
      <c r="B2276" s="236">
        <v>15835500</v>
      </c>
    </row>
    <row r="2277" spans="1:2">
      <c r="A2277" s="234" t="s">
        <v>1751</v>
      </c>
      <c r="B2277" s="236">
        <v>47506500</v>
      </c>
    </row>
    <row r="2278" spans="1:2">
      <c r="A2278" s="234" t="s">
        <v>1752</v>
      </c>
      <c r="B2278" s="236">
        <v>26392500</v>
      </c>
    </row>
    <row r="2279" spans="1:2">
      <c r="A2279" s="234" t="s">
        <v>1753</v>
      </c>
      <c r="B2279" s="236">
        <v>52785000</v>
      </c>
    </row>
    <row r="2280" spans="1:2">
      <c r="A2280" s="234" t="s">
        <v>1754</v>
      </c>
      <c r="B2280" s="236">
        <v>21114000</v>
      </c>
    </row>
    <row r="2281" spans="1:2">
      <c r="A2281" s="234" t="s">
        <v>1755</v>
      </c>
      <c r="B2281" s="236">
        <v>10557000</v>
      </c>
    </row>
    <row r="2282" spans="1:2">
      <c r="A2282" s="234" t="s">
        <v>1756</v>
      </c>
      <c r="B2282" s="236">
        <v>52785000</v>
      </c>
    </row>
    <row r="2283" spans="1:2">
      <c r="A2283" s="234" t="s">
        <v>1757</v>
      </c>
      <c r="B2283" s="236">
        <v>26392500</v>
      </c>
    </row>
    <row r="2284" spans="1:2">
      <c r="A2284" s="234" t="s">
        <v>1758</v>
      </c>
      <c r="B2284" s="236">
        <v>26392500</v>
      </c>
    </row>
    <row r="2285" spans="1:2">
      <c r="A2285" s="234" t="s">
        <v>1759</v>
      </c>
      <c r="B2285" s="236">
        <v>21114000</v>
      </c>
    </row>
    <row r="2286" spans="1:2">
      <c r="A2286" s="234" t="s">
        <v>1760</v>
      </c>
      <c r="B2286" s="236">
        <v>52785000</v>
      </c>
    </row>
    <row r="2287" spans="1:2">
      <c r="A2287" s="234" t="s">
        <v>3130</v>
      </c>
      <c r="B2287" s="236">
        <v>28750000</v>
      </c>
    </row>
    <row r="2288" spans="1:2">
      <c r="A2288" s="234" t="s">
        <v>3131</v>
      </c>
      <c r="B2288" s="236">
        <v>23000000</v>
      </c>
    </row>
    <row r="2289" spans="1:2">
      <c r="A2289" s="234" t="s">
        <v>3132</v>
      </c>
      <c r="B2289" s="236">
        <v>23000000</v>
      </c>
    </row>
    <row r="2290" spans="1:2">
      <c r="A2290" s="234" t="s">
        <v>3133</v>
      </c>
      <c r="B2290" s="236">
        <v>34500000</v>
      </c>
    </row>
    <row r="2291" spans="1:2">
      <c r="A2291" s="234" t="s">
        <v>3134</v>
      </c>
      <c r="B2291" s="236">
        <v>34500000</v>
      </c>
    </row>
    <row r="2292" spans="1:2">
      <c r="A2292" s="234" t="s">
        <v>3135</v>
      </c>
      <c r="B2292" s="236">
        <v>34500000</v>
      </c>
    </row>
    <row r="2293" spans="1:2">
      <c r="A2293" s="234" t="s">
        <v>3136</v>
      </c>
      <c r="B2293" s="236">
        <v>23000000</v>
      </c>
    </row>
    <row r="2294" spans="1:2">
      <c r="A2294" s="234" t="s">
        <v>3137</v>
      </c>
      <c r="B2294" s="236">
        <v>28750000</v>
      </c>
    </row>
    <row r="2295" spans="1:2">
      <c r="A2295" s="234" t="s">
        <v>3138</v>
      </c>
      <c r="B2295" s="236">
        <v>23000000</v>
      </c>
    </row>
    <row r="2296" spans="1:2">
      <c r="A2296" s="234" t="s">
        <v>3139</v>
      </c>
      <c r="B2296" s="236">
        <v>29900000</v>
      </c>
    </row>
    <row r="2297" spans="1:2">
      <c r="A2297" s="234" t="s">
        <v>3140</v>
      </c>
      <c r="B2297" s="236">
        <v>17250000</v>
      </c>
    </row>
    <row r="2298" spans="1:2">
      <c r="A2298" s="234" t="s">
        <v>3141</v>
      </c>
      <c r="B2298" s="236">
        <v>11500000</v>
      </c>
    </row>
    <row r="2299" spans="1:2">
      <c r="A2299" s="234" t="s">
        <v>3142</v>
      </c>
      <c r="B2299" s="236">
        <v>34500000</v>
      </c>
    </row>
    <row r="2300" spans="1:2">
      <c r="A2300" s="234" t="s">
        <v>3143</v>
      </c>
      <c r="B2300" s="236">
        <v>12650000</v>
      </c>
    </row>
    <row r="2301" spans="1:2">
      <c r="A2301" s="234" t="s">
        <v>3144</v>
      </c>
      <c r="B2301" s="236">
        <v>37950000</v>
      </c>
    </row>
    <row r="2302" spans="1:2">
      <c r="A2302" s="234" t="s">
        <v>3145</v>
      </c>
      <c r="B2302" s="236">
        <v>25300000</v>
      </c>
    </row>
    <row r="2303" spans="1:2">
      <c r="A2303" s="234" t="s">
        <v>3146</v>
      </c>
      <c r="B2303" s="236">
        <v>37950000</v>
      </c>
    </row>
    <row r="2304" spans="1:2">
      <c r="A2304" s="234" t="s">
        <v>3147</v>
      </c>
      <c r="B2304" s="236">
        <v>25300000</v>
      </c>
    </row>
    <row r="2305" spans="1:2">
      <c r="A2305" s="234" t="s">
        <v>3148</v>
      </c>
      <c r="B2305" s="236">
        <v>31625000</v>
      </c>
    </row>
    <row r="2306" spans="1:2">
      <c r="A2306" s="234" t="s">
        <v>3149</v>
      </c>
      <c r="B2306" s="236">
        <v>18975000</v>
      </c>
    </row>
    <row r="2307" spans="1:2">
      <c r="A2307" s="234" t="s">
        <v>3150</v>
      </c>
      <c r="B2307" s="236">
        <v>6325000</v>
      </c>
    </row>
    <row r="2308" spans="1:2">
      <c r="A2308" s="234" t="s">
        <v>3151</v>
      </c>
      <c r="B2308" s="236">
        <v>25300000</v>
      </c>
    </row>
    <row r="2309" spans="1:2">
      <c r="A2309" s="234" t="s">
        <v>3152</v>
      </c>
      <c r="B2309" s="236">
        <v>37950000</v>
      </c>
    </row>
    <row r="2310" spans="1:2">
      <c r="A2310" s="234" t="s">
        <v>4688</v>
      </c>
      <c r="B2310" s="236">
        <v>25300000</v>
      </c>
    </row>
    <row r="2311" spans="1:2">
      <c r="A2311" s="234" t="s">
        <v>4689</v>
      </c>
      <c r="B2311" s="236">
        <v>25300000</v>
      </c>
    </row>
    <row r="2312" spans="1:2">
      <c r="A2312" s="234" t="s">
        <v>4690</v>
      </c>
      <c r="B2312" s="236">
        <v>25300000</v>
      </c>
    </row>
    <row r="2313" spans="1:2">
      <c r="A2313" s="234" t="s">
        <v>4691</v>
      </c>
      <c r="B2313" s="236">
        <v>12650000</v>
      </c>
    </row>
    <row r="2314" spans="1:2">
      <c r="A2314" s="234" t="s">
        <v>4692</v>
      </c>
      <c r="B2314" s="236">
        <v>31625000</v>
      </c>
    </row>
    <row r="2315" spans="1:2">
      <c r="A2315" s="234" t="s">
        <v>4693</v>
      </c>
      <c r="B2315" s="236">
        <v>18975000</v>
      </c>
    </row>
    <row r="2316" spans="1:2">
      <c r="A2316" s="234" t="s">
        <v>4694</v>
      </c>
      <c r="B2316" s="236">
        <v>31625000</v>
      </c>
    </row>
    <row r="2317" spans="1:2">
      <c r="A2317" s="234" t="s">
        <v>4695</v>
      </c>
      <c r="B2317" s="236">
        <v>18975000</v>
      </c>
    </row>
    <row r="2318" spans="1:2">
      <c r="A2318" s="234" t="s">
        <v>4696</v>
      </c>
      <c r="B2318" s="236">
        <v>37950000</v>
      </c>
    </row>
    <row r="2319" spans="1:2">
      <c r="A2319" s="234" t="s">
        <v>4697</v>
      </c>
      <c r="B2319" s="236">
        <v>12650000</v>
      </c>
    </row>
    <row r="2320" spans="1:2">
      <c r="A2320" s="234" t="s">
        <v>4698</v>
      </c>
      <c r="B2320" s="236">
        <v>25300000</v>
      </c>
    </row>
    <row r="2321" spans="1:2">
      <c r="A2321" s="234" t="s">
        <v>4699</v>
      </c>
      <c r="B2321" s="236">
        <v>37950000</v>
      </c>
    </row>
    <row r="2322" spans="1:2">
      <c r="A2322" s="234" t="s">
        <v>4700</v>
      </c>
      <c r="B2322" s="236">
        <v>63250000</v>
      </c>
    </row>
    <row r="2323" spans="1:2">
      <c r="A2323" s="234" t="s">
        <v>4701</v>
      </c>
      <c r="B2323" s="236">
        <v>31625000</v>
      </c>
    </row>
    <row r="2324" spans="1:2">
      <c r="A2324" s="234" t="s">
        <v>4702</v>
      </c>
      <c r="B2324" s="236">
        <v>31625000</v>
      </c>
    </row>
    <row r="2325" spans="1:2">
      <c r="A2325" s="234" t="s">
        <v>4703</v>
      </c>
      <c r="B2325" s="236">
        <v>18975000</v>
      </c>
    </row>
    <row r="2326" spans="1:2">
      <c r="A2326" s="234" t="s">
        <v>4704</v>
      </c>
      <c r="B2326" s="236">
        <v>31625000</v>
      </c>
    </row>
    <row r="2327" spans="1:2">
      <c r="A2327" s="234" t="s">
        <v>4705</v>
      </c>
      <c r="B2327" s="236">
        <v>31625000</v>
      </c>
    </row>
    <row r="2328" spans="1:2">
      <c r="A2328" s="234" t="s">
        <v>4706</v>
      </c>
      <c r="B2328" s="236">
        <v>37950000</v>
      </c>
    </row>
    <row r="2329" spans="1:2">
      <c r="A2329" s="234" t="s">
        <v>4707</v>
      </c>
      <c r="B2329" s="236">
        <v>6325000</v>
      </c>
    </row>
    <row r="2330" spans="1:2">
      <c r="A2330" s="234" t="s">
        <v>4708</v>
      </c>
      <c r="B2330" s="236">
        <v>31625000</v>
      </c>
    </row>
    <row r="2331" spans="1:2">
      <c r="A2331" s="234" t="s">
        <v>4709</v>
      </c>
      <c r="B2331" s="236">
        <v>31625000</v>
      </c>
    </row>
    <row r="2332" spans="1:2">
      <c r="A2332" s="234" t="s">
        <v>4710</v>
      </c>
      <c r="B2332" s="236">
        <v>31625000</v>
      </c>
    </row>
    <row r="2333" spans="1:2">
      <c r="A2333" s="234" t="s">
        <v>4711</v>
      </c>
      <c r="B2333" s="236">
        <v>18975000</v>
      </c>
    </row>
    <row r="2334" spans="1:2">
      <c r="A2334" s="234" t="s">
        <v>4712</v>
      </c>
      <c r="B2334" s="236">
        <v>25300000</v>
      </c>
    </row>
    <row r="2335" spans="1:2">
      <c r="A2335" s="234" t="s">
        <v>4713</v>
      </c>
      <c r="B2335" s="236">
        <v>6325000</v>
      </c>
    </row>
    <row r="2336" spans="1:2">
      <c r="A2336" s="234" t="s">
        <v>4714</v>
      </c>
      <c r="B2336" s="236">
        <v>25300000</v>
      </c>
    </row>
    <row r="2337" spans="1:2">
      <c r="A2337" s="234" t="s">
        <v>4715</v>
      </c>
      <c r="B2337" s="236">
        <v>31625000</v>
      </c>
    </row>
    <row r="2338" spans="1:2">
      <c r="A2338" s="234" t="s">
        <v>4716</v>
      </c>
      <c r="B2338" s="236">
        <v>44275000</v>
      </c>
    </row>
    <row r="2339" spans="1:2">
      <c r="A2339" s="234" t="s">
        <v>4717</v>
      </c>
      <c r="B2339" s="236">
        <v>82225000</v>
      </c>
    </row>
    <row r="2340" spans="1:2">
      <c r="A2340" s="234" t="s">
        <v>6723</v>
      </c>
      <c r="B2340" s="236">
        <v>31625000</v>
      </c>
    </row>
    <row r="2341" spans="1:2">
      <c r="A2341" s="234" t="s">
        <v>6724</v>
      </c>
      <c r="B2341" s="236">
        <v>31625000</v>
      </c>
    </row>
    <row r="2342" spans="1:2">
      <c r="A2342" s="234" t="s">
        <v>6725</v>
      </c>
      <c r="B2342" s="236">
        <v>25300000</v>
      </c>
    </row>
    <row r="2343" spans="1:2">
      <c r="A2343" s="234" t="s">
        <v>6726</v>
      </c>
      <c r="B2343" s="236">
        <v>12650000</v>
      </c>
    </row>
    <row r="2344" spans="1:2">
      <c r="A2344" s="234" t="s">
        <v>6727</v>
      </c>
      <c r="B2344" s="236">
        <v>50600000</v>
      </c>
    </row>
    <row r="2345" spans="1:2">
      <c r="A2345" s="234" t="s">
        <v>6728</v>
      </c>
      <c r="B2345" s="236">
        <v>37950000</v>
      </c>
    </row>
    <row r="2346" spans="1:2">
      <c r="A2346" s="234" t="s">
        <v>6729</v>
      </c>
      <c r="B2346" s="236">
        <v>31625000</v>
      </c>
    </row>
    <row r="2347" spans="1:2">
      <c r="A2347" s="234" t="s">
        <v>6730</v>
      </c>
      <c r="B2347" s="236">
        <v>31625000</v>
      </c>
    </row>
    <row r="2348" spans="1:2">
      <c r="A2348" s="234" t="s">
        <v>6731</v>
      </c>
      <c r="B2348" s="236">
        <v>37950000</v>
      </c>
    </row>
    <row r="2349" spans="1:2">
      <c r="A2349" s="234" t="s">
        <v>6732</v>
      </c>
      <c r="B2349" s="236">
        <v>6325000</v>
      </c>
    </row>
    <row r="2350" spans="1:2">
      <c r="A2350" s="234" t="s">
        <v>6733</v>
      </c>
      <c r="B2350" s="236">
        <v>37950000</v>
      </c>
    </row>
    <row r="2351" spans="1:2">
      <c r="A2351" s="234" t="s">
        <v>6734</v>
      </c>
      <c r="B2351" s="236">
        <v>18975000</v>
      </c>
    </row>
    <row r="2352" spans="1:2">
      <c r="A2352" s="234" t="s">
        <v>6735</v>
      </c>
      <c r="B2352" s="236">
        <v>37950000</v>
      </c>
    </row>
    <row r="2353" spans="1:2">
      <c r="A2353" s="234" t="s">
        <v>6736</v>
      </c>
      <c r="B2353" s="236">
        <v>31625000</v>
      </c>
    </row>
    <row r="2354" spans="1:2">
      <c r="A2354" s="234" t="s">
        <v>6737</v>
      </c>
      <c r="B2354" s="236">
        <v>37950000</v>
      </c>
    </row>
    <row r="2355" spans="1:2">
      <c r="A2355" s="234" t="s">
        <v>6738</v>
      </c>
      <c r="B2355" s="236">
        <v>37950000</v>
      </c>
    </row>
    <row r="2356" spans="1:2">
      <c r="A2356" s="234" t="s">
        <v>6739</v>
      </c>
      <c r="B2356" s="236">
        <v>12650000</v>
      </c>
    </row>
    <row r="2357" spans="1:2">
      <c r="A2357" s="234" t="s">
        <v>6740</v>
      </c>
      <c r="B2357" s="236">
        <v>50600000</v>
      </c>
    </row>
    <row r="2358" spans="1:2">
      <c r="A2358" s="234" t="s">
        <v>6741</v>
      </c>
      <c r="B2358" s="236">
        <v>56925000</v>
      </c>
    </row>
    <row r="2359" spans="1:2">
      <c r="A2359" s="234" t="s">
        <v>6742</v>
      </c>
      <c r="B2359" s="236">
        <v>25300000</v>
      </c>
    </row>
    <row r="2360" spans="1:2">
      <c r="A2360" s="234" t="s">
        <v>6743</v>
      </c>
      <c r="B2360" s="236">
        <v>18975000</v>
      </c>
    </row>
    <row r="2361" spans="1:2">
      <c r="A2361" s="234" t="s">
        <v>6744</v>
      </c>
      <c r="B2361" s="236">
        <v>6325000</v>
      </c>
    </row>
    <row r="2362" spans="1:2">
      <c r="A2362" s="234" t="s">
        <v>6745</v>
      </c>
      <c r="B2362" s="236">
        <v>25300000</v>
      </c>
    </row>
    <row r="2363" spans="1:2">
      <c r="A2363" s="234" t="s">
        <v>6746</v>
      </c>
      <c r="B2363" s="236">
        <v>18975000</v>
      </c>
    </row>
    <row r="2364" spans="1:2">
      <c r="A2364" s="234" t="s">
        <v>6747</v>
      </c>
      <c r="B2364" s="236">
        <v>31625000</v>
      </c>
    </row>
    <row r="2365" spans="1:2">
      <c r="A2365" s="234" t="s">
        <v>6748</v>
      </c>
      <c r="B2365" s="236">
        <v>50600000</v>
      </c>
    </row>
    <row r="2366" spans="1:2">
      <c r="A2366" s="234" t="s">
        <v>6749</v>
      </c>
      <c r="B2366" s="236">
        <v>25300000</v>
      </c>
    </row>
    <row r="2367" spans="1:2">
      <c r="A2367" s="234" t="s">
        <v>6750</v>
      </c>
      <c r="B2367" s="236">
        <v>31625000</v>
      </c>
    </row>
    <row r="2368" spans="1:2">
      <c r="A2368" s="234" t="s">
        <v>6751</v>
      </c>
      <c r="B2368" s="236">
        <v>50600000</v>
      </c>
    </row>
    <row r="2369" spans="1:2">
      <c r="A2369" s="234" t="s">
        <v>6752</v>
      </c>
      <c r="B2369" s="236">
        <v>50600000</v>
      </c>
    </row>
    <row r="2370" spans="1:2">
      <c r="A2370" s="234" t="s">
        <v>6753</v>
      </c>
      <c r="B2370" s="236">
        <v>18975000</v>
      </c>
    </row>
    <row r="2371" spans="1:2">
      <c r="A2371" s="234" t="s">
        <v>6754</v>
      </c>
      <c r="B2371" s="236">
        <v>25300000</v>
      </c>
    </row>
    <row r="2372" spans="1:2">
      <c r="A2372" s="234" t="s">
        <v>6755</v>
      </c>
      <c r="B2372" s="236">
        <v>50600000</v>
      </c>
    </row>
    <row r="2373" spans="1:2">
      <c r="A2373" s="234" t="s">
        <v>6756</v>
      </c>
      <c r="B2373" s="236">
        <v>37950000</v>
      </c>
    </row>
    <row r="2374" spans="1:2">
      <c r="A2374" s="234" t="s">
        <v>6757</v>
      </c>
      <c r="B2374" s="236">
        <v>31625000</v>
      </c>
    </row>
    <row r="2375" spans="1:2">
      <c r="A2375" s="234" t="s">
        <v>6758</v>
      </c>
      <c r="B2375" s="236">
        <v>12650000</v>
      </c>
    </row>
    <row r="2376" spans="1:2">
      <c r="A2376" s="234" t="s">
        <v>6759</v>
      </c>
      <c r="B2376" s="236">
        <v>12650000</v>
      </c>
    </row>
    <row r="2377" spans="1:2">
      <c r="A2377" s="234" t="s">
        <v>6760</v>
      </c>
      <c r="B2377" s="236">
        <v>50600000</v>
      </c>
    </row>
    <row r="2378" spans="1:2">
      <c r="A2378" s="234" t="s">
        <v>6761</v>
      </c>
      <c r="B2378" s="236">
        <v>37950000</v>
      </c>
    </row>
    <row r="2379" spans="1:2">
      <c r="A2379" s="234" t="s">
        <v>6762</v>
      </c>
      <c r="B2379" s="236">
        <v>31625000</v>
      </c>
    </row>
    <row r="2380" spans="1:2">
      <c r="A2380" s="234" t="s">
        <v>6763</v>
      </c>
      <c r="B2380" s="236">
        <v>44275000</v>
      </c>
    </row>
    <row r="2381" spans="1:2">
      <c r="A2381" s="234" t="s">
        <v>6764</v>
      </c>
      <c r="B2381" s="236">
        <v>25300000</v>
      </c>
    </row>
    <row r="2382" spans="1:2">
      <c r="A2382" s="234" t="s">
        <v>6765</v>
      </c>
      <c r="B2382" s="236">
        <v>18975000</v>
      </c>
    </row>
    <row r="2383" spans="1:2">
      <c r="A2383" s="234" t="s">
        <v>6766</v>
      </c>
      <c r="B2383" s="236">
        <v>37950000</v>
      </c>
    </row>
    <row r="2384" spans="1:2">
      <c r="A2384" s="234" t="s">
        <v>6767</v>
      </c>
      <c r="B2384" s="236">
        <v>31625000</v>
      </c>
    </row>
    <row r="2385" spans="1:2">
      <c r="A2385" s="234" t="s">
        <v>6768</v>
      </c>
      <c r="B2385" s="236">
        <v>37950000</v>
      </c>
    </row>
    <row r="2386" spans="1:2">
      <c r="A2386" s="234" t="s">
        <v>6769</v>
      </c>
      <c r="B2386" s="236">
        <v>37950000</v>
      </c>
    </row>
    <row r="2387" spans="1:2">
      <c r="A2387" s="234" t="s">
        <v>6770</v>
      </c>
      <c r="B2387" s="236">
        <v>25300000</v>
      </c>
    </row>
    <row r="2388" spans="1:2">
      <c r="A2388" s="234" t="s">
        <v>6771</v>
      </c>
      <c r="B2388" s="236">
        <v>31625000</v>
      </c>
    </row>
    <row r="2389" spans="1:2">
      <c r="A2389" s="234" t="s">
        <v>6772</v>
      </c>
      <c r="B2389" s="236">
        <v>63250000</v>
      </c>
    </row>
    <row r="2390" spans="1:2">
      <c r="A2390" s="234" t="s">
        <v>6773</v>
      </c>
      <c r="B2390" s="236">
        <v>44275000</v>
      </c>
    </row>
    <row r="2391" spans="1:2">
      <c r="A2391" s="234" t="s">
        <v>6774</v>
      </c>
      <c r="B2391" s="236">
        <v>25300000</v>
      </c>
    </row>
    <row r="2392" spans="1:2">
      <c r="A2392" s="234" t="s">
        <v>6775</v>
      </c>
      <c r="B2392" s="236">
        <v>37950000</v>
      </c>
    </row>
    <row r="2393" spans="1:2">
      <c r="A2393" s="234" t="s">
        <v>6776</v>
      </c>
      <c r="B2393" s="236">
        <v>6325000</v>
      </c>
    </row>
    <row r="2394" spans="1:2">
      <c r="A2394" s="234" t="s">
        <v>6777</v>
      </c>
      <c r="B2394" s="236">
        <v>44275000</v>
      </c>
    </row>
    <row r="2395" spans="1:2">
      <c r="A2395" s="234" t="s">
        <v>6778</v>
      </c>
      <c r="B2395" s="236">
        <v>44275000</v>
      </c>
    </row>
    <row r="2396" spans="1:2">
      <c r="A2396" s="234" t="s">
        <v>6779</v>
      </c>
      <c r="B2396" s="236">
        <v>56925000</v>
      </c>
    </row>
    <row r="2397" spans="1:2">
      <c r="A2397" s="234" t="s">
        <v>6780</v>
      </c>
      <c r="B2397" s="236">
        <v>18975000</v>
      </c>
    </row>
    <row r="2398" spans="1:2">
      <c r="A2398" s="234" t="s">
        <v>6781</v>
      </c>
      <c r="B2398" s="236">
        <v>37950000</v>
      </c>
    </row>
    <row r="2399" spans="1:2">
      <c r="A2399" s="234" t="s">
        <v>6782</v>
      </c>
      <c r="B2399" s="236">
        <v>37950000</v>
      </c>
    </row>
    <row r="2400" spans="1:2">
      <c r="A2400" s="234" t="s">
        <v>3153</v>
      </c>
      <c r="B2400" s="236">
        <v>23000000</v>
      </c>
    </row>
    <row r="2401" spans="1:2">
      <c r="A2401" s="234" t="s">
        <v>3154</v>
      </c>
      <c r="B2401" s="236">
        <v>28750000</v>
      </c>
    </row>
    <row r="2402" spans="1:2">
      <c r="A2402" s="234" t="s">
        <v>3155</v>
      </c>
      <c r="B2402" s="236">
        <v>28750000</v>
      </c>
    </row>
    <row r="2403" spans="1:2">
      <c r="A2403" s="234" t="s">
        <v>3156</v>
      </c>
      <c r="B2403" s="236">
        <v>34500000</v>
      </c>
    </row>
    <row r="2404" spans="1:2">
      <c r="A2404" s="234" t="s">
        <v>3157</v>
      </c>
      <c r="B2404" s="236">
        <v>34500000</v>
      </c>
    </row>
    <row r="2405" spans="1:2">
      <c r="A2405" s="234" t="s">
        <v>3158</v>
      </c>
      <c r="B2405" s="236">
        <v>28750000</v>
      </c>
    </row>
    <row r="2406" spans="1:2">
      <c r="A2406" s="234" t="s">
        <v>3159</v>
      </c>
      <c r="B2406" s="236">
        <v>23000000</v>
      </c>
    </row>
    <row r="2407" spans="1:2">
      <c r="A2407" s="234" t="s">
        <v>3160</v>
      </c>
      <c r="B2407" s="236">
        <v>23000000</v>
      </c>
    </row>
    <row r="2408" spans="1:2">
      <c r="A2408" s="234" t="s">
        <v>3161</v>
      </c>
      <c r="B2408" s="236">
        <v>46000000</v>
      </c>
    </row>
    <row r="2409" spans="1:2">
      <c r="A2409" s="234" t="s">
        <v>3162</v>
      </c>
      <c r="B2409" s="236">
        <v>40250000</v>
      </c>
    </row>
    <row r="2410" spans="1:2">
      <c r="A2410" s="234" t="s">
        <v>3163</v>
      </c>
      <c r="B2410" s="236">
        <v>46000000</v>
      </c>
    </row>
    <row r="2411" spans="1:2">
      <c r="A2411" s="234" t="s">
        <v>3164</v>
      </c>
      <c r="B2411" s="236">
        <v>10350000</v>
      </c>
    </row>
    <row r="2412" spans="1:2">
      <c r="A2412" s="234" t="s">
        <v>3165</v>
      </c>
      <c r="B2412" s="236">
        <v>57500000</v>
      </c>
    </row>
    <row r="2413" spans="1:2">
      <c r="A2413" s="234" t="s">
        <v>3166</v>
      </c>
      <c r="B2413" s="236">
        <v>23000000</v>
      </c>
    </row>
    <row r="2414" spans="1:2">
      <c r="A2414" s="234" t="s">
        <v>3167</v>
      </c>
      <c r="B2414" s="236">
        <v>28750000</v>
      </c>
    </row>
    <row r="2415" spans="1:2">
      <c r="A2415" s="234" t="s">
        <v>3168</v>
      </c>
      <c r="B2415" s="236">
        <v>23000000</v>
      </c>
    </row>
    <row r="2416" spans="1:2">
      <c r="A2416" s="234" t="s">
        <v>3169</v>
      </c>
      <c r="B2416" s="236">
        <v>34500000</v>
      </c>
    </row>
    <row r="2417" spans="1:2">
      <c r="A2417" s="234" t="s">
        <v>3170</v>
      </c>
      <c r="B2417" s="236">
        <v>34500000</v>
      </c>
    </row>
    <row r="2418" spans="1:2">
      <c r="A2418" s="234" t="s">
        <v>3171</v>
      </c>
      <c r="B2418" s="236">
        <v>80500000</v>
      </c>
    </row>
    <row r="2419" spans="1:2">
      <c r="A2419" s="234" t="s">
        <v>3172</v>
      </c>
      <c r="B2419" s="236">
        <v>11500000</v>
      </c>
    </row>
    <row r="2420" spans="1:2">
      <c r="A2420" s="234" t="s">
        <v>3173</v>
      </c>
      <c r="B2420" s="236">
        <v>23000000</v>
      </c>
    </row>
    <row r="2421" spans="1:2">
      <c r="A2421" s="234" t="s">
        <v>3174</v>
      </c>
      <c r="B2421" s="236">
        <v>34500000</v>
      </c>
    </row>
    <row r="2422" spans="1:2">
      <c r="A2422" s="234" t="s">
        <v>3175</v>
      </c>
      <c r="B2422" s="236">
        <v>34500000</v>
      </c>
    </row>
    <row r="2423" spans="1:2">
      <c r="A2423" s="234" t="s">
        <v>3176</v>
      </c>
      <c r="B2423" s="236">
        <v>17250000</v>
      </c>
    </row>
    <row r="2424" spans="1:2">
      <c r="A2424" s="234" t="s">
        <v>3177</v>
      </c>
      <c r="B2424" s="236">
        <v>23000000</v>
      </c>
    </row>
    <row r="2425" spans="1:2">
      <c r="A2425" s="234" t="s">
        <v>3178</v>
      </c>
      <c r="B2425" s="236">
        <v>34500000</v>
      </c>
    </row>
    <row r="2426" spans="1:2">
      <c r="A2426" s="234" t="s">
        <v>3179</v>
      </c>
      <c r="B2426" s="236">
        <v>34500000</v>
      </c>
    </row>
    <row r="2427" spans="1:2">
      <c r="A2427" s="234" t="s">
        <v>3180</v>
      </c>
      <c r="B2427" s="236">
        <v>6325000</v>
      </c>
    </row>
    <row r="2428" spans="1:2">
      <c r="A2428" s="234" t="s">
        <v>3181</v>
      </c>
      <c r="B2428" s="236">
        <v>37950000</v>
      </c>
    </row>
    <row r="2429" spans="1:2">
      <c r="A2429" s="234" t="s">
        <v>3182</v>
      </c>
      <c r="B2429" s="236">
        <v>50600000</v>
      </c>
    </row>
    <row r="2430" spans="1:2">
      <c r="A2430" s="234" t="s">
        <v>3183</v>
      </c>
      <c r="B2430" s="236">
        <v>37950000</v>
      </c>
    </row>
    <row r="2431" spans="1:2">
      <c r="A2431" s="234" t="s">
        <v>3184</v>
      </c>
      <c r="B2431" s="236">
        <v>25300000</v>
      </c>
    </row>
    <row r="2432" spans="1:2">
      <c r="A2432" s="234" t="s">
        <v>3185</v>
      </c>
      <c r="B2432" s="236">
        <v>18975000</v>
      </c>
    </row>
    <row r="2433" spans="1:2">
      <c r="A2433" s="234" t="s">
        <v>3186</v>
      </c>
      <c r="B2433" s="236">
        <v>25300000</v>
      </c>
    </row>
    <row r="2434" spans="1:2">
      <c r="A2434" s="234" t="s">
        <v>3187</v>
      </c>
      <c r="B2434" s="236">
        <v>31625000</v>
      </c>
    </row>
    <row r="2435" spans="1:2">
      <c r="A2435" s="234" t="s">
        <v>3188</v>
      </c>
      <c r="B2435" s="236">
        <v>25300000</v>
      </c>
    </row>
    <row r="2436" spans="1:2">
      <c r="A2436" s="234" t="s">
        <v>3189</v>
      </c>
      <c r="B2436" s="236">
        <v>18975000</v>
      </c>
    </row>
    <row r="2437" spans="1:2">
      <c r="A2437" s="234" t="s">
        <v>3190</v>
      </c>
      <c r="B2437" s="236">
        <v>50600000</v>
      </c>
    </row>
    <row r="2438" spans="1:2">
      <c r="A2438" s="234" t="s">
        <v>4718</v>
      </c>
      <c r="B2438" s="236">
        <v>37950000</v>
      </c>
    </row>
    <row r="2439" spans="1:2">
      <c r="A2439" s="234" t="s">
        <v>4719</v>
      </c>
      <c r="B2439" s="236">
        <v>56925000</v>
      </c>
    </row>
    <row r="2440" spans="1:2">
      <c r="A2440" s="234" t="s">
        <v>4720</v>
      </c>
      <c r="B2440" s="236">
        <v>63250000</v>
      </c>
    </row>
    <row r="2441" spans="1:2">
      <c r="A2441" s="234" t="s">
        <v>4721</v>
      </c>
      <c r="B2441" s="236">
        <v>1265000</v>
      </c>
    </row>
    <row r="2442" spans="1:2">
      <c r="A2442" s="234" t="s">
        <v>4722</v>
      </c>
      <c r="B2442" s="236">
        <v>31625000</v>
      </c>
    </row>
    <row r="2443" spans="1:2">
      <c r="A2443" s="234" t="s">
        <v>4723</v>
      </c>
      <c r="B2443" s="236">
        <v>25300000</v>
      </c>
    </row>
    <row r="2444" spans="1:2">
      <c r="A2444" s="234" t="s">
        <v>4724</v>
      </c>
      <c r="B2444" s="236">
        <v>31625000</v>
      </c>
    </row>
    <row r="2445" spans="1:2">
      <c r="A2445" s="234" t="s">
        <v>4725</v>
      </c>
      <c r="B2445" s="236">
        <v>31625000</v>
      </c>
    </row>
    <row r="2446" spans="1:2">
      <c r="A2446" s="234" t="s">
        <v>4726</v>
      </c>
      <c r="B2446" s="236">
        <v>18975000</v>
      </c>
    </row>
    <row r="2447" spans="1:2">
      <c r="A2447" s="234" t="s">
        <v>4727</v>
      </c>
      <c r="B2447" s="236">
        <v>18975000</v>
      </c>
    </row>
    <row r="2448" spans="1:2">
      <c r="A2448" s="234" t="s">
        <v>4728</v>
      </c>
      <c r="B2448" s="236">
        <v>31625000</v>
      </c>
    </row>
    <row r="2449" spans="1:2">
      <c r="A2449" s="234" t="s">
        <v>4729</v>
      </c>
      <c r="B2449" s="236">
        <v>6325000</v>
      </c>
    </row>
    <row r="2450" spans="1:2">
      <c r="A2450" s="234" t="s">
        <v>4730</v>
      </c>
      <c r="B2450" s="236">
        <v>31625000</v>
      </c>
    </row>
    <row r="2451" spans="1:2">
      <c r="A2451" s="234" t="s">
        <v>4731</v>
      </c>
      <c r="B2451" s="236">
        <v>25300000</v>
      </c>
    </row>
    <row r="2452" spans="1:2">
      <c r="A2452" s="234" t="s">
        <v>4732</v>
      </c>
      <c r="B2452" s="236">
        <v>31625000</v>
      </c>
    </row>
    <row r="2453" spans="1:2">
      <c r="A2453" s="234" t="s">
        <v>4733</v>
      </c>
      <c r="B2453" s="236">
        <v>63250000</v>
      </c>
    </row>
    <row r="2454" spans="1:2">
      <c r="A2454" s="234" t="s">
        <v>4734</v>
      </c>
      <c r="B2454" s="236">
        <v>56925000</v>
      </c>
    </row>
    <row r="2455" spans="1:2">
      <c r="A2455" s="234" t="s">
        <v>4735</v>
      </c>
      <c r="B2455" s="236">
        <v>37950000</v>
      </c>
    </row>
    <row r="2456" spans="1:2">
      <c r="A2456" s="234" t="s">
        <v>4736</v>
      </c>
      <c r="B2456" s="236">
        <v>25300000</v>
      </c>
    </row>
    <row r="2457" spans="1:2">
      <c r="A2457" s="234" t="s">
        <v>4737</v>
      </c>
      <c r="B2457" s="236">
        <v>31625000</v>
      </c>
    </row>
    <row r="2458" spans="1:2">
      <c r="A2458" s="234" t="s">
        <v>4738</v>
      </c>
      <c r="B2458" s="236">
        <v>25300000</v>
      </c>
    </row>
    <row r="2459" spans="1:2">
      <c r="A2459" s="234" t="s">
        <v>4739</v>
      </c>
      <c r="B2459" s="236">
        <v>25300000</v>
      </c>
    </row>
    <row r="2460" spans="1:2">
      <c r="A2460" s="234" t="s">
        <v>4740</v>
      </c>
      <c r="B2460" s="236">
        <v>25300000</v>
      </c>
    </row>
    <row r="2461" spans="1:2">
      <c r="A2461" s="234" t="s">
        <v>4741</v>
      </c>
      <c r="B2461" s="236">
        <v>37950000</v>
      </c>
    </row>
    <row r="2462" spans="1:2">
      <c r="A2462" s="234" t="s">
        <v>4742</v>
      </c>
      <c r="B2462" s="236">
        <v>31625000</v>
      </c>
    </row>
    <row r="2463" spans="1:2">
      <c r="A2463" s="234" t="s">
        <v>4743</v>
      </c>
      <c r="B2463" s="236">
        <v>37950000</v>
      </c>
    </row>
    <row r="2464" spans="1:2">
      <c r="A2464" s="234" t="s">
        <v>4744</v>
      </c>
      <c r="B2464" s="236">
        <v>31625000</v>
      </c>
    </row>
    <row r="2465" spans="1:2">
      <c r="A2465" s="234" t="s">
        <v>4745</v>
      </c>
      <c r="B2465" s="236">
        <v>25300000</v>
      </c>
    </row>
    <row r="2466" spans="1:2">
      <c r="A2466" s="234" t="s">
        <v>4746</v>
      </c>
      <c r="B2466" s="236">
        <v>25300000</v>
      </c>
    </row>
    <row r="2467" spans="1:2">
      <c r="A2467" s="234" t="s">
        <v>4747</v>
      </c>
      <c r="B2467" s="236">
        <v>44275000</v>
      </c>
    </row>
    <row r="2468" spans="1:2">
      <c r="A2468" s="234" t="s">
        <v>4748</v>
      </c>
      <c r="B2468" s="236">
        <v>25300000</v>
      </c>
    </row>
    <row r="2469" spans="1:2">
      <c r="A2469" s="234" t="s">
        <v>4749</v>
      </c>
      <c r="B2469" s="236">
        <v>18975000</v>
      </c>
    </row>
    <row r="2470" spans="1:2">
      <c r="A2470" s="233" t="s">
        <v>376</v>
      </c>
      <c r="B2470" s="235">
        <v>430029363</v>
      </c>
    </row>
    <row r="2471" spans="1:2">
      <c r="A2471" s="234" t="s">
        <v>1761</v>
      </c>
      <c r="B2471" s="236">
        <v>54033360</v>
      </c>
    </row>
    <row r="2472" spans="1:2">
      <c r="A2472" s="234" t="s">
        <v>3191</v>
      </c>
      <c r="B2472" s="236">
        <v>18651230</v>
      </c>
    </row>
    <row r="2473" spans="1:2">
      <c r="A2473" s="234" t="s">
        <v>3192</v>
      </c>
      <c r="B2473" s="236">
        <v>35082000</v>
      </c>
    </row>
    <row r="2474" spans="1:2">
      <c r="A2474" s="234" t="s">
        <v>4750</v>
      </c>
      <c r="B2474" s="236">
        <v>23400010</v>
      </c>
    </row>
    <row r="2475" spans="1:2">
      <c r="A2475" s="234" t="s">
        <v>6783</v>
      </c>
      <c r="B2475" s="236">
        <v>35096835</v>
      </c>
    </row>
    <row r="2476" spans="1:2">
      <c r="A2476" s="234" t="s">
        <v>6784</v>
      </c>
      <c r="B2476" s="236">
        <v>47811100</v>
      </c>
    </row>
    <row r="2477" spans="1:2">
      <c r="A2477" s="234" t="s">
        <v>6785</v>
      </c>
      <c r="B2477" s="236">
        <v>23770700</v>
      </c>
    </row>
    <row r="2478" spans="1:2">
      <c r="A2478" s="234" t="s">
        <v>6786</v>
      </c>
      <c r="B2478" s="236">
        <v>23340090</v>
      </c>
    </row>
    <row r="2479" spans="1:2">
      <c r="A2479" s="234" t="s">
        <v>6787</v>
      </c>
      <c r="B2479" s="236">
        <v>35130015</v>
      </c>
    </row>
    <row r="2480" spans="1:2">
      <c r="A2480" s="234" t="s">
        <v>6788</v>
      </c>
      <c r="B2480" s="236">
        <v>35055015</v>
      </c>
    </row>
    <row r="2481" spans="1:2">
      <c r="A2481" s="234" t="s">
        <v>6789</v>
      </c>
      <c r="B2481" s="236">
        <v>28271988</v>
      </c>
    </row>
    <row r="2482" spans="1:2">
      <c r="A2482" s="234" t="s">
        <v>6790</v>
      </c>
      <c r="B2482" s="236">
        <v>70387020</v>
      </c>
    </row>
    <row r="2483" spans="1:2">
      <c r="A2483" s="233" t="s">
        <v>136</v>
      </c>
      <c r="B2483" s="235">
        <v>70375541</v>
      </c>
    </row>
    <row r="2484" spans="1:2">
      <c r="A2484" s="234" t="s">
        <v>1762</v>
      </c>
      <c r="B2484" s="236">
        <v>66673963</v>
      </c>
    </row>
    <row r="2485" spans="1:2">
      <c r="A2485" s="234" t="s">
        <v>3193</v>
      </c>
      <c r="B2485" s="236">
        <v>3701578</v>
      </c>
    </row>
    <row r="2486" spans="1:2">
      <c r="A2486" s="233" t="s">
        <v>590</v>
      </c>
      <c r="B2486" s="235">
        <v>10532553</v>
      </c>
    </row>
    <row r="2487" spans="1:2">
      <c r="A2487" s="234" t="s">
        <v>1763</v>
      </c>
      <c r="B2487" s="236">
        <v>1812999</v>
      </c>
    </row>
    <row r="2488" spans="1:2">
      <c r="A2488" s="234" t="s">
        <v>3194</v>
      </c>
      <c r="B2488" s="236">
        <v>4044404</v>
      </c>
    </row>
    <row r="2489" spans="1:2">
      <c r="A2489" s="234" t="s">
        <v>4751</v>
      </c>
      <c r="B2489" s="236">
        <v>4675150</v>
      </c>
    </row>
    <row r="2490" spans="1:2">
      <c r="A2490" s="233" t="s">
        <v>377</v>
      </c>
      <c r="B2490" s="235">
        <v>49369058</v>
      </c>
    </row>
    <row r="2491" spans="1:2">
      <c r="A2491" s="234" t="s">
        <v>1764</v>
      </c>
      <c r="B2491" s="236">
        <v>3611998</v>
      </c>
    </row>
    <row r="2492" spans="1:2">
      <c r="A2492" s="234" t="s">
        <v>1765</v>
      </c>
      <c r="B2492" s="236">
        <v>3606002</v>
      </c>
    </row>
    <row r="2493" spans="1:2">
      <c r="A2493" s="234" t="s">
        <v>1766</v>
      </c>
      <c r="B2493" s="236">
        <v>23423244</v>
      </c>
    </row>
    <row r="2494" spans="1:2">
      <c r="A2494" s="234" t="s">
        <v>1767</v>
      </c>
      <c r="B2494" s="236">
        <v>5762664</v>
      </c>
    </row>
    <row r="2495" spans="1:2">
      <c r="A2495" s="234" t="s">
        <v>1768</v>
      </c>
      <c r="B2495" s="236">
        <v>3625998</v>
      </c>
    </row>
    <row r="2496" spans="1:2">
      <c r="A2496" s="234" t="s">
        <v>3195</v>
      </c>
      <c r="B2496" s="236">
        <v>9339152</v>
      </c>
    </row>
    <row r="2497" spans="1:2">
      <c r="A2497" s="233" t="s">
        <v>2690</v>
      </c>
      <c r="B2497" s="235">
        <v>34024000</v>
      </c>
    </row>
    <row r="2498" spans="1:2" ht="24">
      <c r="A2498" s="234" t="s">
        <v>3196</v>
      </c>
      <c r="B2498" s="236">
        <v>34024000</v>
      </c>
    </row>
    <row r="2499" spans="1:2">
      <c r="A2499" s="233" t="s">
        <v>268</v>
      </c>
      <c r="B2499" s="235">
        <v>36375980</v>
      </c>
    </row>
    <row r="2500" spans="1:2">
      <c r="A2500" s="234" t="s">
        <v>1769</v>
      </c>
      <c r="B2500" s="236">
        <v>36375980</v>
      </c>
    </row>
    <row r="2501" spans="1:2">
      <c r="A2501" s="233" t="s">
        <v>40</v>
      </c>
      <c r="B2501" s="235">
        <v>118431993</v>
      </c>
    </row>
    <row r="2502" spans="1:2">
      <c r="A2502" s="234" t="s">
        <v>1770</v>
      </c>
      <c r="B2502" s="236">
        <v>18210000</v>
      </c>
    </row>
    <row r="2503" spans="1:2">
      <c r="A2503" s="234" t="s">
        <v>1771</v>
      </c>
      <c r="B2503" s="236">
        <v>14548440</v>
      </c>
    </row>
    <row r="2504" spans="1:2">
      <c r="A2504" s="234" t="s">
        <v>3197</v>
      </c>
      <c r="B2504" s="236">
        <v>16650108</v>
      </c>
    </row>
    <row r="2505" spans="1:2">
      <c r="A2505" s="234" t="s">
        <v>3198</v>
      </c>
      <c r="B2505" s="236">
        <v>22217895</v>
      </c>
    </row>
    <row r="2506" spans="1:2">
      <c r="A2506" s="234" t="s">
        <v>4752</v>
      </c>
      <c r="B2506" s="236">
        <v>23350000</v>
      </c>
    </row>
    <row r="2507" spans="1:2">
      <c r="A2507" s="234" t="s">
        <v>6791</v>
      </c>
      <c r="B2507" s="236">
        <v>23455550</v>
      </c>
    </row>
    <row r="2508" spans="1:2">
      <c r="A2508" s="233" t="s">
        <v>269</v>
      </c>
      <c r="B2508" s="235">
        <v>306900100</v>
      </c>
    </row>
    <row r="2509" spans="1:2">
      <c r="A2509" s="234" t="s">
        <v>1772</v>
      </c>
      <c r="B2509" s="236">
        <v>85053850</v>
      </c>
    </row>
    <row r="2510" spans="1:2">
      <c r="A2510" s="234" t="s">
        <v>4753</v>
      </c>
      <c r="B2510" s="236">
        <v>35580608</v>
      </c>
    </row>
    <row r="2511" spans="1:2">
      <c r="A2511" s="234" t="s">
        <v>4754</v>
      </c>
      <c r="B2511" s="236">
        <v>49143336</v>
      </c>
    </row>
    <row r="2512" spans="1:2">
      <c r="A2512" s="234" t="s">
        <v>4755</v>
      </c>
      <c r="B2512" s="236">
        <v>26517456</v>
      </c>
    </row>
    <row r="2513" spans="1:2">
      <c r="A2513" s="234" t="s">
        <v>6792</v>
      </c>
      <c r="B2513" s="236">
        <v>101741742</v>
      </c>
    </row>
    <row r="2514" spans="1:2">
      <c r="A2514" s="234" t="s">
        <v>6793</v>
      </c>
      <c r="B2514" s="236">
        <v>8863108</v>
      </c>
    </row>
    <row r="2515" spans="1:2">
      <c r="A2515" s="233" t="s">
        <v>175</v>
      </c>
      <c r="B2515" s="235">
        <v>18120788.399999999</v>
      </c>
    </row>
    <row r="2516" spans="1:2">
      <c r="A2516" s="234" t="s">
        <v>3199</v>
      </c>
      <c r="B2516" s="236">
        <v>2777838</v>
      </c>
    </row>
    <row r="2517" spans="1:2">
      <c r="A2517" s="234" t="s">
        <v>1773</v>
      </c>
      <c r="B2517" s="236">
        <v>15342950.4</v>
      </c>
    </row>
    <row r="2518" spans="1:2">
      <c r="A2518" s="233" t="s">
        <v>41</v>
      </c>
      <c r="B2518" s="235">
        <v>378729375</v>
      </c>
    </row>
    <row r="2519" spans="1:2">
      <c r="A2519" s="234" t="s">
        <v>1774</v>
      </c>
      <c r="B2519" s="236">
        <v>27045105</v>
      </c>
    </row>
    <row r="2520" spans="1:2">
      <c r="A2520" s="234" t="s">
        <v>1775</v>
      </c>
      <c r="B2520" s="236">
        <v>90789400</v>
      </c>
    </row>
    <row r="2521" spans="1:2">
      <c r="A2521" s="234" t="s">
        <v>3200</v>
      </c>
      <c r="B2521" s="236">
        <v>55523640</v>
      </c>
    </row>
    <row r="2522" spans="1:2">
      <c r="A2522" s="234" t="s">
        <v>3201</v>
      </c>
      <c r="B2522" s="236">
        <v>37021560</v>
      </c>
    </row>
    <row r="2523" spans="1:2">
      <c r="A2523" s="234" t="s">
        <v>3202</v>
      </c>
      <c r="B2523" s="236">
        <v>74879960</v>
      </c>
    </row>
    <row r="2524" spans="1:2">
      <c r="A2524" s="234" t="s">
        <v>3203</v>
      </c>
      <c r="B2524" s="236">
        <v>23332880</v>
      </c>
    </row>
    <row r="2525" spans="1:2">
      <c r="A2525" s="234" t="s">
        <v>6794</v>
      </c>
      <c r="B2525" s="236">
        <v>23350070</v>
      </c>
    </row>
    <row r="2526" spans="1:2">
      <c r="A2526" s="234" t="s">
        <v>6795</v>
      </c>
      <c r="B2526" s="236">
        <v>23357880</v>
      </c>
    </row>
    <row r="2527" spans="1:2">
      <c r="A2527" s="234" t="s">
        <v>6796</v>
      </c>
      <c r="B2527" s="236">
        <v>23428880</v>
      </c>
    </row>
    <row r="2528" spans="1:2">
      <c r="A2528" s="233" t="s">
        <v>1776</v>
      </c>
      <c r="B2528" s="235">
        <v>325883479</v>
      </c>
    </row>
    <row r="2529" spans="1:2">
      <c r="A2529" s="234" t="s">
        <v>1777</v>
      </c>
      <c r="B2529" s="236">
        <v>18085500</v>
      </c>
    </row>
    <row r="2530" spans="1:2">
      <c r="A2530" s="234" t="s">
        <v>4756</v>
      </c>
      <c r="B2530" s="236">
        <v>46656000</v>
      </c>
    </row>
    <row r="2531" spans="1:2">
      <c r="A2531" s="234" t="s">
        <v>4757</v>
      </c>
      <c r="B2531" s="236">
        <v>69942000</v>
      </c>
    </row>
    <row r="2532" spans="1:2">
      <c r="A2532" s="234" t="s">
        <v>6797</v>
      </c>
      <c r="B2532" s="236">
        <v>47900000</v>
      </c>
    </row>
    <row r="2533" spans="1:2">
      <c r="A2533" s="234" t="s">
        <v>6798</v>
      </c>
      <c r="B2533" s="236">
        <v>49601979</v>
      </c>
    </row>
    <row r="2534" spans="1:2">
      <c r="A2534" s="234" t="s">
        <v>6799</v>
      </c>
      <c r="B2534" s="236">
        <v>46696000</v>
      </c>
    </row>
    <row r="2535" spans="1:2">
      <c r="A2535" s="234" t="s">
        <v>6800</v>
      </c>
      <c r="B2535" s="236">
        <v>47002000</v>
      </c>
    </row>
    <row r="2536" spans="1:2">
      <c r="A2536" s="233" t="s">
        <v>6801</v>
      </c>
      <c r="B2536" s="235">
        <v>40300182</v>
      </c>
    </row>
    <row r="2537" spans="1:2">
      <c r="A2537" s="234" t="s">
        <v>6802</v>
      </c>
      <c r="B2537" s="236">
        <v>40300182</v>
      </c>
    </row>
    <row r="2538" spans="1:2">
      <c r="A2538" s="233" t="s">
        <v>2691</v>
      </c>
      <c r="B2538" s="235">
        <v>13185555</v>
      </c>
    </row>
    <row r="2539" spans="1:2">
      <c r="A2539" s="234" t="s">
        <v>3204</v>
      </c>
      <c r="B2539" s="236">
        <v>13185555</v>
      </c>
    </row>
    <row r="2540" spans="1:2">
      <c r="A2540" s="233" t="s">
        <v>6803</v>
      </c>
      <c r="B2540" s="235">
        <v>66629970</v>
      </c>
    </row>
    <row r="2541" spans="1:2">
      <c r="A2541" s="234" t="s">
        <v>6804</v>
      </c>
      <c r="B2541" s="236">
        <v>66629970</v>
      </c>
    </row>
    <row r="2542" spans="1:2">
      <c r="A2542" s="233" t="s">
        <v>6805</v>
      </c>
      <c r="B2542" s="235">
        <v>13304000</v>
      </c>
    </row>
    <row r="2543" spans="1:2">
      <c r="A2543" s="234" t="s">
        <v>6806</v>
      </c>
      <c r="B2543" s="236">
        <v>8844000</v>
      </c>
    </row>
    <row r="2544" spans="1:2">
      <c r="A2544" s="234" t="s">
        <v>6807</v>
      </c>
      <c r="B2544" s="236">
        <v>4460000</v>
      </c>
    </row>
    <row r="2545" spans="1:2">
      <c r="A2545" s="233" t="s">
        <v>2692</v>
      </c>
      <c r="B2545" s="235">
        <v>62386376</v>
      </c>
    </row>
    <row r="2546" spans="1:2">
      <c r="A2546" s="234" t="s">
        <v>3205</v>
      </c>
      <c r="B2546" s="236">
        <v>27209990</v>
      </c>
    </row>
    <row r="2547" spans="1:2">
      <c r="A2547" s="234" t="s">
        <v>3206</v>
      </c>
      <c r="B2547" s="236">
        <v>23940891</v>
      </c>
    </row>
    <row r="2548" spans="1:2">
      <c r="A2548" s="234" t="s">
        <v>6808</v>
      </c>
      <c r="B2548" s="236">
        <v>6675297</v>
      </c>
    </row>
    <row r="2549" spans="1:2">
      <c r="A2549" s="234" t="s">
        <v>6809</v>
      </c>
      <c r="B2549" s="236">
        <v>4560198</v>
      </c>
    </row>
    <row r="2550" spans="1:2">
      <c r="A2550" s="233" t="s">
        <v>378</v>
      </c>
      <c r="B2550" s="235">
        <v>2525964025</v>
      </c>
    </row>
    <row r="2551" spans="1:2">
      <c r="A2551" s="234" t="s">
        <v>1778</v>
      </c>
      <c r="B2551" s="236">
        <v>181178800</v>
      </c>
    </row>
    <row r="2552" spans="1:2">
      <c r="A2552" s="234" t="s">
        <v>1779</v>
      </c>
      <c r="B2552" s="236">
        <v>179878800</v>
      </c>
    </row>
    <row r="2553" spans="1:2">
      <c r="A2553" s="234" t="s">
        <v>1780</v>
      </c>
      <c r="B2553" s="236">
        <v>180377700</v>
      </c>
    </row>
    <row r="2554" spans="1:2">
      <c r="A2554" s="234" t="s">
        <v>1781</v>
      </c>
      <c r="B2554" s="236">
        <v>180500100</v>
      </c>
    </row>
    <row r="2555" spans="1:2">
      <c r="A2555" s="234" t="s">
        <v>3207</v>
      </c>
      <c r="B2555" s="236">
        <v>166506930</v>
      </c>
    </row>
    <row r="2556" spans="1:2">
      <c r="A2556" s="234" t="s">
        <v>3208</v>
      </c>
      <c r="B2556" s="236">
        <v>18515550</v>
      </c>
    </row>
    <row r="2557" spans="1:2">
      <c r="A2557" s="234" t="s">
        <v>3209</v>
      </c>
      <c r="B2557" s="236">
        <v>199502200</v>
      </c>
    </row>
    <row r="2558" spans="1:2">
      <c r="A2558" s="234" t="s">
        <v>3210</v>
      </c>
      <c r="B2558" s="236">
        <v>142909397</v>
      </c>
    </row>
    <row r="2559" spans="1:2">
      <c r="A2559" s="234" t="s">
        <v>4758</v>
      </c>
      <c r="B2559" s="236">
        <v>233200000</v>
      </c>
    </row>
    <row r="2560" spans="1:2">
      <c r="A2560" s="234" t="s">
        <v>4759</v>
      </c>
      <c r="B2560" s="236">
        <v>11657440</v>
      </c>
    </row>
    <row r="2561" spans="1:2">
      <c r="A2561" s="234" t="s">
        <v>4760</v>
      </c>
      <c r="B2561" s="236">
        <v>177223564</v>
      </c>
    </row>
    <row r="2562" spans="1:2">
      <c r="A2562" s="234" t="s">
        <v>4761</v>
      </c>
      <c r="B2562" s="236">
        <v>205911112</v>
      </c>
    </row>
    <row r="2563" spans="1:2">
      <c r="A2563" s="234" t="s">
        <v>6810</v>
      </c>
      <c r="B2563" s="236">
        <v>233478800</v>
      </c>
    </row>
    <row r="2564" spans="1:2">
      <c r="A2564" s="234" t="s">
        <v>6811</v>
      </c>
      <c r="B2564" s="236">
        <v>233278800</v>
      </c>
    </row>
    <row r="2565" spans="1:2">
      <c r="A2565" s="234" t="s">
        <v>6812</v>
      </c>
      <c r="B2565" s="236">
        <v>181844832</v>
      </c>
    </row>
    <row r="2566" spans="1:2">
      <c r="A2566" s="233" t="s">
        <v>591</v>
      </c>
      <c r="B2566" s="235">
        <v>2654169212</v>
      </c>
    </row>
    <row r="2567" spans="1:2">
      <c r="A2567" s="234" t="s">
        <v>1782</v>
      </c>
      <c r="B2567" s="236">
        <v>45049975</v>
      </c>
    </row>
    <row r="2568" spans="1:2">
      <c r="A2568" s="234" t="s">
        <v>1783</v>
      </c>
      <c r="B2568" s="236">
        <v>44944700</v>
      </c>
    </row>
    <row r="2569" spans="1:2">
      <c r="A2569" s="234" t="s">
        <v>1784</v>
      </c>
      <c r="B2569" s="236">
        <v>44944700</v>
      </c>
    </row>
    <row r="2570" spans="1:2">
      <c r="A2570" s="234" t="s">
        <v>1785</v>
      </c>
      <c r="B2570" s="236">
        <v>90150050</v>
      </c>
    </row>
    <row r="2571" spans="1:2">
      <c r="A2571" s="234" t="s">
        <v>1786</v>
      </c>
      <c r="B2571" s="236">
        <v>90599950</v>
      </c>
    </row>
    <row r="2572" spans="1:2">
      <c r="A2572" s="234" t="s">
        <v>1787</v>
      </c>
      <c r="B2572" s="236">
        <v>90649950</v>
      </c>
    </row>
    <row r="2573" spans="1:2">
      <c r="A2573" s="234" t="s">
        <v>3211</v>
      </c>
      <c r="B2573" s="236">
        <v>46276925</v>
      </c>
    </row>
    <row r="2574" spans="1:2">
      <c r="A2574" s="234" t="s">
        <v>3212</v>
      </c>
      <c r="B2574" s="236">
        <v>46275175</v>
      </c>
    </row>
    <row r="2575" spans="1:2">
      <c r="A2575" s="234" t="s">
        <v>3213</v>
      </c>
      <c r="B2575" s="236">
        <v>46250175</v>
      </c>
    </row>
    <row r="2576" spans="1:2">
      <c r="A2576" s="234" t="s">
        <v>3214</v>
      </c>
      <c r="B2576" s="236">
        <v>79924440</v>
      </c>
    </row>
    <row r="2577" spans="1:2">
      <c r="A2577" s="234" t="s">
        <v>3215</v>
      </c>
      <c r="B2577" s="236">
        <v>87363120</v>
      </c>
    </row>
    <row r="2578" spans="1:2">
      <c r="A2578" s="234" t="s">
        <v>3216</v>
      </c>
      <c r="B2578" s="236">
        <v>117449400</v>
      </c>
    </row>
    <row r="2579" spans="1:2">
      <c r="A2579" s="234" t="s">
        <v>3217</v>
      </c>
      <c r="B2579" s="236">
        <v>119449950</v>
      </c>
    </row>
    <row r="2580" spans="1:2">
      <c r="A2580" s="234" t="s">
        <v>3218</v>
      </c>
      <c r="B2580" s="236">
        <v>118079400</v>
      </c>
    </row>
    <row r="2581" spans="1:2">
      <c r="A2581" s="234" t="s">
        <v>3219</v>
      </c>
      <c r="B2581" s="236">
        <v>116949950</v>
      </c>
    </row>
    <row r="2582" spans="1:2">
      <c r="A2582" s="234" t="s">
        <v>3220</v>
      </c>
      <c r="B2582" s="236">
        <v>69953640</v>
      </c>
    </row>
    <row r="2583" spans="1:2">
      <c r="A2583" s="234" t="s">
        <v>4762</v>
      </c>
      <c r="B2583" s="236">
        <v>116849950</v>
      </c>
    </row>
    <row r="2584" spans="1:2">
      <c r="A2584" s="234" t="s">
        <v>4763</v>
      </c>
      <c r="B2584" s="236">
        <v>116839450</v>
      </c>
    </row>
    <row r="2585" spans="1:2">
      <c r="A2585" s="234" t="s">
        <v>4764</v>
      </c>
      <c r="B2585" s="236">
        <v>116611100</v>
      </c>
    </row>
    <row r="2586" spans="1:2">
      <c r="A2586" s="234" t="s">
        <v>4765</v>
      </c>
      <c r="B2586" s="236">
        <v>93253760</v>
      </c>
    </row>
    <row r="2587" spans="1:2">
      <c r="A2587" s="234" t="s">
        <v>4766</v>
      </c>
      <c r="B2587" s="236">
        <v>116639400</v>
      </c>
    </row>
    <row r="2588" spans="1:2">
      <c r="A2588" s="234" t="s">
        <v>4767</v>
      </c>
      <c r="B2588" s="236">
        <v>116977750</v>
      </c>
    </row>
    <row r="2589" spans="1:2">
      <c r="A2589" s="234" t="s">
        <v>4768</v>
      </c>
      <c r="B2589" s="236">
        <v>116689400</v>
      </c>
    </row>
    <row r="2590" spans="1:2">
      <c r="A2590" s="234" t="s">
        <v>6813</v>
      </c>
      <c r="B2590" s="236">
        <v>116734950</v>
      </c>
    </row>
    <row r="2591" spans="1:2">
      <c r="A2591" s="234" t="s">
        <v>6814</v>
      </c>
      <c r="B2591" s="236">
        <v>11683940</v>
      </c>
    </row>
    <row r="2592" spans="1:2">
      <c r="A2592" s="234" t="s">
        <v>6815</v>
      </c>
      <c r="B2592" s="236">
        <v>117439350</v>
      </c>
    </row>
    <row r="2593" spans="1:2">
      <c r="A2593" s="234" t="s">
        <v>6816</v>
      </c>
      <c r="B2593" s="236">
        <v>117339400</v>
      </c>
    </row>
    <row r="2594" spans="1:2">
      <c r="A2594" s="234" t="s">
        <v>6817</v>
      </c>
      <c r="B2594" s="236">
        <v>67824852</v>
      </c>
    </row>
    <row r="2595" spans="1:2">
      <c r="A2595" s="234" t="s">
        <v>6818</v>
      </c>
      <c r="B2595" s="236">
        <v>11685035</v>
      </c>
    </row>
    <row r="2596" spans="1:2">
      <c r="A2596" s="234" t="s">
        <v>6819</v>
      </c>
      <c r="B2596" s="236">
        <v>117844400</v>
      </c>
    </row>
    <row r="2597" spans="1:2">
      <c r="A2597" s="234" t="s">
        <v>1788</v>
      </c>
      <c r="B2597" s="236">
        <v>45444975</v>
      </c>
    </row>
    <row r="2598" spans="1:2">
      <c r="A2598" s="233" t="s">
        <v>42</v>
      </c>
      <c r="B2598" s="235">
        <v>78115485.840000004</v>
      </c>
    </row>
    <row r="2599" spans="1:2">
      <c r="A2599" s="234" t="s">
        <v>17</v>
      </c>
      <c r="B2599" s="236">
        <v>78115485.840000004</v>
      </c>
    </row>
    <row r="2600" spans="1:2">
      <c r="A2600" s="233" t="s">
        <v>3221</v>
      </c>
      <c r="B2600" s="235">
        <v>1988873250.78</v>
      </c>
    </row>
    <row r="2601" spans="1:2">
      <c r="A2601" s="234" t="s">
        <v>3222</v>
      </c>
      <c r="B2601" s="236">
        <v>216441270.78</v>
      </c>
    </row>
    <row r="2602" spans="1:2">
      <c r="A2602" s="234" t="s">
        <v>3223</v>
      </c>
      <c r="B2602" s="236">
        <v>352000000</v>
      </c>
    </row>
    <row r="2603" spans="1:2">
      <c r="A2603" s="234" t="s">
        <v>3224</v>
      </c>
      <c r="B2603" s="236">
        <v>351632000</v>
      </c>
    </row>
    <row r="2604" spans="1:2">
      <c r="A2604" s="234" t="s">
        <v>3225</v>
      </c>
      <c r="B2604" s="236">
        <v>352000000</v>
      </c>
    </row>
    <row r="2605" spans="1:2">
      <c r="A2605" s="234" t="s">
        <v>3226</v>
      </c>
      <c r="B2605" s="236">
        <v>506000000</v>
      </c>
    </row>
    <row r="2606" spans="1:2">
      <c r="A2606" s="234" t="s">
        <v>3227</v>
      </c>
      <c r="B2606" s="236">
        <v>210799980</v>
      </c>
    </row>
    <row r="2607" spans="1:2">
      <c r="A2607" s="233" t="s">
        <v>43</v>
      </c>
      <c r="B2607" s="235">
        <v>11018716895.73</v>
      </c>
    </row>
    <row r="2608" spans="1:2">
      <c r="A2608" s="234" t="s">
        <v>1790</v>
      </c>
      <c r="B2608" s="236">
        <v>277475352</v>
      </c>
    </row>
    <row r="2609" spans="1:2">
      <c r="A2609" s="234" t="s">
        <v>1791</v>
      </c>
      <c r="B2609" s="236">
        <v>188894895</v>
      </c>
    </row>
    <row r="2610" spans="1:2">
      <c r="A2610" s="234" t="s">
        <v>1792</v>
      </c>
      <c r="B2610" s="236">
        <v>88346951</v>
      </c>
    </row>
    <row r="2611" spans="1:2">
      <c r="A2611" s="234" t="s">
        <v>1793</v>
      </c>
      <c r="B2611" s="236">
        <v>246296956</v>
      </c>
    </row>
    <row r="2612" spans="1:2">
      <c r="A2612" s="234" t="s">
        <v>1794</v>
      </c>
      <c r="B2612" s="236">
        <v>30292093.699999999</v>
      </c>
    </row>
    <row r="2613" spans="1:2">
      <c r="A2613" s="234" t="s">
        <v>1795</v>
      </c>
      <c r="B2613" s="236">
        <v>278388763.41000003</v>
      </c>
    </row>
    <row r="2614" spans="1:2">
      <c r="A2614" s="234" t="s">
        <v>1796</v>
      </c>
      <c r="B2614" s="236">
        <v>278684455.56999999</v>
      </c>
    </row>
    <row r="2615" spans="1:2">
      <c r="A2615" s="234" t="s">
        <v>1797</v>
      </c>
      <c r="B2615" s="236">
        <v>277588077</v>
      </c>
    </row>
    <row r="2616" spans="1:2">
      <c r="A2616" s="234" t="s">
        <v>1798</v>
      </c>
      <c r="B2616" s="236">
        <v>278377247.51999998</v>
      </c>
    </row>
    <row r="2617" spans="1:2">
      <c r="A2617" s="234" t="s">
        <v>1799</v>
      </c>
      <c r="B2617" s="236">
        <v>277890316.42000002</v>
      </c>
    </row>
    <row r="2618" spans="1:2">
      <c r="A2618" s="234" t="s">
        <v>1800</v>
      </c>
      <c r="B2618" s="236">
        <v>283232830.01999998</v>
      </c>
    </row>
    <row r="2619" spans="1:2">
      <c r="A2619" s="234" t="s">
        <v>1801</v>
      </c>
      <c r="B2619" s="236">
        <v>289873851.24000001</v>
      </c>
    </row>
    <row r="2620" spans="1:2">
      <c r="A2620" s="234" t="s">
        <v>1802</v>
      </c>
      <c r="B2620" s="236">
        <v>278876918.02999997</v>
      </c>
    </row>
    <row r="2621" spans="1:2">
      <c r="A2621" s="234" t="s">
        <v>1803</v>
      </c>
      <c r="B2621" s="236">
        <v>277736942.81</v>
      </c>
    </row>
    <row r="2622" spans="1:2">
      <c r="A2622" s="234" t="s">
        <v>1804</v>
      </c>
      <c r="B2622" s="236">
        <v>279208703.83999997</v>
      </c>
    </row>
    <row r="2623" spans="1:2">
      <c r="A2623" s="234" t="s">
        <v>1805</v>
      </c>
      <c r="B2623" s="236">
        <v>225527265</v>
      </c>
    </row>
    <row r="2624" spans="1:2">
      <c r="A2624" s="234" t="s">
        <v>1806</v>
      </c>
      <c r="B2624" s="236">
        <v>54360007.18</v>
      </c>
    </row>
    <row r="2625" spans="1:2">
      <c r="A2625" s="234" t="s">
        <v>1807</v>
      </c>
      <c r="B2625" s="236">
        <v>169744072</v>
      </c>
    </row>
    <row r="2626" spans="1:2">
      <c r="A2626" s="234" t="s">
        <v>1808</v>
      </c>
      <c r="B2626" s="236">
        <v>110206833.91</v>
      </c>
    </row>
    <row r="2627" spans="1:2">
      <c r="A2627" s="234" t="s">
        <v>1809</v>
      </c>
      <c r="B2627" s="236">
        <v>277901470</v>
      </c>
    </row>
    <row r="2628" spans="1:2">
      <c r="A2628" s="234" t="s">
        <v>1810</v>
      </c>
      <c r="B2628" s="236">
        <v>509359129.94</v>
      </c>
    </row>
    <row r="2629" spans="1:2">
      <c r="A2629" s="234" t="s">
        <v>3228</v>
      </c>
      <c r="B2629" s="236">
        <v>339606281.47000003</v>
      </c>
    </row>
    <row r="2630" spans="1:2">
      <c r="A2630" s="234" t="s">
        <v>3229</v>
      </c>
      <c r="B2630" s="236">
        <v>354205899.68000001</v>
      </c>
    </row>
    <row r="2631" spans="1:2">
      <c r="A2631" s="234" t="s">
        <v>3230</v>
      </c>
      <c r="B2631" s="236">
        <v>353934610.36000001</v>
      </c>
    </row>
    <row r="2632" spans="1:2">
      <c r="A2632" s="234" t="s">
        <v>4769</v>
      </c>
      <c r="B2632" s="236">
        <v>355118099.48000002</v>
      </c>
    </row>
    <row r="2633" spans="1:2">
      <c r="A2633" s="234" t="s">
        <v>4770</v>
      </c>
      <c r="B2633" s="236">
        <v>356532082.37</v>
      </c>
    </row>
    <row r="2634" spans="1:2">
      <c r="A2634" s="234" t="s">
        <v>4771</v>
      </c>
      <c r="B2634" s="236">
        <v>354078694.87</v>
      </c>
    </row>
    <row r="2635" spans="1:2">
      <c r="A2635" s="234" t="s">
        <v>4772</v>
      </c>
      <c r="B2635" s="236">
        <v>352428279.88999999</v>
      </c>
    </row>
    <row r="2636" spans="1:2">
      <c r="A2636" s="234" t="s">
        <v>4773</v>
      </c>
      <c r="B2636" s="236">
        <v>353133773</v>
      </c>
    </row>
    <row r="2637" spans="1:2">
      <c r="A2637" s="234" t="s">
        <v>4774</v>
      </c>
      <c r="B2637" s="236">
        <v>354513792.36000001</v>
      </c>
    </row>
    <row r="2638" spans="1:2">
      <c r="A2638" s="234" t="s">
        <v>4775</v>
      </c>
      <c r="B2638" s="236">
        <v>354570981.33999997</v>
      </c>
    </row>
    <row r="2639" spans="1:2">
      <c r="A2639" s="234" t="s">
        <v>6820</v>
      </c>
      <c r="B2639" s="236">
        <v>360473184.5</v>
      </c>
    </row>
    <row r="2640" spans="1:2">
      <c r="A2640" s="234" t="s">
        <v>6821</v>
      </c>
      <c r="B2640" s="236">
        <v>357625340.20999998</v>
      </c>
    </row>
    <row r="2641" spans="1:2">
      <c r="A2641" s="234" t="s">
        <v>6822</v>
      </c>
      <c r="B2641" s="236">
        <v>358358930.75</v>
      </c>
    </row>
    <row r="2642" spans="1:2">
      <c r="A2642" s="234" t="s">
        <v>6823</v>
      </c>
      <c r="B2642" s="236">
        <v>358049077.69999999</v>
      </c>
    </row>
    <row r="2643" spans="1:2">
      <c r="A2643" s="234" t="s">
        <v>6824</v>
      </c>
      <c r="B2643" s="236">
        <v>357765032.81999999</v>
      </c>
    </row>
    <row r="2644" spans="1:2">
      <c r="A2644" s="234" t="s">
        <v>6825</v>
      </c>
      <c r="B2644" s="236">
        <v>360930625.33999997</v>
      </c>
    </row>
    <row r="2645" spans="1:2">
      <c r="A2645" s="234" t="s">
        <v>6826</v>
      </c>
      <c r="B2645" s="236">
        <v>359129078</v>
      </c>
    </row>
    <row r="2646" spans="1:2">
      <c r="A2646" s="233" t="s">
        <v>3231</v>
      </c>
      <c r="B2646" s="235">
        <v>3645490</v>
      </c>
    </row>
    <row r="2647" spans="1:2">
      <c r="A2647" s="234" t="s">
        <v>3232</v>
      </c>
      <c r="B2647" s="236">
        <v>3645490</v>
      </c>
    </row>
    <row r="2648" spans="1:2">
      <c r="A2648" s="233" t="s">
        <v>3233</v>
      </c>
      <c r="B2648" s="235">
        <v>45619980</v>
      </c>
    </row>
    <row r="2649" spans="1:2">
      <c r="A2649" s="234" t="s">
        <v>3234</v>
      </c>
      <c r="B2649" s="236">
        <v>45619980</v>
      </c>
    </row>
    <row r="2650" spans="1:2">
      <c r="A2650" s="233" t="s">
        <v>380</v>
      </c>
      <c r="B2650" s="235">
        <v>5300000</v>
      </c>
    </row>
    <row r="2651" spans="1:2">
      <c r="A2651" s="234" t="s">
        <v>1811</v>
      </c>
      <c r="B2651" s="236">
        <v>5300000</v>
      </c>
    </row>
    <row r="2652" spans="1:2">
      <c r="A2652" s="160"/>
      <c r="B2652" s="20"/>
    </row>
    <row r="2653" spans="1:2">
      <c r="A2653" s="161" t="s">
        <v>13</v>
      </c>
      <c r="B2653" s="162">
        <f>SUM(B7:B2652)/2</f>
        <v>344664924379.40015</v>
      </c>
    </row>
  </sheetData>
  <autoFilter ref="A6:B2653"/>
  <pageMargins left="0.70866141732283472" right="0.19" top="0.35433070866141736" bottom="0.35433070866141736" header="0.23622047244094491" footer="0.23622047244094491"/>
  <pageSetup paperSize="9" scale="10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F285"/>
  <sheetViews>
    <sheetView view="pageBreakPreview" topLeftCell="A256" zoomScaleNormal="100" zoomScaleSheetLayoutView="100" workbookViewId="0">
      <selection activeCell="K280" sqref="K280"/>
    </sheetView>
  </sheetViews>
  <sheetFormatPr defaultRowHeight="15"/>
  <cols>
    <col min="1" max="1" width="78.42578125" style="41" bestFit="1" customWidth="1"/>
    <col min="2" max="2" width="17.7109375" style="50" customWidth="1"/>
    <col min="3" max="16384" width="9.140625" style="10"/>
  </cols>
  <sheetData>
    <row r="1" spans="1:2">
      <c r="B1" s="67" t="s">
        <v>53</v>
      </c>
    </row>
    <row r="3" spans="1:2" ht="15.75">
      <c r="A3" s="1" t="s">
        <v>12</v>
      </c>
      <c r="B3" s="59"/>
    </row>
    <row r="4" spans="1:2" ht="15.75">
      <c r="A4" s="2" t="s">
        <v>6071</v>
      </c>
      <c r="B4" s="59"/>
    </row>
    <row r="5" spans="1:2">
      <c r="A5" s="42"/>
      <c r="B5" s="59"/>
    </row>
    <row r="6" spans="1:2" s="8" customFormat="1" ht="15.75">
      <c r="A6" s="274" t="s">
        <v>1</v>
      </c>
      <c r="B6" s="275" t="s">
        <v>2</v>
      </c>
    </row>
    <row r="7" spans="1:2" s="8" customFormat="1" ht="12">
      <c r="A7" s="4" t="s">
        <v>4137</v>
      </c>
      <c r="B7" s="266">
        <v>3000000</v>
      </c>
    </row>
    <row r="8" spans="1:2">
      <c r="A8" s="6" t="s">
        <v>4138</v>
      </c>
      <c r="B8" s="267">
        <v>3000000</v>
      </c>
    </row>
    <row r="9" spans="1:2" s="8" customFormat="1" ht="12">
      <c r="A9" s="4" t="s">
        <v>4139</v>
      </c>
      <c r="B9" s="266">
        <v>600000</v>
      </c>
    </row>
    <row r="10" spans="1:2" s="8" customFormat="1" ht="12">
      <c r="A10" s="4" t="s">
        <v>3235</v>
      </c>
      <c r="B10" s="266">
        <v>35500000</v>
      </c>
    </row>
    <row r="11" spans="1:2">
      <c r="A11" s="6" t="s">
        <v>3245</v>
      </c>
      <c r="B11" s="267">
        <v>12500000</v>
      </c>
    </row>
    <row r="12" spans="1:2" s="8" customFormat="1" ht="12">
      <c r="A12" s="6" t="s">
        <v>3246</v>
      </c>
      <c r="B12" s="267">
        <v>23000000</v>
      </c>
    </row>
    <row r="13" spans="1:2">
      <c r="A13" s="4" t="s">
        <v>1812</v>
      </c>
      <c r="B13" s="266">
        <v>4050000</v>
      </c>
    </row>
    <row r="14" spans="1:2" s="8" customFormat="1" ht="12">
      <c r="A14" s="6" t="s">
        <v>1813</v>
      </c>
      <c r="B14" s="267">
        <v>4050000</v>
      </c>
    </row>
    <row r="15" spans="1:2">
      <c r="A15" s="4" t="s">
        <v>4140</v>
      </c>
      <c r="B15" s="266">
        <v>2970000</v>
      </c>
    </row>
    <row r="16" spans="1:2">
      <c r="A16" s="6" t="s">
        <v>4141</v>
      </c>
      <c r="B16" s="267">
        <v>2970000</v>
      </c>
    </row>
    <row r="17" spans="1:2" s="8" customFormat="1" ht="12">
      <c r="A17" s="4" t="s">
        <v>1814</v>
      </c>
      <c r="B17" s="266">
        <v>54000000</v>
      </c>
    </row>
    <row r="18" spans="1:2">
      <c r="A18" s="6" t="s">
        <v>1815</v>
      </c>
      <c r="B18" s="267">
        <v>54000000</v>
      </c>
    </row>
    <row r="19" spans="1:2">
      <c r="A19" s="4" t="s">
        <v>6831</v>
      </c>
      <c r="B19" s="266">
        <v>1848000</v>
      </c>
    </row>
    <row r="20" spans="1:2" s="8" customFormat="1" ht="12">
      <c r="A20" s="6" t="s">
        <v>6832</v>
      </c>
      <c r="B20" s="267">
        <v>1848000</v>
      </c>
    </row>
    <row r="21" spans="1:2">
      <c r="A21" s="4" t="s">
        <v>6833</v>
      </c>
      <c r="B21" s="266">
        <v>2190000</v>
      </c>
    </row>
    <row r="22" spans="1:2" s="8" customFormat="1" ht="12">
      <c r="A22" s="6" t="s">
        <v>6834</v>
      </c>
      <c r="B22" s="267">
        <v>2190000</v>
      </c>
    </row>
    <row r="23" spans="1:2">
      <c r="A23" s="4" t="s">
        <v>4142</v>
      </c>
      <c r="B23" s="266">
        <v>1984000</v>
      </c>
    </row>
    <row r="24" spans="1:2">
      <c r="A24" s="6" t="s">
        <v>4143</v>
      </c>
      <c r="B24" s="267">
        <v>1984000</v>
      </c>
    </row>
    <row r="25" spans="1:2" s="8" customFormat="1" ht="12">
      <c r="A25" s="4" t="s">
        <v>3236</v>
      </c>
      <c r="B25" s="266">
        <v>2741776</v>
      </c>
    </row>
    <row r="26" spans="1:2">
      <c r="A26" s="6" t="s">
        <v>3247</v>
      </c>
      <c r="B26" s="267">
        <v>2741776</v>
      </c>
    </row>
    <row r="27" spans="1:2" s="8" customFormat="1" ht="12">
      <c r="A27" s="4" t="s">
        <v>3237</v>
      </c>
      <c r="B27" s="266">
        <v>10125000</v>
      </c>
    </row>
    <row r="28" spans="1:2">
      <c r="A28" s="6" t="s">
        <v>3248</v>
      </c>
      <c r="B28" s="267">
        <v>10125000</v>
      </c>
    </row>
    <row r="29" spans="1:2" s="8" customFormat="1" ht="12">
      <c r="A29" s="4" t="s">
        <v>1816</v>
      </c>
      <c r="B29" s="266">
        <v>24850000</v>
      </c>
    </row>
    <row r="30" spans="1:2">
      <c r="A30" s="6" t="s">
        <v>1817</v>
      </c>
      <c r="B30" s="267">
        <v>24850000</v>
      </c>
    </row>
    <row r="31" spans="1:2" s="8" customFormat="1" ht="12">
      <c r="A31" s="4" t="s">
        <v>3249</v>
      </c>
      <c r="B31" s="266">
        <v>43200000</v>
      </c>
    </row>
    <row r="32" spans="1:2">
      <c r="A32" s="6" t="s">
        <v>3250</v>
      </c>
      <c r="B32" s="267">
        <v>43200000</v>
      </c>
    </row>
    <row r="33" spans="1:2" s="8" customFormat="1" ht="12">
      <c r="A33" s="4" t="s">
        <v>596</v>
      </c>
      <c r="B33" s="266">
        <v>1512124.03</v>
      </c>
    </row>
    <row r="34" spans="1:2">
      <c r="A34" s="6" t="s">
        <v>17</v>
      </c>
      <c r="B34" s="267">
        <v>1512124.03</v>
      </c>
    </row>
    <row r="35" spans="1:2">
      <c r="A35" s="4" t="s">
        <v>1818</v>
      </c>
      <c r="B35" s="266">
        <v>16635924.77</v>
      </c>
    </row>
    <row r="36" spans="1:2" s="8" customFormat="1" ht="24">
      <c r="A36" s="6" t="s">
        <v>1819</v>
      </c>
      <c r="B36" s="267">
        <v>16635924.77</v>
      </c>
    </row>
    <row r="37" spans="1:2">
      <c r="A37" s="4" t="s">
        <v>3238</v>
      </c>
      <c r="B37" s="266">
        <v>8775000</v>
      </c>
    </row>
    <row r="38" spans="1:2" s="8" customFormat="1" ht="12">
      <c r="A38" s="6" t="s">
        <v>3251</v>
      </c>
      <c r="B38" s="267">
        <v>8775000</v>
      </c>
    </row>
    <row r="39" spans="1:2">
      <c r="A39" s="4" t="s">
        <v>217</v>
      </c>
      <c r="B39" s="266">
        <v>720174698.05999994</v>
      </c>
    </row>
    <row r="40" spans="1:2" s="8" customFormat="1" ht="12">
      <c r="A40" s="6" t="s">
        <v>1820</v>
      </c>
      <c r="B40" s="267">
        <v>719168.7</v>
      </c>
    </row>
    <row r="41" spans="1:2">
      <c r="A41" s="6" t="s">
        <v>218</v>
      </c>
      <c r="B41" s="267">
        <v>719455529.36000001</v>
      </c>
    </row>
    <row r="42" spans="1:2">
      <c r="A42" s="4" t="s">
        <v>5</v>
      </c>
      <c r="B42" s="266">
        <v>18462267.940000001</v>
      </c>
    </row>
    <row r="43" spans="1:2">
      <c r="A43" s="6" t="s">
        <v>219</v>
      </c>
      <c r="B43" s="267">
        <v>18462267.940000001</v>
      </c>
    </row>
    <row r="44" spans="1:2">
      <c r="A44" s="4" t="s">
        <v>176</v>
      </c>
      <c r="B44" s="266">
        <v>4384181.8</v>
      </c>
    </row>
    <row r="45" spans="1:2">
      <c r="A45" s="6" t="s">
        <v>181</v>
      </c>
      <c r="B45" s="267">
        <v>4384181.8</v>
      </c>
    </row>
    <row r="46" spans="1:2">
      <c r="A46" s="4" t="s">
        <v>2482</v>
      </c>
      <c r="B46" s="266">
        <v>1473258.88</v>
      </c>
    </row>
    <row r="47" spans="1:2">
      <c r="A47" s="6" t="s">
        <v>3252</v>
      </c>
      <c r="B47" s="267">
        <v>1473258.88</v>
      </c>
    </row>
    <row r="48" spans="1:2" s="8" customFormat="1" ht="12">
      <c r="A48" s="4" t="s">
        <v>353</v>
      </c>
      <c r="B48" s="266">
        <v>2300000</v>
      </c>
    </row>
    <row r="49" spans="1:2">
      <c r="A49" s="6" t="s">
        <v>1821</v>
      </c>
      <c r="B49" s="267">
        <v>2300000</v>
      </c>
    </row>
    <row r="50" spans="1:2">
      <c r="A50" s="4" t="s">
        <v>4144</v>
      </c>
      <c r="B50" s="266">
        <v>14522521</v>
      </c>
    </row>
    <row r="51" spans="1:2" s="8" customFormat="1" ht="12">
      <c r="A51" s="6" t="s">
        <v>4145</v>
      </c>
      <c r="B51" s="267">
        <v>14522521</v>
      </c>
    </row>
    <row r="52" spans="1:2">
      <c r="A52" s="4" t="s">
        <v>137</v>
      </c>
      <c r="B52" s="266">
        <v>21676586.129999999</v>
      </c>
    </row>
    <row r="53" spans="1:2" s="8" customFormat="1" ht="12">
      <c r="A53" s="6" t="s">
        <v>138</v>
      </c>
      <c r="B53" s="267">
        <v>17400000</v>
      </c>
    </row>
    <row r="54" spans="1:2">
      <c r="A54" s="6" t="s">
        <v>177</v>
      </c>
      <c r="B54" s="267">
        <v>1770527</v>
      </c>
    </row>
    <row r="55" spans="1:2" s="8" customFormat="1" ht="12">
      <c r="A55" s="6" t="s">
        <v>1822</v>
      </c>
      <c r="B55" s="267">
        <v>2176111.13</v>
      </c>
    </row>
    <row r="56" spans="1:2">
      <c r="A56" s="6" t="s">
        <v>139</v>
      </c>
      <c r="B56" s="267">
        <v>329948</v>
      </c>
    </row>
    <row r="57" spans="1:2">
      <c r="A57" s="4" t="s">
        <v>6835</v>
      </c>
      <c r="B57" s="266">
        <v>1012464296</v>
      </c>
    </row>
    <row r="58" spans="1:2" ht="24">
      <c r="A58" s="6" t="s">
        <v>6836</v>
      </c>
      <c r="B58" s="267">
        <v>1012464296</v>
      </c>
    </row>
    <row r="59" spans="1:2" s="8" customFormat="1" ht="12">
      <c r="A59" s="4" t="s">
        <v>238</v>
      </c>
      <c r="B59" s="266">
        <v>2100000</v>
      </c>
    </row>
    <row r="60" spans="1:2">
      <c r="A60" s="6" t="s">
        <v>1823</v>
      </c>
      <c r="B60" s="267">
        <v>2100000</v>
      </c>
    </row>
    <row r="61" spans="1:2">
      <c r="A61" s="4" t="s">
        <v>106</v>
      </c>
      <c r="B61" s="266">
        <v>50863857.920000002</v>
      </c>
    </row>
    <row r="62" spans="1:2" s="8" customFormat="1" ht="12">
      <c r="A62" s="6" t="s">
        <v>1824</v>
      </c>
      <c r="B62" s="267">
        <v>12962348.689999999</v>
      </c>
    </row>
    <row r="63" spans="1:2" s="8" customFormat="1" ht="12">
      <c r="A63" s="6" t="s">
        <v>1825</v>
      </c>
      <c r="B63" s="267">
        <v>7565031.0800000001</v>
      </c>
    </row>
    <row r="64" spans="1:2">
      <c r="A64" s="6" t="s">
        <v>3253</v>
      </c>
      <c r="B64" s="267">
        <v>8554633.2899999991</v>
      </c>
    </row>
    <row r="65" spans="1:6" s="8" customFormat="1" ht="12">
      <c r="A65" s="6" t="s">
        <v>4146</v>
      </c>
      <c r="B65" s="267">
        <v>999477.88</v>
      </c>
    </row>
    <row r="66" spans="1:6">
      <c r="A66" s="6" t="s">
        <v>6837</v>
      </c>
      <c r="B66" s="267">
        <v>2792341.02</v>
      </c>
    </row>
    <row r="67" spans="1:6" s="8" customFormat="1" ht="12">
      <c r="A67" s="6" t="s">
        <v>4147</v>
      </c>
      <c r="B67" s="267">
        <v>384500.1</v>
      </c>
    </row>
    <row r="68" spans="1:6">
      <c r="A68" s="6" t="s">
        <v>4148</v>
      </c>
      <c r="B68" s="267">
        <v>386026.16</v>
      </c>
    </row>
    <row r="69" spans="1:6" s="8" customFormat="1" ht="12">
      <c r="A69" s="6" t="s">
        <v>6838</v>
      </c>
      <c r="B69" s="267">
        <v>13128223.59</v>
      </c>
    </row>
    <row r="70" spans="1:6">
      <c r="A70" s="6" t="s">
        <v>6839</v>
      </c>
      <c r="B70" s="267">
        <v>4091276.11</v>
      </c>
    </row>
    <row r="71" spans="1:6" s="8" customFormat="1" ht="12">
      <c r="A71" s="4" t="s">
        <v>14</v>
      </c>
      <c r="B71" s="266">
        <v>20405010</v>
      </c>
    </row>
    <row r="72" spans="1:6">
      <c r="A72" s="6" t="s">
        <v>239</v>
      </c>
      <c r="B72" s="267">
        <v>2700000</v>
      </c>
      <c r="F72" s="238" t="s">
        <v>5825</v>
      </c>
    </row>
    <row r="73" spans="1:6" s="8" customFormat="1" ht="24">
      <c r="A73" s="6" t="s">
        <v>3254</v>
      </c>
      <c r="B73" s="267">
        <v>3485010</v>
      </c>
      <c r="F73" s="8" t="s">
        <v>5826</v>
      </c>
    </row>
    <row r="74" spans="1:6">
      <c r="A74" s="6" t="s">
        <v>3255</v>
      </c>
      <c r="B74" s="267">
        <v>3240000</v>
      </c>
    </row>
    <row r="75" spans="1:6">
      <c r="A75" s="6" t="s">
        <v>3256</v>
      </c>
      <c r="B75" s="267">
        <v>2070000</v>
      </c>
    </row>
    <row r="76" spans="1:6" s="8" customFormat="1" ht="12">
      <c r="A76" s="6" t="s">
        <v>4149</v>
      </c>
      <c r="B76" s="267">
        <v>3240000</v>
      </c>
    </row>
    <row r="77" spans="1:6">
      <c r="A77" s="6" t="s">
        <v>4150</v>
      </c>
      <c r="B77" s="267">
        <v>2070000</v>
      </c>
    </row>
    <row r="78" spans="1:6" s="8" customFormat="1" ht="12">
      <c r="A78" s="6" t="s">
        <v>6840</v>
      </c>
      <c r="B78" s="267">
        <v>3600000</v>
      </c>
    </row>
    <row r="79" spans="1:6">
      <c r="A79" s="4" t="s">
        <v>220</v>
      </c>
      <c r="B79" s="266">
        <v>1615712</v>
      </c>
    </row>
    <row r="80" spans="1:6" s="8" customFormat="1" ht="12">
      <c r="A80" s="6" t="s">
        <v>1826</v>
      </c>
      <c r="B80" s="267">
        <v>529200</v>
      </c>
    </row>
    <row r="81" spans="1:2">
      <c r="A81" s="6" t="s">
        <v>3257</v>
      </c>
      <c r="B81" s="267">
        <v>1086512</v>
      </c>
    </row>
    <row r="82" spans="1:2">
      <c r="A82" s="4" t="s">
        <v>45</v>
      </c>
      <c r="B82" s="266">
        <v>3623932</v>
      </c>
    </row>
    <row r="83" spans="1:2" s="8" customFormat="1" ht="12">
      <c r="A83" s="6" t="s">
        <v>1827</v>
      </c>
      <c r="B83" s="267">
        <v>3623932</v>
      </c>
    </row>
    <row r="84" spans="1:2">
      <c r="A84" s="4" t="s">
        <v>178</v>
      </c>
      <c r="B84" s="266">
        <v>6311331.5800000001</v>
      </c>
    </row>
    <row r="85" spans="1:2" s="8" customFormat="1" ht="12">
      <c r="A85" s="6" t="s">
        <v>1828</v>
      </c>
      <c r="B85" s="267">
        <v>5747831.5800000001</v>
      </c>
    </row>
    <row r="86" spans="1:2">
      <c r="A86" s="6" t="s">
        <v>6841</v>
      </c>
      <c r="B86" s="267">
        <v>563500</v>
      </c>
    </row>
    <row r="87" spans="1:2" s="8" customFormat="1" ht="12">
      <c r="A87" s="4" t="s">
        <v>154</v>
      </c>
      <c r="B87" s="266">
        <v>20759064</v>
      </c>
    </row>
    <row r="88" spans="1:2">
      <c r="A88" s="6" t="s">
        <v>221</v>
      </c>
      <c r="B88" s="267" t="s">
        <v>168</v>
      </c>
    </row>
    <row r="89" spans="1:2">
      <c r="A89" s="6" t="s">
        <v>1829</v>
      </c>
      <c r="B89" s="267">
        <v>20759064</v>
      </c>
    </row>
    <row r="90" spans="1:2" s="8" customFormat="1" ht="12">
      <c r="A90" s="4" t="s">
        <v>107</v>
      </c>
      <c r="B90" s="266">
        <v>18772370</v>
      </c>
    </row>
    <row r="91" spans="1:2">
      <c r="A91" s="6" t="s">
        <v>4151</v>
      </c>
      <c r="B91" s="267">
        <v>11362000</v>
      </c>
    </row>
    <row r="92" spans="1:2" ht="17.25" customHeight="1">
      <c r="A92" s="268" t="s">
        <v>1830</v>
      </c>
      <c r="B92" s="269">
        <v>2299770</v>
      </c>
    </row>
    <row r="93" spans="1:2" s="8" customFormat="1">
      <c r="A93" s="268" t="s">
        <v>1831</v>
      </c>
      <c r="B93" s="269">
        <v>2299770</v>
      </c>
    </row>
    <row r="94" spans="1:2">
      <c r="A94" s="268" t="s">
        <v>1832</v>
      </c>
      <c r="B94" s="269">
        <v>2299770</v>
      </c>
    </row>
    <row r="95" spans="1:2">
      <c r="A95" s="268" t="s">
        <v>1833</v>
      </c>
      <c r="B95" s="269">
        <v>511060</v>
      </c>
    </row>
    <row r="96" spans="1:2" ht="19.5" customHeight="1">
      <c r="A96" s="270" t="s">
        <v>1834</v>
      </c>
      <c r="B96" s="271">
        <v>32388382.640000001</v>
      </c>
    </row>
    <row r="97" spans="1:2">
      <c r="A97" s="268" t="s">
        <v>1835</v>
      </c>
      <c r="B97" s="269">
        <v>32388382.640000001</v>
      </c>
    </row>
    <row r="98" spans="1:2">
      <c r="A98" s="270" t="s">
        <v>155</v>
      </c>
      <c r="B98" s="271">
        <v>750000</v>
      </c>
    </row>
    <row r="99" spans="1:2">
      <c r="A99" s="268" t="s">
        <v>156</v>
      </c>
      <c r="B99" s="269">
        <v>750000</v>
      </c>
    </row>
    <row r="100" spans="1:2" ht="15" customHeight="1">
      <c r="A100" s="270" t="s">
        <v>15</v>
      </c>
      <c r="B100" s="271">
        <v>1250308</v>
      </c>
    </row>
    <row r="101" spans="1:2">
      <c r="A101" s="268" t="s">
        <v>11</v>
      </c>
      <c r="B101" s="269">
        <v>1250308</v>
      </c>
    </row>
    <row r="102" spans="1:2" ht="16.5" customHeight="1">
      <c r="A102" s="270" t="s">
        <v>3239</v>
      </c>
      <c r="B102" s="271">
        <v>465750</v>
      </c>
    </row>
    <row r="103" spans="1:2">
      <c r="A103" s="268" t="s">
        <v>3258</v>
      </c>
      <c r="B103" s="269">
        <v>465750</v>
      </c>
    </row>
    <row r="104" spans="1:2">
      <c r="A104" s="270" t="s">
        <v>240</v>
      </c>
      <c r="B104" s="271">
        <v>3355823.05</v>
      </c>
    </row>
    <row r="105" spans="1:2">
      <c r="A105" s="268" t="s">
        <v>3259</v>
      </c>
      <c r="B105" s="269">
        <v>621000</v>
      </c>
    </row>
    <row r="106" spans="1:2">
      <c r="A106" s="268" t="s">
        <v>3260</v>
      </c>
      <c r="B106" s="269">
        <v>734823.55</v>
      </c>
    </row>
    <row r="107" spans="1:2">
      <c r="A107" s="268" t="s">
        <v>1836</v>
      </c>
      <c r="B107" s="269">
        <v>699999.25</v>
      </c>
    </row>
    <row r="108" spans="1:2">
      <c r="A108" s="268" t="s">
        <v>1837</v>
      </c>
      <c r="B108" s="269">
        <v>1300000.25</v>
      </c>
    </row>
    <row r="109" spans="1:2">
      <c r="A109" s="270" t="s">
        <v>381</v>
      </c>
      <c r="B109" s="271">
        <v>4050000</v>
      </c>
    </row>
    <row r="110" spans="1:2">
      <c r="A110" s="268" t="s">
        <v>1838</v>
      </c>
      <c r="B110" s="269">
        <v>4050000</v>
      </c>
    </row>
    <row r="111" spans="1:2">
      <c r="A111" s="270" t="s">
        <v>61</v>
      </c>
      <c r="B111" s="271">
        <v>21647025</v>
      </c>
    </row>
    <row r="112" spans="1:2">
      <c r="A112" s="268" t="s">
        <v>1839</v>
      </c>
      <c r="B112" s="269">
        <v>21647025</v>
      </c>
    </row>
    <row r="113" spans="1:2" ht="30">
      <c r="A113" s="270" t="s">
        <v>1840</v>
      </c>
      <c r="B113" s="271">
        <v>8500000</v>
      </c>
    </row>
    <row r="114" spans="1:2">
      <c r="A114" s="268" t="s">
        <v>1841</v>
      </c>
      <c r="B114" s="269">
        <v>8500000</v>
      </c>
    </row>
    <row r="115" spans="1:2" ht="19.5" customHeight="1">
      <c r="A115" s="270" t="s">
        <v>179</v>
      </c>
      <c r="B115" s="271">
        <v>690982.18</v>
      </c>
    </row>
    <row r="116" spans="1:2">
      <c r="A116" s="268" t="s">
        <v>142</v>
      </c>
      <c r="B116" s="269">
        <v>690982.18</v>
      </c>
    </row>
    <row r="117" spans="1:2">
      <c r="A117" s="270" t="s">
        <v>6842</v>
      </c>
      <c r="B117" s="271">
        <v>28750000</v>
      </c>
    </row>
    <row r="118" spans="1:2">
      <c r="A118" s="268" t="s">
        <v>6843</v>
      </c>
      <c r="B118" s="269">
        <v>28750000</v>
      </c>
    </row>
    <row r="119" spans="1:2">
      <c r="A119" s="270" t="s">
        <v>597</v>
      </c>
      <c r="B119" s="271">
        <v>9761687389.1800003</v>
      </c>
    </row>
    <row r="120" spans="1:2">
      <c r="A120" s="268" t="s">
        <v>598</v>
      </c>
      <c r="B120" s="269">
        <v>9761687389.1800003</v>
      </c>
    </row>
    <row r="121" spans="1:2">
      <c r="A121" s="270" t="s">
        <v>241</v>
      </c>
      <c r="B121" s="271" t="s">
        <v>168</v>
      </c>
    </row>
    <row r="122" spans="1:2">
      <c r="A122" s="268" t="s">
        <v>242</v>
      </c>
      <c r="B122" s="269" t="s">
        <v>168</v>
      </c>
    </row>
    <row r="123" spans="1:2">
      <c r="A123" s="270" t="s">
        <v>1842</v>
      </c>
      <c r="B123" s="271">
        <v>47940000</v>
      </c>
    </row>
    <row r="124" spans="1:2">
      <c r="A124" s="268" t="s">
        <v>1843</v>
      </c>
      <c r="B124" s="269">
        <v>47940000</v>
      </c>
    </row>
    <row r="125" spans="1:2">
      <c r="A125" s="270" t="s">
        <v>144</v>
      </c>
      <c r="B125" s="271">
        <v>10087660</v>
      </c>
    </row>
    <row r="126" spans="1:2">
      <c r="A126" s="268" t="s">
        <v>4152</v>
      </c>
      <c r="B126" s="269">
        <v>10087660</v>
      </c>
    </row>
    <row r="127" spans="1:2">
      <c r="A127" s="270" t="s">
        <v>3240</v>
      </c>
      <c r="B127" s="271">
        <v>700000</v>
      </c>
    </row>
    <row r="128" spans="1:2">
      <c r="A128" s="268" t="s">
        <v>3261</v>
      </c>
      <c r="B128" s="269">
        <v>700000</v>
      </c>
    </row>
    <row r="129" spans="1:2">
      <c r="A129" s="270" t="s">
        <v>3241</v>
      </c>
      <c r="B129" s="271">
        <v>1800000</v>
      </c>
    </row>
    <row r="130" spans="1:2">
      <c r="A130" s="268" t="s">
        <v>3262</v>
      </c>
      <c r="B130" s="269">
        <v>1800000</v>
      </c>
    </row>
    <row r="131" spans="1:2">
      <c r="A131" s="270" t="s">
        <v>599</v>
      </c>
      <c r="B131" s="271">
        <v>18000000</v>
      </c>
    </row>
    <row r="132" spans="1:2">
      <c r="A132" s="270" t="s">
        <v>141</v>
      </c>
      <c r="B132" s="271">
        <v>6081700</v>
      </c>
    </row>
    <row r="133" spans="1:2">
      <c r="A133" s="268" t="s">
        <v>3263</v>
      </c>
      <c r="B133" s="269">
        <v>253300</v>
      </c>
    </row>
    <row r="134" spans="1:2">
      <c r="A134" s="268" t="s">
        <v>1844</v>
      </c>
      <c r="B134" s="269">
        <v>5828400</v>
      </c>
    </row>
    <row r="135" spans="1:2">
      <c r="A135" s="270" t="s">
        <v>243</v>
      </c>
      <c r="B135" s="271">
        <v>15964501.25</v>
      </c>
    </row>
    <row r="136" spans="1:2">
      <c r="A136" s="268" t="s">
        <v>1845</v>
      </c>
      <c r="B136" s="269">
        <v>2527901.25</v>
      </c>
    </row>
    <row r="137" spans="1:2">
      <c r="A137" s="268" t="s">
        <v>3264</v>
      </c>
      <c r="B137" s="269">
        <v>2921000</v>
      </c>
    </row>
    <row r="138" spans="1:2">
      <c r="A138" s="268" t="s">
        <v>4153</v>
      </c>
      <c r="B138" s="269">
        <v>10515600</v>
      </c>
    </row>
    <row r="139" spans="1:2">
      <c r="A139" s="276" t="s">
        <v>6844</v>
      </c>
      <c r="B139" s="277">
        <v>2800000</v>
      </c>
    </row>
    <row r="140" spans="1:2">
      <c r="A140" s="268" t="s">
        <v>6845</v>
      </c>
      <c r="B140" s="269">
        <v>2800000</v>
      </c>
    </row>
    <row r="141" spans="1:2">
      <c r="A141" s="270" t="s">
        <v>4154</v>
      </c>
      <c r="B141" s="271">
        <v>38000000</v>
      </c>
    </row>
    <row r="142" spans="1:2">
      <c r="A142" s="268" t="s">
        <v>4155</v>
      </c>
      <c r="B142" s="269">
        <v>8100000</v>
      </c>
    </row>
    <row r="143" spans="1:2">
      <c r="A143" s="268" t="s">
        <v>4156</v>
      </c>
      <c r="B143" s="269">
        <v>9200000</v>
      </c>
    </row>
    <row r="144" spans="1:2">
      <c r="A144" s="268" t="s">
        <v>4157</v>
      </c>
      <c r="B144" s="269">
        <v>10350000</v>
      </c>
    </row>
    <row r="145" spans="1:2">
      <c r="A145" s="268" t="s">
        <v>6846</v>
      </c>
      <c r="B145" s="269">
        <v>10350000</v>
      </c>
    </row>
    <row r="146" spans="1:2">
      <c r="A146" s="270" t="s">
        <v>4158</v>
      </c>
      <c r="B146" s="271">
        <v>63914589</v>
      </c>
    </row>
    <row r="147" spans="1:2">
      <c r="A147" s="268" t="s">
        <v>4159</v>
      </c>
      <c r="B147" s="269">
        <v>15500000</v>
      </c>
    </row>
    <row r="148" spans="1:2">
      <c r="A148" s="272" t="s">
        <v>4160</v>
      </c>
      <c r="B148" s="273">
        <v>13500000</v>
      </c>
    </row>
    <row r="149" spans="1:2">
      <c r="A149" s="272" t="s">
        <v>6847</v>
      </c>
      <c r="B149" s="273">
        <v>16657130</v>
      </c>
    </row>
    <row r="150" spans="1:2">
      <c r="A150" s="268" t="s">
        <v>6848</v>
      </c>
      <c r="B150" s="269">
        <v>3628740</v>
      </c>
    </row>
    <row r="151" spans="1:2">
      <c r="A151" s="268" t="s">
        <v>6849</v>
      </c>
      <c r="B151" s="269">
        <v>2626653</v>
      </c>
    </row>
    <row r="152" spans="1:2">
      <c r="A152" s="268" t="s">
        <v>6850</v>
      </c>
      <c r="B152" s="269">
        <v>5590430</v>
      </c>
    </row>
    <row r="153" spans="1:2">
      <c r="A153" s="268" t="s">
        <v>6851</v>
      </c>
      <c r="B153" s="269">
        <v>3441974</v>
      </c>
    </row>
    <row r="154" spans="1:2">
      <c r="A154" s="268" t="s">
        <v>6852</v>
      </c>
      <c r="B154" s="269">
        <v>600057</v>
      </c>
    </row>
    <row r="155" spans="1:2">
      <c r="A155" s="268" t="s">
        <v>6853</v>
      </c>
      <c r="B155" s="269">
        <v>1262472</v>
      </c>
    </row>
    <row r="156" spans="1:2">
      <c r="A156" s="268" t="s">
        <v>6854</v>
      </c>
      <c r="B156" s="269">
        <v>1107133</v>
      </c>
    </row>
    <row r="157" spans="1:2">
      <c r="A157" s="270" t="s">
        <v>157</v>
      </c>
      <c r="B157" s="271">
        <v>3000000</v>
      </c>
    </row>
    <row r="158" spans="1:2">
      <c r="A158" s="268" t="s">
        <v>1846</v>
      </c>
      <c r="B158" s="269">
        <v>3000000</v>
      </c>
    </row>
    <row r="159" spans="1:2">
      <c r="A159" s="270" t="s">
        <v>3242</v>
      </c>
      <c r="B159" s="271">
        <v>3026202</v>
      </c>
    </row>
    <row r="160" spans="1:2">
      <c r="A160" s="268" t="s">
        <v>3265</v>
      </c>
      <c r="B160" s="269">
        <v>2150730</v>
      </c>
    </row>
    <row r="161" spans="1:2">
      <c r="A161" s="268" t="s">
        <v>6855</v>
      </c>
      <c r="B161" s="269">
        <v>875472</v>
      </c>
    </row>
    <row r="162" spans="1:2">
      <c r="A162" s="270" t="s">
        <v>6856</v>
      </c>
      <c r="B162" s="271">
        <v>5000000</v>
      </c>
    </row>
    <row r="163" spans="1:2">
      <c r="A163" s="268" t="s">
        <v>6857</v>
      </c>
      <c r="B163" s="269">
        <v>5000000</v>
      </c>
    </row>
    <row r="164" spans="1:2">
      <c r="A164" s="270" t="s">
        <v>1847</v>
      </c>
      <c r="B164" s="271">
        <v>12000000</v>
      </c>
    </row>
    <row r="165" spans="1:2">
      <c r="A165" s="268" t="s">
        <v>1848</v>
      </c>
      <c r="B165" s="269">
        <v>12000000</v>
      </c>
    </row>
    <row r="166" spans="1:2">
      <c r="A166" s="270" t="s">
        <v>6858</v>
      </c>
      <c r="B166" s="271">
        <v>33904000</v>
      </c>
    </row>
    <row r="167" spans="1:2">
      <c r="A167" s="268" t="s">
        <v>6859</v>
      </c>
      <c r="B167" s="269">
        <v>33904000</v>
      </c>
    </row>
    <row r="168" spans="1:2">
      <c r="A168" s="270" t="s">
        <v>158</v>
      </c>
      <c r="B168" s="271">
        <v>11025870</v>
      </c>
    </row>
    <row r="169" spans="1:2">
      <c r="A169" s="268" t="s">
        <v>1849</v>
      </c>
      <c r="B169" s="269">
        <v>975870</v>
      </c>
    </row>
    <row r="170" spans="1:2">
      <c r="A170" s="268" t="s">
        <v>6860</v>
      </c>
      <c r="B170" s="269">
        <v>2900000</v>
      </c>
    </row>
    <row r="171" spans="1:2">
      <c r="A171" s="268" t="s">
        <v>1850</v>
      </c>
      <c r="B171" s="269">
        <v>7150000</v>
      </c>
    </row>
    <row r="172" spans="1:2">
      <c r="A172" s="270" t="s">
        <v>1851</v>
      </c>
      <c r="B172" s="271">
        <v>125000</v>
      </c>
    </row>
    <row r="173" spans="1:2">
      <c r="A173" s="268" t="s">
        <v>1852</v>
      </c>
      <c r="B173" s="269">
        <v>125000</v>
      </c>
    </row>
    <row r="174" spans="1:2">
      <c r="A174" s="270" t="s">
        <v>233</v>
      </c>
      <c r="B174" s="271">
        <v>265650000</v>
      </c>
    </row>
    <row r="175" spans="1:2">
      <c r="A175" s="268" t="s">
        <v>1853</v>
      </c>
      <c r="B175" s="269">
        <v>265650000</v>
      </c>
    </row>
    <row r="176" spans="1:2">
      <c r="A176" s="270" t="s">
        <v>1854</v>
      </c>
      <c r="B176" s="271">
        <v>7945396</v>
      </c>
    </row>
    <row r="177" spans="1:2">
      <c r="A177" s="268" t="s">
        <v>1855</v>
      </c>
      <c r="B177" s="269">
        <v>7945396</v>
      </c>
    </row>
    <row r="178" spans="1:2">
      <c r="A178" s="270" t="s">
        <v>6861</v>
      </c>
      <c r="B178" s="271">
        <v>18095000</v>
      </c>
    </row>
    <row r="179" spans="1:2">
      <c r="A179" s="268" t="s">
        <v>6862</v>
      </c>
      <c r="B179" s="269">
        <v>18095000</v>
      </c>
    </row>
    <row r="180" spans="1:2">
      <c r="A180" s="270" t="s">
        <v>131</v>
      </c>
      <c r="B180" s="271">
        <v>4500000</v>
      </c>
    </row>
    <row r="181" spans="1:2">
      <c r="A181" s="268" t="s">
        <v>3266</v>
      </c>
      <c r="B181" s="269">
        <v>4500000</v>
      </c>
    </row>
    <row r="182" spans="1:2">
      <c r="A182" s="270" t="s">
        <v>244</v>
      </c>
      <c r="B182" s="271">
        <v>10005000</v>
      </c>
    </row>
    <row r="183" spans="1:2">
      <c r="A183" s="268" t="s">
        <v>1856</v>
      </c>
      <c r="B183" s="269">
        <v>3600000</v>
      </c>
    </row>
    <row r="184" spans="1:2">
      <c r="A184" s="268" t="s">
        <v>3267</v>
      </c>
      <c r="B184" s="269">
        <v>195000</v>
      </c>
    </row>
    <row r="185" spans="1:2">
      <c r="A185" s="268" t="s">
        <v>3268</v>
      </c>
      <c r="B185" s="269">
        <v>3890000</v>
      </c>
    </row>
    <row r="186" spans="1:2">
      <c r="A186" s="268" t="s">
        <v>6863</v>
      </c>
      <c r="B186" s="269">
        <v>320000</v>
      </c>
    </row>
    <row r="187" spans="1:2">
      <c r="A187" s="268" t="s">
        <v>6864</v>
      </c>
      <c r="B187" s="269">
        <v>2000000</v>
      </c>
    </row>
    <row r="188" spans="1:2">
      <c r="A188" s="270" t="s">
        <v>600</v>
      </c>
      <c r="B188" s="271">
        <v>22000000</v>
      </c>
    </row>
    <row r="189" spans="1:2">
      <c r="A189" s="268" t="s">
        <v>1857</v>
      </c>
      <c r="B189" s="269">
        <v>4000000</v>
      </c>
    </row>
    <row r="190" spans="1:2">
      <c r="A190" s="268" t="s">
        <v>3269</v>
      </c>
      <c r="B190" s="269">
        <v>6000000</v>
      </c>
    </row>
    <row r="191" spans="1:2">
      <c r="A191" s="268" t="s">
        <v>4161</v>
      </c>
      <c r="B191" s="269">
        <v>6000000</v>
      </c>
    </row>
    <row r="192" spans="1:2">
      <c r="A192" s="268" t="s">
        <v>6865</v>
      </c>
      <c r="B192" s="269">
        <v>6000000</v>
      </c>
    </row>
    <row r="193" spans="1:2">
      <c r="A193" s="270" t="s">
        <v>1858</v>
      </c>
      <c r="B193" s="271">
        <v>21798000</v>
      </c>
    </row>
    <row r="194" spans="1:2">
      <c r="A194" s="268" t="s">
        <v>1859</v>
      </c>
      <c r="B194" s="269">
        <v>21798000</v>
      </c>
    </row>
    <row r="195" spans="1:2">
      <c r="A195" s="270" t="s">
        <v>1860</v>
      </c>
      <c r="B195" s="271">
        <v>5399988</v>
      </c>
    </row>
    <row r="196" spans="1:2">
      <c r="A196" s="268" t="s">
        <v>1861</v>
      </c>
      <c r="B196" s="269">
        <v>5399988</v>
      </c>
    </row>
    <row r="197" spans="1:2">
      <c r="A197" s="270" t="s">
        <v>3243</v>
      </c>
      <c r="B197" s="271">
        <v>18998000</v>
      </c>
    </row>
    <row r="198" spans="1:2">
      <c r="A198" s="268" t="s">
        <v>3270</v>
      </c>
      <c r="B198" s="269">
        <v>18998000</v>
      </c>
    </row>
    <row r="199" spans="1:2">
      <c r="A199" s="270" t="s">
        <v>3244</v>
      </c>
      <c r="B199" s="271">
        <v>6247200</v>
      </c>
    </row>
    <row r="200" spans="1:2">
      <c r="A200" s="268" t="s">
        <v>3271</v>
      </c>
      <c r="B200" s="269">
        <v>6247200</v>
      </c>
    </row>
    <row r="201" spans="1:2">
      <c r="A201" s="270" t="s">
        <v>222</v>
      </c>
      <c r="B201" s="271">
        <v>1966240</v>
      </c>
    </row>
    <row r="202" spans="1:2">
      <c r="A202" s="268" t="s">
        <v>1862</v>
      </c>
      <c r="B202" s="269">
        <v>1966240</v>
      </c>
    </row>
    <row r="203" spans="1:2">
      <c r="A203" s="270" t="s">
        <v>4162</v>
      </c>
      <c r="B203" s="271">
        <v>5980000</v>
      </c>
    </row>
    <row r="204" spans="1:2">
      <c r="A204" s="268" t="s">
        <v>4163</v>
      </c>
      <c r="B204" s="269">
        <v>5980000</v>
      </c>
    </row>
    <row r="205" spans="1:2">
      <c r="A205" s="270" t="s">
        <v>6866</v>
      </c>
      <c r="B205" s="271">
        <v>3243460</v>
      </c>
    </row>
    <row r="206" spans="1:2">
      <c r="A206" s="268" t="s">
        <v>6867</v>
      </c>
      <c r="B206" s="269">
        <v>3243460</v>
      </c>
    </row>
    <row r="207" spans="1:2">
      <c r="A207" s="270" t="s">
        <v>6020</v>
      </c>
      <c r="B207" s="271">
        <v>2000000</v>
      </c>
    </row>
    <row r="208" spans="1:2">
      <c r="A208" s="268" t="s">
        <v>6021</v>
      </c>
      <c r="B208" s="269">
        <v>2000000</v>
      </c>
    </row>
    <row r="209" spans="1:2">
      <c r="A209" s="270" t="s">
        <v>6868</v>
      </c>
      <c r="B209" s="271">
        <v>400000</v>
      </c>
    </row>
    <row r="210" spans="1:2">
      <c r="A210" s="268" t="s">
        <v>6869</v>
      </c>
      <c r="B210" s="269">
        <v>400000</v>
      </c>
    </row>
    <row r="211" spans="1:2">
      <c r="A211" s="270" t="s">
        <v>205</v>
      </c>
      <c r="B211" s="271">
        <v>720000</v>
      </c>
    </row>
    <row r="212" spans="1:2">
      <c r="A212" s="268" t="s">
        <v>206</v>
      </c>
      <c r="B212" s="269">
        <v>720000</v>
      </c>
    </row>
    <row r="213" spans="1:2">
      <c r="A213" s="270" t="s">
        <v>1863</v>
      </c>
      <c r="B213" s="271">
        <v>10000000</v>
      </c>
    </row>
    <row r="214" spans="1:2">
      <c r="A214" s="268" t="s">
        <v>1864</v>
      </c>
      <c r="B214" s="269">
        <v>10000000</v>
      </c>
    </row>
    <row r="215" spans="1:2">
      <c r="A215" s="270" t="s">
        <v>7</v>
      </c>
      <c r="B215" s="271">
        <v>2458271.64</v>
      </c>
    </row>
    <row r="216" spans="1:2">
      <c r="A216" s="268" t="s">
        <v>8</v>
      </c>
      <c r="B216" s="269">
        <v>2458271.64</v>
      </c>
    </row>
    <row r="217" spans="1:2">
      <c r="A217" s="270" t="s">
        <v>6870</v>
      </c>
      <c r="B217" s="271">
        <v>9030000</v>
      </c>
    </row>
    <row r="218" spans="1:2">
      <c r="A218" s="268" t="s">
        <v>6871</v>
      </c>
      <c r="B218" s="269">
        <v>8680000</v>
      </c>
    </row>
    <row r="219" spans="1:2">
      <c r="A219" s="268" t="s">
        <v>6872</v>
      </c>
      <c r="B219" s="269">
        <v>350000</v>
      </c>
    </row>
    <row r="220" spans="1:2" ht="30">
      <c r="A220" s="270" t="s">
        <v>601</v>
      </c>
      <c r="B220" s="271">
        <v>74068650</v>
      </c>
    </row>
    <row r="221" spans="1:2">
      <c r="A221" s="268" t="s">
        <v>1865</v>
      </c>
      <c r="B221" s="269">
        <v>74068650</v>
      </c>
    </row>
    <row r="222" spans="1:2" ht="30">
      <c r="A222" s="270" t="s">
        <v>4164</v>
      </c>
      <c r="B222" s="271">
        <v>800000</v>
      </c>
    </row>
    <row r="223" spans="1:2">
      <c r="A223" s="268" t="s">
        <v>4165</v>
      </c>
      <c r="B223" s="269">
        <v>800000</v>
      </c>
    </row>
    <row r="224" spans="1:2">
      <c r="A224" s="270" t="s">
        <v>62</v>
      </c>
      <c r="B224" s="271">
        <v>18900000</v>
      </c>
    </row>
    <row r="225" spans="1:2">
      <c r="A225" s="268" t="s">
        <v>63</v>
      </c>
      <c r="B225" s="269">
        <v>18900000</v>
      </c>
    </row>
    <row r="226" spans="1:2" ht="30">
      <c r="A226" s="270" t="s">
        <v>6873</v>
      </c>
      <c r="B226" s="271">
        <v>2890913</v>
      </c>
    </row>
    <row r="227" spans="1:2">
      <c r="A227" s="268" t="s">
        <v>6874</v>
      </c>
      <c r="B227" s="269">
        <v>1589921</v>
      </c>
    </row>
    <row r="228" spans="1:2">
      <c r="A228" s="268" t="s">
        <v>6875</v>
      </c>
      <c r="B228" s="269">
        <v>1300992</v>
      </c>
    </row>
    <row r="229" spans="1:2">
      <c r="A229" s="270" t="s">
        <v>64</v>
      </c>
      <c r="B229" s="271">
        <v>3686866044</v>
      </c>
    </row>
    <row r="230" spans="1:2">
      <c r="A230" s="268" t="s">
        <v>3272</v>
      </c>
      <c r="B230" s="269">
        <v>6864160</v>
      </c>
    </row>
    <row r="231" spans="1:2">
      <c r="A231" s="268" t="s">
        <v>1866</v>
      </c>
      <c r="B231" s="269">
        <v>3385302437</v>
      </c>
    </row>
    <row r="232" spans="1:2">
      <c r="A232" s="268" t="s">
        <v>143</v>
      </c>
      <c r="B232" s="269">
        <v>294699447</v>
      </c>
    </row>
    <row r="233" spans="1:2">
      <c r="A233" s="270" t="s">
        <v>89</v>
      </c>
      <c r="B233" s="271">
        <v>2784168170</v>
      </c>
    </row>
    <row r="234" spans="1:2">
      <c r="A234" s="268" t="s">
        <v>90</v>
      </c>
      <c r="B234" s="269">
        <v>1738611070</v>
      </c>
    </row>
    <row r="235" spans="1:2">
      <c r="A235" s="268" t="s">
        <v>4166</v>
      </c>
      <c r="B235" s="269">
        <v>1045557100</v>
      </c>
    </row>
    <row r="236" spans="1:2">
      <c r="A236" s="270" t="s">
        <v>16</v>
      </c>
      <c r="B236" s="271">
        <v>4541828.4000000004</v>
      </c>
    </row>
    <row r="237" spans="1:2">
      <c r="A237" s="268" t="s">
        <v>1867</v>
      </c>
      <c r="B237" s="269">
        <v>4541828.4000000004</v>
      </c>
    </row>
    <row r="238" spans="1:2">
      <c r="A238" s="270" t="s">
        <v>245</v>
      </c>
      <c r="B238" s="271">
        <v>26850000</v>
      </c>
    </row>
    <row r="239" spans="1:2">
      <c r="A239" s="268" t="s">
        <v>1868</v>
      </c>
      <c r="B239" s="269">
        <v>26850000</v>
      </c>
    </row>
    <row r="240" spans="1:2">
      <c r="A240" s="270" t="s">
        <v>46</v>
      </c>
      <c r="B240" s="271">
        <v>4000000</v>
      </c>
    </row>
    <row r="241" spans="1:2">
      <c r="A241" s="268" t="s">
        <v>6876</v>
      </c>
      <c r="B241" s="269">
        <v>4000000</v>
      </c>
    </row>
    <row r="242" spans="1:2">
      <c r="A242" s="270" t="s">
        <v>602</v>
      </c>
      <c r="B242" s="271">
        <v>520000</v>
      </c>
    </row>
    <row r="243" spans="1:2">
      <c r="A243" s="268" t="s">
        <v>1869</v>
      </c>
      <c r="B243" s="269">
        <v>520000</v>
      </c>
    </row>
    <row r="244" spans="1:2">
      <c r="A244" s="270" t="s">
        <v>9</v>
      </c>
      <c r="B244" s="271">
        <v>6310000</v>
      </c>
    </row>
    <row r="245" spans="1:2">
      <c r="A245" s="268" t="s">
        <v>1870</v>
      </c>
      <c r="B245" s="269">
        <v>2510000</v>
      </c>
    </row>
    <row r="246" spans="1:2">
      <c r="A246" s="268" t="s">
        <v>1871</v>
      </c>
      <c r="B246" s="269">
        <v>1960000</v>
      </c>
    </row>
    <row r="247" spans="1:2">
      <c r="A247" s="268" t="s">
        <v>1872</v>
      </c>
      <c r="B247" s="269">
        <v>860000</v>
      </c>
    </row>
    <row r="248" spans="1:2">
      <c r="A248" s="268" t="s">
        <v>1873</v>
      </c>
      <c r="B248" s="269">
        <v>980000</v>
      </c>
    </row>
    <row r="249" spans="1:2">
      <c r="A249" s="270" t="s">
        <v>56</v>
      </c>
      <c r="B249" s="271">
        <v>68384841.010000005</v>
      </c>
    </row>
    <row r="250" spans="1:2">
      <c r="A250" s="268" t="s">
        <v>603</v>
      </c>
      <c r="B250" s="269">
        <v>60375658.009999998</v>
      </c>
    </row>
    <row r="251" spans="1:2">
      <c r="A251" s="268" t="s">
        <v>4167</v>
      </c>
      <c r="B251" s="269">
        <v>8009183</v>
      </c>
    </row>
    <row r="252" spans="1:2">
      <c r="A252" s="270" t="s">
        <v>65</v>
      </c>
      <c r="B252" s="271">
        <v>11762352</v>
      </c>
    </row>
    <row r="253" spans="1:2">
      <c r="A253" s="268" t="s">
        <v>1874</v>
      </c>
      <c r="B253" s="269">
        <v>11762352</v>
      </c>
    </row>
    <row r="254" spans="1:2">
      <c r="A254" s="270" t="s">
        <v>108</v>
      </c>
      <c r="B254" s="271">
        <v>143263091.63999999</v>
      </c>
    </row>
    <row r="255" spans="1:2">
      <c r="A255" s="268" t="s">
        <v>91</v>
      </c>
      <c r="B255" s="269">
        <v>141337170.12</v>
      </c>
    </row>
    <row r="256" spans="1:2">
      <c r="A256" s="268" t="s">
        <v>4168</v>
      </c>
      <c r="B256" s="269">
        <v>350738.5</v>
      </c>
    </row>
    <row r="257" spans="1:2">
      <c r="A257" s="270" t="s">
        <v>10</v>
      </c>
      <c r="B257" s="271">
        <v>73030000</v>
      </c>
    </row>
    <row r="258" spans="1:2">
      <c r="A258" s="268" t="s">
        <v>3273</v>
      </c>
      <c r="B258" s="269">
        <v>26900000</v>
      </c>
    </row>
    <row r="259" spans="1:2">
      <c r="A259" s="268" t="s">
        <v>3274</v>
      </c>
      <c r="B259" s="269">
        <v>20025000</v>
      </c>
    </row>
    <row r="260" spans="1:2">
      <c r="A260" s="268" t="s">
        <v>246</v>
      </c>
      <c r="B260" s="269">
        <v>20125000</v>
      </c>
    </row>
    <row r="261" spans="1:2">
      <c r="A261" s="268" t="s">
        <v>3275</v>
      </c>
      <c r="B261" s="269">
        <v>5980000</v>
      </c>
    </row>
    <row r="262" spans="1:2">
      <c r="A262" s="270" t="s">
        <v>1875</v>
      </c>
      <c r="B262" s="271">
        <v>172304411</v>
      </c>
    </row>
    <row r="263" spans="1:2">
      <c r="A263" s="268" t="s">
        <v>1876</v>
      </c>
      <c r="B263" s="269">
        <v>172304411</v>
      </c>
    </row>
    <row r="264" spans="1:2">
      <c r="A264" s="270" t="s">
        <v>604</v>
      </c>
      <c r="B264" s="271">
        <v>52230000</v>
      </c>
    </row>
    <row r="265" spans="1:2">
      <c r="A265" s="268" t="s">
        <v>1877</v>
      </c>
      <c r="B265" s="269">
        <v>52230000</v>
      </c>
    </row>
    <row r="266" spans="1:2">
      <c r="A266" s="270" t="s">
        <v>6877</v>
      </c>
      <c r="B266" s="271">
        <v>1680000</v>
      </c>
    </row>
    <row r="267" spans="1:2">
      <c r="A267" s="268" t="s">
        <v>6878</v>
      </c>
      <c r="B267" s="269">
        <v>1680000</v>
      </c>
    </row>
    <row r="268" spans="1:2">
      <c r="A268" s="270" t="s">
        <v>6879</v>
      </c>
      <c r="B268" s="271">
        <v>7081013.3399999999</v>
      </c>
    </row>
    <row r="269" spans="1:2">
      <c r="A269" s="268" t="s">
        <v>17</v>
      </c>
      <c r="B269" s="269">
        <v>7081013.3399999999</v>
      </c>
    </row>
    <row r="270" spans="1:2">
      <c r="A270" s="270" t="s">
        <v>3276</v>
      </c>
      <c r="B270" s="271">
        <v>14016745.279999999</v>
      </c>
    </row>
    <row r="271" spans="1:2">
      <c r="A271" s="268" t="s">
        <v>3277</v>
      </c>
      <c r="B271" s="269">
        <v>5256124.09</v>
      </c>
    </row>
    <row r="272" spans="1:2">
      <c r="A272" s="268" t="s">
        <v>3278</v>
      </c>
      <c r="B272" s="269">
        <v>1731604</v>
      </c>
    </row>
    <row r="273" spans="1:2">
      <c r="A273" s="268" t="s">
        <v>3279</v>
      </c>
      <c r="B273" s="269">
        <v>3751763.19</v>
      </c>
    </row>
    <row r="274" spans="1:2">
      <c r="A274" s="268" t="s">
        <v>4169</v>
      </c>
      <c r="B274" s="269">
        <v>1110259</v>
      </c>
    </row>
    <row r="275" spans="1:2">
      <c r="A275" s="268" t="s">
        <v>4170</v>
      </c>
      <c r="B275" s="269">
        <v>2166995</v>
      </c>
    </row>
    <row r="276" spans="1:2">
      <c r="A276" s="270" t="s">
        <v>4171</v>
      </c>
      <c r="B276" s="271">
        <v>7834680</v>
      </c>
    </row>
    <row r="277" spans="1:2">
      <c r="A277" s="268" t="s">
        <v>4172</v>
      </c>
      <c r="B277" s="269">
        <v>7834680</v>
      </c>
    </row>
    <row r="278" spans="1:2">
      <c r="A278" s="270" t="s">
        <v>6880</v>
      </c>
      <c r="B278" s="271">
        <v>26333100</v>
      </c>
    </row>
    <row r="279" spans="1:2">
      <c r="A279" s="268" t="s">
        <v>6881</v>
      </c>
      <c r="B279" s="269">
        <v>13932000</v>
      </c>
    </row>
    <row r="280" spans="1:2">
      <c r="A280" s="268" t="s">
        <v>6882</v>
      </c>
      <c r="B280" s="269">
        <v>12401100</v>
      </c>
    </row>
    <row r="281" spans="1:2">
      <c r="A281" s="270" t="s">
        <v>1878</v>
      </c>
      <c r="B281" s="271">
        <v>33000000</v>
      </c>
    </row>
    <row r="282" spans="1:2" ht="30">
      <c r="A282" s="268" t="s">
        <v>1879</v>
      </c>
      <c r="B282" s="269">
        <v>33000000</v>
      </c>
    </row>
    <row r="283" spans="1:2">
      <c r="A283" s="270" t="s">
        <v>180</v>
      </c>
      <c r="B283" s="271">
        <v>1734652541</v>
      </c>
    </row>
    <row r="284" spans="1:2">
      <c r="A284" s="268" t="s">
        <v>605</v>
      </c>
      <c r="B284" s="269">
        <v>1734652541</v>
      </c>
    </row>
    <row r="285" spans="1:2">
      <c r="A285" s="278" t="s">
        <v>13</v>
      </c>
      <c r="B285" s="279">
        <f>SUM(B7:B284)/2</f>
        <v>21632633439.210003</v>
      </c>
    </row>
  </sheetData>
  <autoFilter ref="A6:B285"/>
  <pageMargins left="0.70866141732283472" right="0.70866141732283472" top="0.23" bottom="0.34" header="0.16" footer="0.24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C28" sqref="C28"/>
    </sheetView>
  </sheetViews>
  <sheetFormatPr defaultRowHeight="15"/>
  <cols>
    <col min="1" max="1" width="51.85546875" style="12" customWidth="1"/>
    <col min="2" max="2" width="16.5703125" style="10" customWidth="1"/>
    <col min="3" max="16384" width="9.140625" style="10"/>
  </cols>
  <sheetData>
    <row r="1" spans="1:5">
      <c r="B1" s="87" t="s">
        <v>54</v>
      </c>
    </row>
    <row r="3" spans="1:5" s="9" customFormat="1" ht="15.75">
      <c r="A3" s="1" t="s">
        <v>12</v>
      </c>
      <c r="B3" s="11"/>
    </row>
    <row r="4" spans="1:5" s="9" customFormat="1" ht="15.75">
      <c r="A4" s="2" t="s">
        <v>6070</v>
      </c>
      <c r="B4" s="11"/>
    </row>
    <row r="5" spans="1:5" s="9" customFormat="1" ht="15.75">
      <c r="A5" s="2"/>
      <c r="B5" s="11"/>
    </row>
    <row r="6" spans="1:5" s="3" customFormat="1" ht="15.75">
      <c r="A6" s="136" t="s">
        <v>1</v>
      </c>
      <c r="B6" s="137" t="s">
        <v>2</v>
      </c>
    </row>
    <row r="7" spans="1:5" s="3" customFormat="1" ht="12">
      <c r="A7" s="233" t="s">
        <v>144</v>
      </c>
      <c r="B7" s="235">
        <v>66253752</v>
      </c>
    </row>
    <row r="8" spans="1:5" ht="24">
      <c r="A8" s="234" t="s">
        <v>1004</v>
      </c>
      <c r="B8" s="236">
        <v>66253752</v>
      </c>
    </row>
    <row r="9" spans="1:5" s="3" customFormat="1" ht="12">
      <c r="A9" s="233" t="s">
        <v>46</v>
      </c>
      <c r="B9" s="235">
        <v>14042580</v>
      </c>
    </row>
    <row r="10" spans="1:5" ht="24">
      <c r="A10" s="234" t="s">
        <v>3280</v>
      </c>
      <c r="B10" s="236">
        <v>4530660</v>
      </c>
    </row>
    <row r="11" spans="1:5" ht="24">
      <c r="A11" s="234" t="s">
        <v>1005</v>
      </c>
      <c r="B11" s="236">
        <v>4530660</v>
      </c>
    </row>
    <row r="12" spans="1:5" ht="24">
      <c r="A12" s="234" t="s">
        <v>4136</v>
      </c>
      <c r="B12" s="236">
        <v>4981260</v>
      </c>
    </row>
    <row r="13" spans="1:5" s="3" customFormat="1" ht="12">
      <c r="A13" s="233" t="s">
        <v>60</v>
      </c>
      <c r="B13" s="235">
        <v>570000</v>
      </c>
    </row>
    <row r="14" spans="1:5">
      <c r="A14" s="234" t="s">
        <v>382</v>
      </c>
      <c r="B14" s="236">
        <v>570000</v>
      </c>
    </row>
    <row r="15" spans="1:5">
      <c r="A15" s="138" t="s">
        <v>13</v>
      </c>
      <c r="B15" s="135">
        <f>SUM(B7:B14)/2</f>
        <v>80866332</v>
      </c>
      <c r="E15" s="231" t="s">
        <v>5826</v>
      </c>
    </row>
  </sheetData>
  <autoFilter ref="A6:B13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15" sqref="B15"/>
    </sheetView>
  </sheetViews>
  <sheetFormatPr defaultRowHeight="15"/>
  <cols>
    <col min="1" max="1" width="51.85546875" style="12" customWidth="1"/>
    <col min="2" max="2" width="16.5703125" style="10" customWidth="1"/>
    <col min="3" max="16384" width="9.140625" style="10"/>
  </cols>
  <sheetData>
    <row r="1" spans="1:5">
      <c r="B1" s="87" t="s">
        <v>58</v>
      </c>
    </row>
    <row r="3" spans="1:5" s="9" customFormat="1" ht="31.5">
      <c r="A3" s="1" t="s">
        <v>57</v>
      </c>
      <c r="B3" s="11"/>
    </row>
    <row r="4" spans="1:5" s="9" customFormat="1" ht="15.75">
      <c r="A4" s="2" t="s">
        <v>5828</v>
      </c>
      <c r="B4" s="11"/>
    </row>
    <row r="5" spans="1:5" s="9" customFormat="1" ht="15.75">
      <c r="A5" s="2"/>
      <c r="B5" s="11"/>
    </row>
    <row r="6" spans="1:5" s="3" customFormat="1" ht="15.75">
      <c r="A6" s="37" t="s">
        <v>1</v>
      </c>
      <c r="B6" s="38" t="s">
        <v>2</v>
      </c>
    </row>
    <row r="7" spans="1:5" s="3" customFormat="1" ht="12">
      <c r="A7" s="4" t="s">
        <v>176</v>
      </c>
      <c r="B7" s="5">
        <v>6503631420</v>
      </c>
    </row>
    <row r="8" spans="1:5">
      <c r="A8" s="6" t="s">
        <v>181</v>
      </c>
      <c r="B8" s="7">
        <v>6503631420</v>
      </c>
    </row>
    <row r="9" spans="1:5" s="3" customFormat="1" ht="12">
      <c r="A9" s="4" t="s">
        <v>6</v>
      </c>
      <c r="B9" s="5">
        <v>948600</v>
      </c>
    </row>
    <row r="10" spans="1:5">
      <c r="A10" s="6" t="s">
        <v>1002</v>
      </c>
      <c r="B10" s="7">
        <v>948600</v>
      </c>
    </row>
    <row r="11" spans="1:5" s="3" customFormat="1" ht="12">
      <c r="A11" s="4" t="s">
        <v>56</v>
      </c>
      <c r="B11" s="5">
        <v>6240035768.4799995</v>
      </c>
    </row>
    <row r="12" spans="1:5">
      <c r="A12" s="6" t="s">
        <v>1003</v>
      </c>
      <c r="B12" s="7">
        <v>6240035768.4799995</v>
      </c>
    </row>
    <row r="13" spans="1:5">
      <c r="A13" s="139" t="s">
        <v>578</v>
      </c>
      <c r="B13" s="140"/>
    </row>
    <row r="14" spans="1:5">
      <c r="A14" s="141" t="s">
        <v>13</v>
      </c>
      <c r="B14" s="142">
        <f>B7+B9+B11</f>
        <v>12744615788.48</v>
      </c>
    </row>
    <row r="15" spans="1:5">
      <c r="E15" s="231" t="s">
        <v>5827</v>
      </c>
    </row>
  </sheetData>
  <autoFilter ref="A6:B12"/>
  <pageMargins left="0.7" right="0.7" top="5.9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K41"/>
  <sheetViews>
    <sheetView showZeros="0" view="pageBreakPreview" zoomScaleNormal="100" zoomScaleSheetLayoutView="100" workbookViewId="0">
      <selection activeCell="H34" sqref="H34"/>
    </sheetView>
  </sheetViews>
  <sheetFormatPr defaultRowHeight="15"/>
  <cols>
    <col min="1" max="5" width="9.140625" style="39"/>
    <col min="6" max="6" width="18.140625" style="39" customWidth="1"/>
    <col min="7" max="7" width="9.140625" style="39"/>
    <col min="8" max="8" width="63.28515625" style="39" customWidth="1"/>
    <col min="9" max="9" width="9.140625" style="39"/>
    <col min="10" max="10" width="15.85546875" style="39" customWidth="1"/>
    <col min="11" max="11" width="19.7109375" style="39" customWidth="1"/>
    <col min="12" max="16384" width="9.140625" style="39"/>
  </cols>
  <sheetData>
    <row r="1" spans="2:11">
      <c r="C1" s="51" t="s">
        <v>59</v>
      </c>
    </row>
    <row r="3" spans="2:11" s="86" customFormat="1">
      <c r="B3" s="83"/>
      <c r="C3" s="84" t="s">
        <v>98</v>
      </c>
      <c r="D3" s="83"/>
      <c r="E3" s="83"/>
      <c r="F3" s="85"/>
      <c r="H3" s="83" t="s">
        <v>99</v>
      </c>
      <c r="I3" s="83"/>
      <c r="J3" s="83"/>
      <c r="K3" s="83"/>
    </row>
    <row r="4" spans="2:11" ht="45">
      <c r="B4" s="44"/>
      <c r="C4" s="244" t="s">
        <v>72</v>
      </c>
      <c r="D4" s="44" t="s">
        <v>69</v>
      </c>
      <c r="E4" s="44"/>
      <c r="F4" s="43"/>
      <c r="H4" s="78" t="s">
        <v>100</v>
      </c>
      <c r="I4" s="77" t="s">
        <v>101</v>
      </c>
      <c r="J4" s="78" t="s">
        <v>102</v>
      </c>
      <c r="K4" s="78" t="s">
        <v>103</v>
      </c>
    </row>
    <row r="5" spans="2:11">
      <c r="B5" s="44"/>
      <c r="C5" s="244"/>
      <c r="D5" s="44" t="s">
        <v>70</v>
      </c>
      <c r="E5" s="44"/>
      <c r="F5" s="43"/>
      <c r="H5" s="44" t="str">
        <f>'7.5.-СПОТ_харид'!C76</f>
        <v>Пшеница</v>
      </c>
      <c r="I5" s="55">
        <f>'7.5.-СПОТ_харид'!K76</f>
        <v>1</v>
      </c>
      <c r="J5" s="43">
        <f>'7.5.-СПОТ_харид'!G76</f>
        <v>110</v>
      </c>
      <c r="K5" s="43">
        <f>'7.5.-СПОТ_харид'!I76</f>
        <v>423806680</v>
      </c>
    </row>
    <row r="6" spans="2:11">
      <c r="B6" s="44"/>
      <c r="C6" s="244" t="s">
        <v>71</v>
      </c>
      <c r="D6" s="44" t="s">
        <v>69</v>
      </c>
      <c r="E6" s="44"/>
      <c r="F6" s="43"/>
      <c r="H6" s="44" t="str">
        <f>'7.5.-СПОТ_харид'!C77</f>
        <v>Труба полиэтиленовая ПЭГК d-500 SN8 ООО VIKAAZ PLAST</v>
      </c>
      <c r="I6" s="55">
        <f>'7.5.-СПОТ_харид'!K77</f>
        <v>1</v>
      </c>
      <c r="J6" s="43">
        <f>'7.5.-СПОТ_харид'!G77</f>
        <v>3580</v>
      </c>
      <c r="K6" s="43">
        <f>'7.5.-СПОТ_харид'!I77</f>
        <v>105273480</v>
      </c>
    </row>
    <row r="7" spans="2:11">
      <c r="B7" s="44"/>
      <c r="C7" s="244"/>
      <c r="D7" s="44" t="s">
        <v>70</v>
      </c>
      <c r="E7" s="44"/>
      <c r="F7" s="43"/>
      <c r="H7" s="44" t="str">
        <f>'7.5.-СПОТ_харид'!C78</f>
        <v>Дизельное топливо ЭКО ООО "Бухарский НПЗ"</v>
      </c>
      <c r="I7" s="55">
        <f>'7.5.-СПОТ_харид'!K78</f>
        <v>4</v>
      </c>
      <c r="J7" s="43">
        <f>'7.5.-СПОТ_харид'!G78</f>
        <v>17900</v>
      </c>
      <c r="K7" s="43">
        <f>'7.5.-СПОТ_харид'!I78</f>
        <v>244335086</v>
      </c>
    </row>
    <row r="8" spans="2:11">
      <c r="B8" s="44"/>
      <c r="C8" s="244" t="s">
        <v>68</v>
      </c>
      <c r="D8" s="44" t="s">
        <v>69</v>
      </c>
      <c r="E8" s="44"/>
      <c r="F8" s="43"/>
      <c r="H8" s="44" t="str">
        <f>'7.5.-СПОТ_харид'!C79</f>
        <v xml:space="preserve">Щебень из плотных горных пород для строительных работ фракции  5до 20мм  OOO Shoxjaxon Qurilish  </v>
      </c>
      <c r="I8" s="55">
        <f>'7.5.-СПОТ_харид'!K79</f>
        <v>2</v>
      </c>
      <c r="J8" s="43">
        <f>'7.5.-СПОТ_харид'!G79</f>
        <v>140</v>
      </c>
      <c r="K8" s="43">
        <f>'7.5.-СПОТ_харид'!I79</f>
        <v>8700100</v>
      </c>
    </row>
    <row r="9" spans="2:11">
      <c r="B9" s="44"/>
      <c r="C9" s="244"/>
      <c r="D9" s="44" t="s">
        <v>70</v>
      </c>
      <c r="E9" s="44"/>
      <c r="F9" s="43"/>
      <c r="H9" s="44" t="str">
        <f>'7.5.-СПОТ_харид'!C80</f>
        <v>Двуокись углерода твёрдая (сухой лёд), АО "Максам Чирчик"</v>
      </c>
      <c r="I9" s="55">
        <f>'7.5.-СПОТ_харид'!K80</f>
        <v>0</v>
      </c>
      <c r="J9" s="43">
        <f>'7.5.-СПОТ_харид'!G80</f>
        <v>0</v>
      </c>
      <c r="K9" s="43">
        <f>'7.5.-СПОТ_харид'!I80</f>
        <v>0</v>
      </c>
    </row>
    <row r="10" spans="2:11">
      <c r="B10" s="44"/>
      <c r="C10" s="244" t="s">
        <v>73</v>
      </c>
      <c r="D10" s="44" t="s">
        <v>69</v>
      </c>
      <c r="E10" s="44"/>
      <c r="F10" s="43"/>
      <c r="H10" s="44" t="str">
        <f>'7.5.-СПОТ_харид'!C81</f>
        <v>Портландцемент ЦЕМ II/А-Г 32,5H (предназначен для тарир в бумаж меш 50 кг) АО "Ахангаранцемент"</v>
      </c>
      <c r="I10" s="55">
        <f>'7.5.-СПОТ_харид'!K81</f>
        <v>4</v>
      </c>
      <c r="J10" s="43">
        <f>'7.5.-СПОТ_харид'!G81</f>
        <v>60</v>
      </c>
      <c r="K10" s="43">
        <f>'7.5.-СПОТ_харид'!I81</f>
        <v>36718428</v>
      </c>
    </row>
    <row r="11" spans="2:11">
      <c r="B11" s="44"/>
      <c r="C11" s="244"/>
      <c r="D11" s="44" t="s">
        <v>70</v>
      </c>
      <c r="E11" s="44"/>
      <c r="F11" s="43"/>
      <c r="H11" s="44" t="str">
        <f>'7.5.-СПОТ_харид'!C82</f>
        <v>Карбамид марки "А", меш АО "Максам-Чирчик"</v>
      </c>
      <c r="I11" s="55">
        <f>'7.5.-СПОТ_харид'!K82</f>
        <v>3</v>
      </c>
      <c r="J11" s="43">
        <f>'7.5.-СПОТ_харид'!G82</f>
        <v>40</v>
      </c>
      <c r="K11" s="43">
        <f>'7.5.-СПОТ_харид'!I82</f>
        <v>148258996</v>
      </c>
    </row>
    <row r="12" spans="2:11">
      <c r="B12" s="44"/>
      <c r="C12" s="244" t="s">
        <v>74</v>
      </c>
      <c r="D12" s="44" t="s">
        <v>69</v>
      </c>
      <c r="E12" s="44"/>
      <c r="F12" s="43"/>
      <c r="H12" s="44" t="str">
        <f>'7.5.-СПОТ_харид'!C83</f>
        <v>Водоэмульсионная краска ВДАК 111 ООО STM Color</v>
      </c>
      <c r="I12" s="55">
        <f>'7.5.-СПОТ_харид'!K83</f>
        <v>2</v>
      </c>
      <c r="J12" s="43">
        <f>'7.5.-СПОТ_харид'!G83</f>
        <v>500</v>
      </c>
      <c r="K12" s="43">
        <f>'7.5.-СПОТ_харид'!I83</f>
        <v>5508700</v>
      </c>
    </row>
    <row r="13" spans="2:11">
      <c r="B13" s="44"/>
      <c r="C13" s="244"/>
      <c r="D13" s="44" t="s">
        <v>70</v>
      </c>
      <c r="E13" s="44"/>
      <c r="F13" s="43"/>
      <c r="H13" s="44" t="str">
        <f>'7.5.-СПОТ_харид'!C84</f>
        <v>Каустическая сода чешуйчатая 98% ООО "ASR KIMYO INVEST"</v>
      </c>
      <c r="I13" s="55">
        <f>'7.5.-СПОТ_харид'!K84</f>
        <v>2</v>
      </c>
      <c r="J13" s="43">
        <f>'7.5.-СПОТ_харид'!G84</f>
        <v>2</v>
      </c>
      <c r="K13" s="43">
        <f>'7.5.-СПОТ_харид'!I84</f>
        <v>27500002</v>
      </c>
    </row>
    <row r="14" spans="2:11">
      <c r="B14" s="44"/>
      <c r="C14" s="241" t="s">
        <v>75</v>
      </c>
      <c r="D14" s="44" t="s">
        <v>69</v>
      </c>
      <c r="E14" s="44"/>
      <c r="F14" s="43"/>
      <c r="H14" s="44" t="s">
        <v>522</v>
      </c>
      <c r="I14" s="55">
        <f>'7.5.-СПОТ_харид'!K85</f>
        <v>2</v>
      </c>
      <c r="J14" s="43">
        <f>'7.5.-СПОТ_харид'!G85</f>
        <v>1200</v>
      </c>
      <c r="K14" s="43">
        <f>'7.5.-СПОТ_харид'!I85</f>
        <v>283204800</v>
      </c>
    </row>
    <row r="15" spans="2:11">
      <c r="B15" s="44"/>
      <c r="C15" s="242"/>
      <c r="D15" s="44" t="s">
        <v>70</v>
      </c>
      <c r="E15" s="44"/>
      <c r="F15" s="43"/>
      <c r="H15" s="44" t="str">
        <f>'7.5.-СПОТ_харид'!C86</f>
        <v>Эмаль ПФ 115 ООО STM Color</v>
      </c>
      <c r="I15" s="55">
        <f>'7.5.-СПОТ_харид'!K86</f>
        <v>14</v>
      </c>
      <c r="J15" s="43">
        <f>'7.5.-СПОТ_харид'!G86</f>
        <v>2275</v>
      </c>
      <c r="K15" s="43">
        <f>'7.5.-СПОТ_харид'!I86</f>
        <v>79288200</v>
      </c>
    </row>
    <row r="16" spans="2:11">
      <c r="C16" s="243"/>
      <c r="D16" s="39" t="s">
        <v>521</v>
      </c>
      <c r="F16" s="88"/>
      <c r="H16" s="44" t="str">
        <f>'7.5.-СПОТ_харид'!C87</f>
        <v>Грунтовка на акриловой основе "STM COLOR" ООО</v>
      </c>
      <c r="I16" s="55">
        <f>'7.5.-СПОТ_харид'!K87</f>
        <v>2</v>
      </c>
      <c r="J16" s="43">
        <f>'7.5.-СПОТ_харид'!G87</f>
        <v>60</v>
      </c>
      <c r="K16" s="43">
        <f>'7.5.-СПОТ_харид'!I87</f>
        <v>600302</v>
      </c>
    </row>
    <row r="17" spans="2:11">
      <c r="B17" s="44"/>
      <c r="C17" s="241" t="s">
        <v>92</v>
      </c>
      <c r="D17" s="44" t="s">
        <v>69</v>
      </c>
      <c r="E17" s="44"/>
      <c r="F17" s="43"/>
      <c r="H17" s="44" t="str">
        <f>'7.5.-СПОТ_харид'!C88</f>
        <v>Сухая строительная смесь OOO STM COLOR</v>
      </c>
      <c r="I17" s="55">
        <f>'7.5.-СПОТ_харид'!K88</f>
        <v>5</v>
      </c>
      <c r="J17" s="43">
        <f>'7.5.-СПОТ_харид'!G88</f>
        <v>210</v>
      </c>
      <c r="K17" s="43">
        <f>'7.5.-СПОТ_харид'!I88</f>
        <v>7053600</v>
      </c>
    </row>
    <row r="18" spans="2:11">
      <c r="B18" s="44"/>
      <c r="C18" s="242"/>
      <c r="D18" s="44" t="s">
        <v>70</v>
      </c>
      <c r="E18" s="44"/>
      <c r="F18" s="43"/>
      <c r="H18" s="44" t="str">
        <f>'7.5.-СПОТ_харид'!C89</f>
        <v xml:space="preserve">Песок из отсевов дробления для строительных работ  OOO Shoxjaxon Qurilish  </v>
      </c>
      <c r="I18" s="55">
        <f>'7.5.-СПОТ_харид'!K89</f>
        <v>4</v>
      </c>
      <c r="J18" s="43">
        <f>'7.5.-СПОТ_харид'!G89</f>
        <v>160</v>
      </c>
      <c r="K18" s="43">
        <f>'7.5.-СПОТ_харид'!I89</f>
        <v>18800120</v>
      </c>
    </row>
    <row r="19" spans="2:11">
      <c r="C19" s="243"/>
      <c r="D19" s="39" t="s">
        <v>521</v>
      </c>
      <c r="H19" s="44" t="str">
        <f>'7.5.-СПОТ_харид'!C90</f>
        <v>Разбавитель NS OOO STM COLOR</v>
      </c>
      <c r="I19" s="55">
        <f>'7.5.-СПОТ_харид'!K90</f>
        <v>3</v>
      </c>
      <c r="J19" s="43">
        <f>'7.5.-СПОТ_харид'!G90</f>
        <v>120</v>
      </c>
      <c r="K19" s="43">
        <f>'7.5.-СПОТ_харид'!I90</f>
        <v>1860290</v>
      </c>
    </row>
    <row r="20" spans="2:11">
      <c r="C20" s="143"/>
      <c r="H20" s="44" t="str">
        <f>'7.5.-СПОТ_харид'!C91</f>
        <v>Теплоизоляционный материал стекловата Рулон с фольгой 15м2(12=12500*1200*50)  СП ООО ECOCLIMAT</v>
      </c>
      <c r="I20" s="55">
        <f>'7.5.-СПОТ_харид'!K91</f>
        <v>1</v>
      </c>
      <c r="J20" s="43">
        <f>'7.5.-СПОТ_харид'!G91</f>
        <v>15</v>
      </c>
      <c r="K20" s="43">
        <f>'7.5.-СПОТ_харид'!I91</f>
        <v>2934000</v>
      </c>
    </row>
    <row r="21" spans="2:11">
      <c r="C21" s="163"/>
      <c r="H21" s="44" t="str">
        <f>'7.5.-СПОТ_харид'!C92</f>
        <v>Лист гладкий из оцинкованной стали тол. 0,35мм.  ХК DONIYOR METALL INVEST</v>
      </c>
      <c r="I21" s="55">
        <f>'7.5.-СПОТ_харид'!K92</f>
        <v>1</v>
      </c>
      <c r="J21" s="43">
        <f>'7.5.-СПОТ_харид'!G92</f>
        <v>180</v>
      </c>
      <c r="K21" s="43">
        <f>'7.5.-СПОТ_харид'!I92</f>
        <v>9936000</v>
      </c>
    </row>
    <row r="22" spans="2:11">
      <c r="C22" s="163"/>
      <c r="H22" s="44" t="str">
        <f>'7.5.-СПОТ_харид'!C93</f>
        <v>Кафельный клей мешок 20 кг  ООО "STMCOLOR"</v>
      </c>
      <c r="I22" s="55">
        <f>'7.5.-СПОТ_харид'!K93</f>
        <v>1</v>
      </c>
      <c r="J22" s="43">
        <f>'7.5.-СПОТ_харид'!G93</f>
        <v>25</v>
      </c>
      <c r="K22" s="43">
        <f>'7.5.-СПОТ_харид'!I93</f>
        <v>750375</v>
      </c>
    </row>
    <row r="23" spans="2:11">
      <c r="B23" s="44"/>
      <c r="C23" s="241" t="s">
        <v>93</v>
      </c>
      <c r="D23" s="44" t="s">
        <v>69</v>
      </c>
      <c r="E23" s="44"/>
      <c r="F23" s="43"/>
      <c r="H23" s="60" t="s">
        <v>67</v>
      </c>
      <c r="I23" s="60">
        <f>SUM(I5:I22)</f>
        <v>52</v>
      </c>
      <c r="J23" s="60"/>
      <c r="K23" s="60">
        <f t="shared" ref="K23" si="0">SUM(K5:K22)</f>
        <v>1404529159</v>
      </c>
    </row>
    <row r="24" spans="2:11">
      <c r="B24" s="44"/>
      <c r="C24" s="242"/>
      <c r="D24" s="44" t="s">
        <v>70</v>
      </c>
      <c r="E24" s="44"/>
      <c r="F24" s="43"/>
      <c r="H24" s="44"/>
      <c r="I24" s="55"/>
      <c r="J24" s="44"/>
      <c r="K24" s="44"/>
    </row>
    <row r="25" spans="2:11">
      <c r="C25" s="243"/>
      <c r="D25" s="39" t="s">
        <v>521</v>
      </c>
      <c r="H25" s="44" t="s">
        <v>80</v>
      </c>
      <c r="I25" s="55" t="str">
        <f>'7.6.-СПОТ_сотиш'!K570</f>
        <v>Спир</v>
      </c>
      <c r="J25" s="56">
        <f>'7.6.-СПОТ_сотиш'!G2315</f>
        <v>160320</v>
      </c>
      <c r="K25" s="43">
        <f>'7.6.-СПОТ_сотиш'!I2315</f>
        <v>9578241930</v>
      </c>
    </row>
    <row r="26" spans="2:11">
      <c r="B26" s="44"/>
      <c r="C26" s="241" t="s">
        <v>94</v>
      </c>
      <c r="D26" s="44" t="s">
        <v>69</v>
      </c>
      <c r="E26" s="44"/>
      <c r="F26" s="43"/>
      <c r="H26" s="91" t="s">
        <v>277</v>
      </c>
      <c r="I26" s="55" t="str">
        <f>'7.6.-СПОТ_сотиш'!K571</f>
        <v>Спир</v>
      </c>
      <c r="J26" s="56">
        <f>'7.6.-СПОТ_сотиш'!G2316</f>
        <v>1554380</v>
      </c>
      <c r="K26" s="43">
        <f>'7.6.-СПОТ_сотиш'!I2316</f>
        <v>290884036779.78998</v>
      </c>
    </row>
    <row r="27" spans="2:11">
      <c r="B27" s="44"/>
      <c r="C27" s="242"/>
      <c r="D27" s="44" t="s">
        <v>70</v>
      </c>
      <c r="E27" s="44"/>
      <c r="F27" s="43"/>
      <c r="H27" s="60" t="s">
        <v>67</v>
      </c>
      <c r="I27" s="79">
        <f>SUM(I25:I26)</f>
        <v>0</v>
      </c>
      <c r="J27" s="79"/>
      <c r="K27" s="60">
        <f t="shared" ref="K27" si="1">SUM(K25:K26)</f>
        <v>300462278709.78998</v>
      </c>
    </row>
    <row r="28" spans="2:11">
      <c r="C28" s="243"/>
      <c r="D28" s="39" t="s">
        <v>521</v>
      </c>
    </row>
    <row r="29" spans="2:11">
      <c r="B29" s="44"/>
      <c r="C29" s="241" t="s">
        <v>109</v>
      </c>
      <c r="D29" s="44" t="s">
        <v>69</v>
      </c>
      <c r="E29" s="44"/>
      <c r="F29" s="43"/>
    </row>
    <row r="30" spans="2:11">
      <c r="B30" s="44"/>
      <c r="C30" s="242"/>
      <c r="D30" s="44" t="s">
        <v>70</v>
      </c>
      <c r="E30" s="44"/>
      <c r="F30" s="43"/>
      <c r="K30" s="39">
        <f>K27+K23</f>
        <v>301866807868.78998</v>
      </c>
    </row>
    <row r="31" spans="2:11">
      <c r="B31" s="44"/>
      <c r="C31" s="243"/>
      <c r="D31" s="39" t="s">
        <v>521</v>
      </c>
    </row>
    <row r="32" spans="2:11">
      <c r="B32" s="44"/>
      <c r="C32" s="241" t="s">
        <v>110</v>
      </c>
      <c r="D32" s="44" t="s">
        <v>69</v>
      </c>
      <c r="E32" s="44"/>
      <c r="F32" s="43"/>
    </row>
    <row r="33" spans="2:6">
      <c r="B33" s="44"/>
      <c r="C33" s="242"/>
      <c r="D33" s="44" t="s">
        <v>70</v>
      </c>
      <c r="E33" s="44"/>
      <c r="F33" s="43"/>
    </row>
    <row r="34" spans="2:6">
      <c r="B34" s="44"/>
      <c r="C34" s="243"/>
      <c r="D34" s="39" t="s">
        <v>521</v>
      </c>
    </row>
    <row r="35" spans="2:6">
      <c r="B35" s="44"/>
      <c r="C35" s="241" t="s">
        <v>111</v>
      </c>
      <c r="D35" s="44" t="s">
        <v>69</v>
      </c>
      <c r="E35" s="44"/>
      <c r="F35" s="43"/>
    </row>
    <row r="36" spans="2:6">
      <c r="B36" s="44"/>
      <c r="C36" s="242"/>
      <c r="D36" s="44" t="s">
        <v>70</v>
      </c>
      <c r="E36" s="44"/>
      <c r="F36" s="43"/>
    </row>
    <row r="37" spans="2:6">
      <c r="B37" s="44"/>
      <c r="C37" s="243"/>
      <c r="D37" s="39" t="s">
        <v>521</v>
      </c>
    </row>
    <row r="38" spans="2:6">
      <c r="B38" s="44"/>
      <c r="C38" s="92" t="s">
        <v>76</v>
      </c>
      <c r="D38" s="64" t="s">
        <v>69</v>
      </c>
      <c r="E38" s="64">
        <f>E4+E6+E8+E10+E12+E14+E17+E23+E26+E29+E32+E35</f>
        <v>0</v>
      </c>
      <c r="F38" s="64">
        <f>F4+F6+F8+F10+F12+F14+F17+F23+F26+F29+F32+F35</f>
        <v>0</v>
      </c>
    </row>
    <row r="39" spans="2:6">
      <c r="B39" s="44"/>
      <c r="C39" s="92"/>
      <c r="D39" s="64" t="s">
        <v>70</v>
      </c>
      <c r="E39" s="64">
        <f>E5+E7+E9+E11+E13+E15+E18+E24+E27+E30+E33+E36</f>
        <v>0</v>
      </c>
      <c r="F39" s="64">
        <f>F5+F7+F9+F11+F13+F15+F18+F24+F27+F30+F33+F36</f>
        <v>0</v>
      </c>
    </row>
    <row r="40" spans="2:6">
      <c r="B40" s="44"/>
      <c r="C40" s="92"/>
      <c r="D40" s="64" t="s">
        <v>521</v>
      </c>
      <c r="E40" s="64">
        <f>E16+E19+E25+E28+E31+E34+E37</f>
        <v>0</v>
      </c>
      <c r="F40" s="64">
        <f>F16+F19+F25+F28+F31+F34+F37</f>
        <v>0</v>
      </c>
    </row>
    <row r="41" spans="2:6">
      <c r="B41" s="44"/>
      <c r="C41" s="93"/>
      <c r="D41" s="44"/>
      <c r="E41" s="60">
        <f>E38+E39+E40</f>
        <v>0</v>
      </c>
      <c r="F41" s="60">
        <f>F38+F39+F40</f>
        <v>0</v>
      </c>
    </row>
  </sheetData>
  <mergeCells count="12">
    <mergeCell ref="C26:C28"/>
    <mergeCell ref="C29:C31"/>
    <mergeCell ref="C32:C34"/>
    <mergeCell ref="C35:C37"/>
    <mergeCell ref="C4:C5"/>
    <mergeCell ref="C6:C7"/>
    <mergeCell ref="C8:C9"/>
    <mergeCell ref="C10:C11"/>
    <mergeCell ref="C12:C13"/>
    <mergeCell ref="C14:C16"/>
    <mergeCell ref="C17:C19"/>
    <mergeCell ref="C23:C25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H156"/>
  <sheetViews>
    <sheetView view="pageBreakPreview" topLeftCell="A133" zoomScaleNormal="100" zoomScaleSheetLayoutView="100" workbookViewId="0">
      <selection activeCell="H153" sqref="H153"/>
    </sheetView>
  </sheetViews>
  <sheetFormatPr defaultRowHeight="15"/>
  <cols>
    <col min="1" max="2" width="9.140625" style="168"/>
    <col min="3" max="3" width="14.42578125" style="168" customWidth="1"/>
    <col min="4" max="4" width="33.42578125" style="168" customWidth="1"/>
    <col min="5" max="5" width="37.5703125" style="168" customWidth="1"/>
    <col min="6" max="6" width="18" style="168" customWidth="1"/>
    <col min="7" max="7" width="16" style="168" customWidth="1"/>
    <col min="8" max="8" width="21.85546875" style="168" customWidth="1"/>
  </cols>
  <sheetData>
    <row r="1" spans="1:8">
      <c r="B1" s="106"/>
      <c r="C1" s="106"/>
      <c r="D1" s="106"/>
      <c r="E1"/>
      <c r="F1" s="106"/>
      <c r="G1" s="106"/>
      <c r="H1" s="45" t="s">
        <v>184</v>
      </c>
    </row>
    <row r="3" spans="1:8" ht="30">
      <c r="A3" s="169" t="s">
        <v>5543</v>
      </c>
      <c r="B3" s="169" t="s">
        <v>78</v>
      </c>
      <c r="C3" s="169" t="s">
        <v>112</v>
      </c>
      <c r="D3" s="169" t="s">
        <v>606</v>
      </c>
      <c r="E3" s="169" t="s">
        <v>607</v>
      </c>
      <c r="F3" s="169" t="s">
        <v>608</v>
      </c>
      <c r="G3" s="169" t="s">
        <v>609</v>
      </c>
      <c r="H3" s="169" t="s">
        <v>119</v>
      </c>
    </row>
    <row r="4" spans="1:8">
      <c r="A4" s="213">
        <v>1</v>
      </c>
      <c r="B4" s="171">
        <v>59164</v>
      </c>
      <c r="C4" s="214">
        <v>44587</v>
      </c>
      <c r="D4" s="171" t="s">
        <v>649</v>
      </c>
      <c r="E4" s="171" t="s">
        <v>623</v>
      </c>
      <c r="F4" s="171">
        <v>306334204</v>
      </c>
      <c r="G4" s="171" t="s">
        <v>5544</v>
      </c>
      <c r="H4" s="172">
        <v>105330</v>
      </c>
    </row>
    <row r="5" spans="1:8" ht="15" customHeight="1">
      <c r="A5" s="213">
        <f>A4+1</f>
        <v>2</v>
      </c>
      <c r="B5" s="171">
        <v>59123</v>
      </c>
      <c r="C5" s="214">
        <v>44587</v>
      </c>
      <c r="D5" s="171"/>
      <c r="E5" s="171" t="s">
        <v>623</v>
      </c>
      <c r="F5" s="171">
        <v>306334204</v>
      </c>
      <c r="G5" s="171">
        <v>2</v>
      </c>
      <c r="H5" s="172">
        <v>86400</v>
      </c>
    </row>
    <row r="6" spans="1:8" ht="27" customHeight="1">
      <c r="A6" s="213">
        <f t="shared" ref="A6:A69" si="0">A5+1</f>
        <v>3</v>
      </c>
      <c r="B6" s="171">
        <v>59077</v>
      </c>
      <c r="C6" s="214">
        <v>44587</v>
      </c>
      <c r="D6" s="171" t="s">
        <v>652</v>
      </c>
      <c r="E6" s="171" t="s">
        <v>623</v>
      </c>
      <c r="F6" s="171">
        <v>306334204</v>
      </c>
      <c r="G6" s="171" t="s">
        <v>5545</v>
      </c>
      <c r="H6" s="172">
        <v>88100</v>
      </c>
    </row>
    <row r="7" spans="1:8" ht="27" customHeight="1">
      <c r="A7" s="213">
        <f t="shared" si="0"/>
        <v>4</v>
      </c>
      <c r="B7" s="171">
        <v>59061</v>
      </c>
      <c r="C7" s="214">
        <v>44587</v>
      </c>
      <c r="D7" s="171"/>
      <c r="E7" s="171" t="s">
        <v>623</v>
      </c>
      <c r="F7" s="171">
        <v>306334204</v>
      </c>
      <c r="G7" s="171">
        <v>3</v>
      </c>
      <c r="H7" s="172">
        <v>23961</v>
      </c>
    </row>
    <row r="8" spans="1:8" ht="27" customHeight="1">
      <c r="A8" s="213">
        <f t="shared" si="0"/>
        <v>5</v>
      </c>
      <c r="B8" s="171">
        <v>59021</v>
      </c>
      <c r="C8" s="214">
        <v>44587</v>
      </c>
      <c r="D8" s="171" t="s">
        <v>653</v>
      </c>
      <c r="E8" s="171" t="s">
        <v>623</v>
      </c>
      <c r="F8" s="171">
        <v>306334204</v>
      </c>
      <c r="G8" s="171" t="s">
        <v>5546</v>
      </c>
      <c r="H8" s="172">
        <v>73850</v>
      </c>
    </row>
    <row r="9" spans="1:8" ht="27" customHeight="1">
      <c r="A9" s="213">
        <f t="shared" si="0"/>
        <v>6</v>
      </c>
      <c r="B9" s="171">
        <v>59003</v>
      </c>
      <c r="C9" s="214">
        <v>44587</v>
      </c>
      <c r="D9" s="171" t="s">
        <v>654</v>
      </c>
      <c r="E9" s="171" t="s">
        <v>527</v>
      </c>
      <c r="F9" s="171">
        <v>307005723</v>
      </c>
      <c r="G9" s="171" t="s">
        <v>5545</v>
      </c>
      <c r="H9" s="172">
        <v>600000</v>
      </c>
    </row>
    <row r="10" spans="1:8">
      <c r="A10" s="213">
        <f t="shared" si="0"/>
        <v>7</v>
      </c>
      <c r="B10" s="171">
        <v>58998</v>
      </c>
      <c r="C10" s="214">
        <v>44587</v>
      </c>
      <c r="D10" s="171" t="s">
        <v>655</v>
      </c>
      <c r="E10" s="171" t="s">
        <v>623</v>
      </c>
      <c r="F10" s="171">
        <v>306334204</v>
      </c>
      <c r="G10" s="171" t="s">
        <v>5545</v>
      </c>
      <c r="H10" s="172">
        <v>25710</v>
      </c>
    </row>
    <row r="11" spans="1:8" ht="28.5">
      <c r="A11" s="213">
        <f t="shared" si="0"/>
        <v>8</v>
      </c>
      <c r="B11" s="171">
        <v>42018</v>
      </c>
      <c r="C11" s="214">
        <v>44581</v>
      </c>
      <c r="D11" s="171" t="s">
        <v>656</v>
      </c>
      <c r="E11" s="171" t="s">
        <v>657</v>
      </c>
      <c r="F11" s="171">
        <v>309129908</v>
      </c>
      <c r="G11" s="171" t="s">
        <v>5547</v>
      </c>
      <c r="H11" s="172">
        <v>430000</v>
      </c>
    </row>
    <row r="12" spans="1:8" ht="23.25" customHeight="1">
      <c r="A12" s="213">
        <f t="shared" si="0"/>
        <v>9</v>
      </c>
      <c r="B12" s="171">
        <v>32590</v>
      </c>
      <c r="C12" s="214">
        <v>44573</v>
      </c>
      <c r="D12" s="171" t="s">
        <v>523</v>
      </c>
      <c r="E12" s="171" t="s">
        <v>524</v>
      </c>
      <c r="F12" s="171">
        <v>303730584</v>
      </c>
      <c r="G12" s="171" t="s">
        <v>5548</v>
      </c>
      <c r="H12" s="172">
        <v>2402400</v>
      </c>
    </row>
    <row r="13" spans="1:8">
      <c r="A13" s="213">
        <f t="shared" si="0"/>
        <v>10</v>
      </c>
      <c r="B13" s="215">
        <v>64789</v>
      </c>
      <c r="C13" s="216">
        <v>44591</v>
      </c>
      <c r="D13" s="171" t="s">
        <v>627</v>
      </c>
      <c r="E13" s="171" t="s">
        <v>623</v>
      </c>
      <c r="F13" s="171">
        <v>306334204</v>
      </c>
      <c r="G13" s="171" t="s">
        <v>5549</v>
      </c>
      <c r="H13" s="172">
        <v>51000</v>
      </c>
    </row>
    <row r="14" spans="1:8">
      <c r="A14" s="213">
        <f t="shared" si="0"/>
        <v>11</v>
      </c>
      <c r="B14" s="171">
        <v>64764</v>
      </c>
      <c r="C14" s="214">
        <v>44591</v>
      </c>
      <c r="D14" s="171" t="s">
        <v>628</v>
      </c>
      <c r="E14" s="171" t="s">
        <v>623</v>
      </c>
      <c r="F14" s="171">
        <v>306334204</v>
      </c>
      <c r="G14" s="171" t="s">
        <v>5550</v>
      </c>
      <c r="H14" s="172">
        <v>27875</v>
      </c>
    </row>
    <row r="15" spans="1:8">
      <c r="A15" s="213">
        <f t="shared" si="0"/>
        <v>12</v>
      </c>
      <c r="B15" s="171">
        <v>64758</v>
      </c>
      <c r="C15" s="214">
        <v>44591</v>
      </c>
      <c r="D15" s="171" t="s">
        <v>629</v>
      </c>
      <c r="E15" s="171" t="s">
        <v>615</v>
      </c>
      <c r="F15" s="171">
        <v>301382671</v>
      </c>
      <c r="G15" s="171" t="s">
        <v>5551</v>
      </c>
      <c r="H15" s="172">
        <v>1380000</v>
      </c>
    </row>
    <row r="16" spans="1:8" ht="28.5">
      <c r="A16" s="213">
        <f t="shared" si="0"/>
        <v>13</v>
      </c>
      <c r="B16" s="171">
        <v>64737</v>
      </c>
      <c r="C16" s="214">
        <v>44591</v>
      </c>
      <c r="D16" s="171" t="s">
        <v>630</v>
      </c>
      <c r="E16" s="171" t="s">
        <v>623</v>
      </c>
      <c r="F16" s="171">
        <v>306334204</v>
      </c>
      <c r="G16" s="171" t="s">
        <v>5552</v>
      </c>
      <c r="H16" s="172">
        <v>64775</v>
      </c>
    </row>
    <row r="17" spans="1:8" ht="42.75">
      <c r="A17" s="213">
        <f t="shared" si="0"/>
        <v>14</v>
      </c>
      <c r="B17" s="171">
        <v>64727</v>
      </c>
      <c r="C17" s="214">
        <v>44591</v>
      </c>
      <c r="D17" s="171" t="s">
        <v>631</v>
      </c>
      <c r="E17" s="171" t="s">
        <v>615</v>
      </c>
      <c r="F17" s="171">
        <v>301382671</v>
      </c>
      <c r="G17" s="171" t="s">
        <v>5553</v>
      </c>
      <c r="H17" s="172">
        <v>527850</v>
      </c>
    </row>
    <row r="18" spans="1:8" ht="28.5">
      <c r="A18" s="213">
        <f t="shared" si="0"/>
        <v>15</v>
      </c>
      <c r="B18" s="171">
        <v>59965</v>
      </c>
      <c r="C18" s="214">
        <v>44587</v>
      </c>
      <c r="D18" s="171" t="s">
        <v>632</v>
      </c>
      <c r="E18" s="171" t="s">
        <v>633</v>
      </c>
      <c r="F18" s="171">
        <v>304961369</v>
      </c>
      <c r="G18" s="171" t="s">
        <v>5554</v>
      </c>
      <c r="H18" s="172">
        <v>77800</v>
      </c>
    </row>
    <row r="19" spans="1:8">
      <c r="A19" s="213">
        <f t="shared" si="0"/>
        <v>16</v>
      </c>
      <c r="B19" s="171">
        <v>59948</v>
      </c>
      <c r="C19" s="214">
        <v>44587</v>
      </c>
      <c r="D19" s="171" t="s">
        <v>634</v>
      </c>
      <c r="E19" s="171" t="s">
        <v>633</v>
      </c>
      <c r="F19" s="171">
        <v>304961369</v>
      </c>
      <c r="G19" s="171" t="s">
        <v>5546</v>
      </c>
      <c r="H19" s="172">
        <v>59150</v>
      </c>
    </row>
    <row r="20" spans="1:8">
      <c r="A20" s="213">
        <f t="shared" si="0"/>
        <v>17</v>
      </c>
      <c r="B20" s="171">
        <v>59921</v>
      </c>
      <c r="C20" s="214">
        <v>44587</v>
      </c>
      <c r="D20" s="171" t="s">
        <v>635</v>
      </c>
      <c r="E20" s="171" t="s">
        <v>623</v>
      </c>
      <c r="F20" s="171">
        <v>306334204</v>
      </c>
      <c r="G20" s="171" t="s">
        <v>5555</v>
      </c>
      <c r="H20" s="172">
        <v>60834</v>
      </c>
    </row>
    <row r="21" spans="1:8">
      <c r="A21" s="213">
        <f t="shared" si="0"/>
        <v>18</v>
      </c>
      <c r="B21" s="171">
        <v>59886</v>
      </c>
      <c r="C21" s="214">
        <v>44587</v>
      </c>
      <c r="D21" s="171" t="s">
        <v>636</v>
      </c>
      <c r="E21" s="171" t="s">
        <v>637</v>
      </c>
      <c r="F21" s="171">
        <v>307018500</v>
      </c>
      <c r="G21" s="171" t="s">
        <v>5547</v>
      </c>
      <c r="H21" s="172">
        <v>1006000</v>
      </c>
    </row>
    <row r="22" spans="1:8">
      <c r="A22" s="213">
        <f t="shared" si="0"/>
        <v>19</v>
      </c>
      <c r="B22" s="171">
        <v>59609</v>
      </c>
      <c r="C22" s="214">
        <v>44587</v>
      </c>
      <c r="D22" s="171" t="s">
        <v>638</v>
      </c>
      <c r="E22" s="171" t="s">
        <v>623</v>
      </c>
      <c r="F22" s="171">
        <v>306334204</v>
      </c>
      <c r="G22" s="171" t="s">
        <v>5545</v>
      </c>
      <c r="H22" s="172">
        <v>19950</v>
      </c>
    </row>
    <row r="23" spans="1:8" ht="15" customHeight="1">
      <c r="A23" s="213">
        <f t="shared" si="0"/>
        <v>20</v>
      </c>
      <c r="B23" s="171">
        <v>59605</v>
      </c>
      <c r="C23" s="214">
        <v>44587</v>
      </c>
      <c r="D23" s="171" t="s">
        <v>639</v>
      </c>
      <c r="E23" s="171" t="s">
        <v>527</v>
      </c>
      <c r="F23" s="171">
        <v>307005723</v>
      </c>
      <c r="G23" s="171" t="s">
        <v>5555</v>
      </c>
      <c r="H23" s="172">
        <v>4800</v>
      </c>
    </row>
    <row r="24" spans="1:8" ht="42.75">
      <c r="A24" s="213">
        <f t="shared" si="0"/>
        <v>21</v>
      </c>
      <c r="B24" s="171">
        <v>59574</v>
      </c>
      <c r="C24" s="214">
        <v>44587</v>
      </c>
      <c r="D24" s="171" t="s">
        <v>640</v>
      </c>
      <c r="E24" s="171" t="s">
        <v>623</v>
      </c>
      <c r="F24" s="171">
        <v>306334204</v>
      </c>
      <c r="G24" s="171" t="s">
        <v>5556</v>
      </c>
      <c r="H24" s="172">
        <v>237820</v>
      </c>
    </row>
    <row r="25" spans="1:8">
      <c r="A25" s="213">
        <f t="shared" si="0"/>
        <v>22</v>
      </c>
      <c r="B25" s="171">
        <v>59565</v>
      </c>
      <c r="C25" s="214">
        <v>44587</v>
      </c>
      <c r="D25" s="171" t="s">
        <v>641</v>
      </c>
      <c r="E25" s="171" t="s">
        <v>623</v>
      </c>
      <c r="F25" s="171">
        <v>306334204</v>
      </c>
      <c r="G25" s="171" t="s">
        <v>5555</v>
      </c>
      <c r="H25" s="172">
        <v>84444</v>
      </c>
    </row>
    <row r="26" spans="1:8">
      <c r="A26" s="213">
        <f t="shared" si="0"/>
        <v>23</v>
      </c>
      <c r="B26" s="171">
        <v>59562</v>
      </c>
      <c r="C26" s="214">
        <v>44587</v>
      </c>
      <c r="D26" s="171" t="s">
        <v>642</v>
      </c>
      <c r="E26" s="171" t="s">
        <v>623</v>
      </c>
      <c r="F26" s="171">
        <v>306334204</v>
      </c>
      <c r="G26" s="171" t="s">
        <v>5555</v>
      </c>
      <c r="H26" s="172">
        <v>25750</v>
      </c>
    </row>
    <row r="27" spans="1:8" ht="42.75">
      <c r="A27" s="213">
        <f t="shared" si="0"/>
        <v>24</v>
      </c>
      <c r="B27" s="171">
        <v>59560</v>
      </c>
      <c r="C27" s="214">
        <v>44587</v>
      </c>
      <c r="D27" s="171" t="s">
        <v>643</v>
      </c>
      <c r="E27" s="171" t="s">
        <v>623</v>
      </c>
      <c r="F27" s="171">
        <v>306334204</v>
      </c>
      <c r="G27" s="171" t="s">
        <v>5544</v>
      </c>
      <c r="H27" s="172">
        <v>1413660</v>
      </c>
    </row>
    <row r="28" spans="1:8" ht="28.5">
      <c r="A28" s="213">
        <f t="shared" si="0"/>
        <v>25</v>
      </c>
      <c r="B28" s="171">
        <v>59555</v>
      </c>
      <c r="C28" s="214">
        <v>44587</v>
      </c>
      <c r="D28" s="171" t="s">
        <v>644</v>
      </c>
      <c r="E28" s="171" t="s">
        <v>527</v>
      </c>
      <c r="F28" s="171">
        <v>307005723</v>
      </c>
      <c r="G28" s="171" t="s">
        <v>5556</v>
      </c>
      <c r="H28" s="172">
        <v>25000</v>
      </c>
    </row>
    <row r="29" spans="1:8">
      <c r="A29" s="213">
        <f t="shared" si="0"/>
        <v>26</v>
      </c>
      <c r="B29" s="171">
        <v>59550</v>
      </c>
      <c r="C29" s="214">
        <v>44587</v>
      </c>
      <c r="D29" s="171" t="s">
        <v>645</v>
      </c>
      <c r="E29" s="171" t="s">
        <v>623</v>
      </c>
      <c r="F29" s="171">
        <v>306334204</v>
      </c>
      <c r="G29" s="171" t="s">
        <v>5550</v>
      </c>
      <c r="H29" s="172">
        <v>59460</v>
      </c>
    </row>
    <row r="30" spans="1:8">
      <c r="A30" s="213">
        <f t="shared" si="0"/>
        <v>27</v>
      </c>
      <c r="B30" s="171">
        <v>59540</v>
      </c>
      <c r="C30" s="214">
        <v>44587</v>
      </c>
      <c r="D30" s="171" t="s">
        <v>646</v>
      </c>
      <c r="E30" s="171" t="s">
        <v>527</v>
      </c>
      <c r="F30" s="171">
        <v>307005723</v>
      </c>
      <c r="G30" s="171" t="s">
        <v>5557</v>
      </c>
      <c r="H30" s="172">
        <v>18900</v>
      </c>
    </row>
    <row r="31" spans="1:8" ht="15" customHeight="1">
      <c r="A31" s="213">
        <f t="shared" si="0"/>
        <v>28</v>
      </c>
      <c r="B31" s="171">
        <v>59513</v>
      </c>
      <c r="C31" s="214">
        <v>44587</v>
      </c>
      <c r="D31" s="171" t="s">
        <v>647</v>
      </c>
      <c r="E31" s="171" t="s">
        <v>623</v>
      </c>
      <c r="F31" s="171">
        <v>306334204</v>
      </c>
      <c r="G31" s="171" t="s">
        <v>5550</v>
      </c>
      <c r="H31" s="172">
        <v>29775</v>
      </c>
    </row>
    <row r="32" spans="1:8">
      <c r="A32" s="213">
        <f t="shared" si="0"/>
        <v>29</v>
      </c>
      <c r="B32" s="171">
        <v>59262</v>
      </c>
      <c r="C32" s="214">
        <v>44587</v>
      </c>
      <c r="D32" s="171" t="s">
        <v>648</v>
      </c>
      <c r="E32" s="171" t="s">
        <v>527</v>
      </c>
      <c r="F32" s="171">
        <v>307005723</v>
      </c>
      <c r="G32" s="171" t="s">
        <v>5554</v>
      </c>
      <c r="H32" s="172">
        <v>80000</v>
      </c>
    </row>
    <row r="33" spans="1:8" ht="28.5">
      <c r="A33" s="213">
        <f t="shared" si="0"/>
        <v>30</v>
      </c>
      <c r="B33" s="171">
        <v>284944</v>
      </c>
      <c r="C33" s="214">
        <v>44689</v>
      </c>
      <c r="D33" s="171" t="s">
        <v>523</v>
      </c>
      <c r="E33" s="171" t="s">
        <v>524</v>
      </c>
      <c r="F33" s="171">
        <v>303730584</v>
      </c>
      <c r="G33" s="171" t="s">
        <v>5558</v>
      </c>
      <c r="H33" s="172">
        <v>2956800</v>
      </c>
    </row>
    <row r="34" spans="1:8" ht="15" customHeight="1">
      <c r="A34" s="213">
        <f t="shared" si="0"/>
        <v>31</v>
      </c>
      <c r="B34" s="171">
        <v>258129</v>
      </c>
      <c r="C34" s="214">
        <v>44676</v>
      </c>
      <c r="D34" s="171" t="s">
        <v>2369</v>
      </c>
      <c r="E34" s="171" t="s">
        <v>2370</v>
      </c>
      <c r="F34" s="171">
        <v>203021987</v>
      </c>
      <c r="G34" s="171" t="s">
        <v>5559</v>
      </c>
      <c r="H34" s="172">
        <v>3240000</v>
      </c>
    </row>
    <row r="35" spans="1:8" ht="28.5">
      <c r="A35" s="213">
        <f t="shared" si="0"/>
        <v>32</v>
      </c>
      <c r="B35" s="171">
        <v>194581</v>
      </c>
      <c r="C35" s="214">
        <v>44658</v>
      </c>
      <c r="D35" s="171" t="s">
        <v>523</v>
      </c>
      <c r="E35" s="171" t="s">
        <v>524</v>
      </c>
      <c r="F35" s="171">
        <v>303730584</v>
      </c>
      <c r="G35" s="171" t="s">
        <v>5560</v>
      </c>
      <c r="H35" s="172">
        <v>3141600</v>
      </c>
    </row>
    <row r="36" spans="1:8" ht="42.75">
      <c r="A36" s="213">
        <f t="shared" si="0"/>
        <v>33</v>
      </c>
      <c r="B36" s="171">
        <v>182415</v>
      </c>
      <c r="C36" s="214">
        <v>44655</v>
      </c>
      <c r="D36" s="171" t="s">
        <v>678</v>
      </c>
      <c r="E36" s="171" t="s">
        <v>679</v>
      </c>
      <c r="F36" s="171">
        <v>200993604</v>
      </c>
      <c r="G36" s="171" t="s">
        <v>5559</v>
      </c>
      <c r="H36" s="172">
        <v>4530660</v>
      </c>
    </row>
    <row r="37" spans="1:8">
      <c r="A37" s="213">
        <f t="shared" si="0"/>
        <v>34</v>
      </c>
      <c r="B37" s="171">
        <v>165629</v>
      </c>
      <c r="C37" s="214">
        <v>44645</v>
      </c>
      <c r="D37" s="171" t="s">
        <v>680</v>
      </c>
      <c r="E37" s="171" t="s">
        <v>681</v>
      </c>
      <c r="F37" s="171">
        <v>205040678</v>
      </c>
      <c r="G37" s="171" t="s">
        <v>5559</v>
      </c>
      <c r="H37" s="172">
        <v>1800000</v>
      </c>
    </row>
    <row r="38" spans="1:8" ht="28.5">
      <c r="A38" s="213">
        <f t="shared" si="0"/>
        <v>35</v>
      </c>
      <c r="B38" s="171">
        <v>156005</v>
      </c>
      <c r="C38" s="214">
        <v>44638</v>
      </c>
      <c r="D38" s="171" t="s">
        <v>610</v>
      </c>
      <c r="E38" s="171" t="s">
        <v>611</v>
      </c>
      <c r="F38" s="171">
        <v>621447626</v>
      </c>
      <c r="G38" s="171" t="s">
        <v>5561</v>
      </c>
      <c r="H38" s="172">
        <v>1960000</v>
      </c>
    </row>
    <row r="39" spans="1:8">
      <c r="A39" s="213">
        <f t="shared" si="0"/>
        <v>36</v>
      </c>
      <c r="B39" s="171">
        <v>155164</v>
      </c>
      <c r="C39" s="214">
        <v>44638</v>
      </c>
      <c r="D39" s="171" t="s">
        <v>612</v>
      </c>
      <c r="E39" s="171" t="s">
        <v>529</v>
      </c>
      <c r="F39" s="171">
        <v>429335630</v>
      </c>
      <c r="G39" s="171" t="s">
        <v>5559</v>
      </c>
      <c r="H39" s="172">
        <v>980000</v>
      </c>
    </row>
    <row r="40" spans="1:8">
      <c r="A40" s="213">
        <f t="shared" si="0"/>
        <v>37</v>
      </c>
      <c r="B40" s="171">
        <v>155157</v>
      </c>
      <c r="C40" s="214">
        <v>44638</v>
      </c>
      <c r="D40" s="171" t="s">
        <v>612</v>
      </c>
      <c r="E40" s="171" t="s">
        <v>529</v>
      </c>
      <c r="F40" s="171">
        <v>429335630</v>
      </c>
      <c r="G40" s="171" t="s">
        <v>5559</v>
      </c>
      <c r="H40" s="172">
        <v>860000</v>
      </c>
    </row>
    <row r="41" spans="1:8">
      <c r="A41" s="213">
        <f t="shared" si="0"/>
        <v>38</v>
      </c>
      <c r="B41" s="171">
        <v>154629</v>
      </c>
      <c r="C41" s="214">
        <v>44637</v>
      </c>
      <c r="D41" s="171" t="s">
        <v>612</v>
      </c>
      <c r="E41" s="171" t="s">
        <v>529</v>
      </c>
      <c r="F41" s="171">
        <v>429335630</v>
      </c>
      <c r="G41" s="171" t="s">
        <v>5559</v>
      </c>
      <c r="H41" s="172">
        <v>2510000</v>
      </c>
    </row>
    <row r="42" spans="1:8">
      <c r="A42" s="213">
        <f t="shared" si="0"/>
        <v>39</v>
      </c>
      <c r="B42" s="171">
        <v>154553</v>
      </c>
      <c r="C42" s="214">
        <v>44637</v>
      </c>
      <c r="D42" s="171" t="s">
        <v>612</v>
      </c>
      <c r="E42" s="171" t="s">
        <v>529</v>
      </c>
      <c r="F42" s="171">
        <v>429335630</v>
      </c>
      <c r="G42" s="171" t="s">
        <v>5562</v>
      </c>
      <c r="H42" s="172">
        <v>1960000</v>
      </c>
    </row>
    <row r="43" spans="1:8">
      <c r="A43" s="213">
        <f t="shared" si="0"/>
        <v>40</v>
      </c>
      <c r="B43" s="171">
        <v>147056</v>
      </c>
      <c r="C43" s="214">
        <v>44634</v>
      </c>
      <c r="D43" s="171" t="s">
        <v>613</v>
      </c>
      <c r="E43" s="171" t="s">
        <v>614</v>
      </c>
      <c r="F43" s="171">
        <v>308921059</v>
      </c>
      <c r="G43" s="171" t="s">
        <v>5549</v>
      </c>
      <c r="H43" s="172">
        <v>450000</v>
      </c>
    </row>
    <row r="44" spans="1:8">
      <c r="A44" s="213">
        <f t="shared" si="0"/>
        <v>41</v>
      </c>
      <c r="B44" s="171">
        <v>147004</v>
      </c>
      <c r="C44" s="214">
        <v>44634</v>
      </c>
      <c r="D44" s="171" t="s">
        <v>613</v>
      </c>
      <c r="E44" s="171" t="s">
        <v>615</v>
      </c>
      <c r="F44" s="171">
        <v>301382671</v>
      </c>
      <c r="G44" s="171" t="s">
        <v>5563</v>
      </c>
      <c r="H44" s="172">
        <v>1207500</v>
      </c>
    </row>
    <row r="45" spans="1:8">
      <c r="A45" s="213">
        <f t="shared" si="0"/>
        <v>42</v>
      </c>
      <c r="B45" s="171">
        <v>145102</v>
      </c>
      <c r="C45" s="214">
        <v>44634</v>
      </c>
      <c r="D45" s="171" t="s">
        <v>616</v>
      </c>
      <c r="E45" s="171" t="s">
        <v>617</v>
      </c>
      <c r="F45" s="171">
        <v>308667034</v>
      </c>
      <c r="G45" s="171" t="s">
        <v>5564</v>
      </c>
      <c r="H45" s="172">
        <v>1524439</v>
      </c>
    </row>
    <row r="46" spans="1:8" ht="28.5">
      <c r="A46" s="213">
        <f t="shared" si="0"/>
        <v>43</v>
      </c>
      <c r="B46" s="171">
        <v>120335</v>
      </c>
      <c r="C46" s="214">
        <v>44622</v>
      </c>
      <c r="D46" s="171" t="s">
        <v>523</v>
      </c>
      <c r="E46" s="171" t="s">
        <v>524</v>
      </c>
      <c r="F46" s="171">
        <v>303730584</v>
      </c>
      <c r="G46" s="171" t="s">
        <v>5565</v>
      </c>
      <c r="H46" s="172">
        <v>3326400</v>
      </c>
    </row>
    <row r="47" spans="1:8" ht="28.5">
      <c r="A47" s="213">
        <f t="shared" si="0"/>
        <v>44</v>
      </c>
      <c r="B47" s="171">
        <v>86071</v>
      </c>
      <c r="C47" s="214">
        <v>44605</v>
      </c>
      <c r="D47" s="171" t="s">
        <v>618</v>
      </c>
      <c r="E47" s="171" t="s">
        <v>619</v>
      </c>
      <c r="F47" s="171">
        <v>206801551</v>
      </c>
      <c r="G47" s="171" t="s">
        <v>5559</v>
      </c>
      <c r="H47" s="172">
        <v>21798000</v>
      </c>
    </row>
    <row r="48" spans="1:8" ht="28.5">
      <c r="A48" s="213">
        <f t="shared" si="0"/>
        <v>45</v>
      </c>
      <c r="B48" s="171">
        <v>83311</v>
      </c>
      <c r="C48" s="214">
        <v>44603</v>
      </c>
      <c r="D48" s="171" t="s">
        <v>620</v>
      </c>
      <c r="E48" s="171" t="s">
        <v>621</v>
      </c>
      <c r="F48" s="171">
        <v>307890424</v>
      </c>
      <c r="G48" s="171" t="s">
        <v>5559</v>
      </c>
      <c r="H48" s="172">
        <v>4050000</v>
      </c>
    </row>
    <row r="49" spans="1:8" ht="28.5">
      <c r="A49" s="213">
        <f t="shared" si="0"/>
        <v>46</v>
      </c>
      <c r="B49" s="171">
        <v>76821</v>
      </c>
      <c r="C49" s="214">
        <v>44600</v>
      </c>
      <c r="D49" s="171" t="s">
        <v>622</v>
      </c>
      <c r="E49" s="171" t="s">
        <v>623</v>
      </c>
      <c r="F49" s="171">
        <v>306334204</v>
      </c>
      <c r="G49" s="171" t="s">
        <v>5556</v>
      </c>
      <c r="H49" s="172">
        <v>132000</v>
      </c>
    </row>
    <row r="50" spans="1:8" ht="28.5">
      <c r="A50" s="213">
        <f t="shared" si="0"/>
        <v>47</v>
      </c>
      <c r="B50" s="171">
        <v>70406</v>
      </c>
      <c r="C50" s="214">
        <v>44596</v>
      </c>
      <c r="D50" s="171" t="s">
        <v>624</v>
      </c>
      <c r="E50" s="171" t="s">
        <v>625</v>
      </c>
      <c r="F50" s="171">
        <v>307024289</v>
      </c>
      <c r="G50" s="171" t="s">
        <v>5566</v>
      </c>
      <c r="H50" s="172">
        <v>342500</v>
      </c>
    </row>
    <row r="51" spans="1:8" ht="28.5">
      <c r="A51" s="213">
        <f t="shared" si="0"/>
        <v>48</v>
      </c>
      <c r="B51" s="171">
        <v>68678</v>
      </c>
      <c r="C51" s="214">
        <v>44595</v>
      </c>
      <c r="D51" s="171" t="s">
        <v>523</v>
      </c>
      <c r="E51" s="171" t="s">
        <v>524</v>
      </c>
      <c r="F51" s="171">
        <v>303730584</v>
      </c>
      <c r="G51" s="171" t="s">
        <v>5565</v>
      </c>
      <c r="H51" s="172">
        <v>3326400</v>
      </c>
    </row>
    <row r="52" spans="1:8" ht="28.5">
      <c r="A52" s="213">
        <f t="shared" si="0"/>
        <v>49</v>
      </c>
      <c r="B52" s="171">
        <v>64791</v>
      </c>
      <c r="C52" s="214">
        <v>44591</v>
      </c>
      <c r="D52" s="171" t="s">
        <v>626</v>
      </c>
      <c r="E52" s="171" t="s">
        <v>623</v>
      </c>
      <c r="F52" s="171">
        <v>306334204</v>
      </c>
      <c r="G52" s="171" t="s">
        <v>5550</v>
      </c>
      <c r="H52" s="172">
        <v>70885</v>
      </c>
    </row>
    <row r="53" spans="1:8" ht="28.5">
      <c r="A53" s="213">
        <f t="shared" si="0"/>
        <v>50</v>
      </c>
      <c r="B53" s="171">
        <v>309654</v>
      </c>
      <c r="C53" s="214">
        <v>44697</v>
      </c>
      <c r="D53" s="171" t="s">
        <v>2386</v>
      </c>
      <c r="E53" s="171" t="s">
        <v>2387</v>
      </c>
      <c r="F53" s="171">
        <v>304397824</v>
      </c>
      <c r="G53" s="171" t="s">
        <v>5555</v>
      </c>
      <c r="H53" s="172">
        <v>36600</v>
      </c>
    </row>
    <row r="54" spans="1:8" ht="28.5">
      <c r="A54" s="213">
        <f t="shared" si="0"/>
        <v>51</v>
      </c>
      <c r="B54" s="171">
        <v>309590</v>
      </c>
      <c r="C54" s="214">
        <v>44697</v>
      </c>
      <c r="D54" s="171" t="s">
        <v>2388</v>
      </c>
      <c r="E54" s="171" t="s">
        <v>527</v>
      </c>
      <c r="F54" s="171">
        <v>307005723</v>
      </c>
      <c r="G54" s="171" t="s">
        <v>5556</v>
      </c>
      <c r="H54" s="172">
        <v>23400</v>
      </c>
    </row>
    <row r="55" spans="1:8" ht="42.75">
      <c r="A55" s="213">
        <f t="shared" si="0"/>
        <v>52</v>
      </c>
      <c r="B55" s="171">
        <v>309585</v>
      </c>
      <c r="C55" s="214">
        <v>44697</v>
      </c>
      <c r="D55" s="171" t="s">
        <v>640</v>
      </c>
      <c r="E55" s="171" t="s">
        <v>527</v>
      </c>
      <c r="F55" s="171">
        <v>307005723</v>
      </c>
      <c r="G55" s="171" t="s">
        <v>5545</v>
      </c>
      <c r="H55" s="172">
        <v>119000</v>
      </c>
    </row>
    <row r="56" spans="1:8">
      <c r="A56" s="213">
        <f t="shared" si="0"/>
        <v>53</v>
      </c>
      <c r="B56" s="171">
        <v>309532</v>
      </c>
      <c r="C56" s="214">
        <v>44697</v>
      </c>
      <c r="D56" s="171" t="s">
        <v>650</v>
      </c>
      <c r="E56" s="171" t="s">
        <v>2387</v>
      </c>
      <c r="F56" s="171">
        <v>304397824</v>
      </c>
      <c r="G56" s="171" t="s">
        <v>5555</v>
      </c>
      <c r="H56" s="172">
        <v>96800</v>
      </c>
    </row>
    <row r="57" spans="1:8">
      <c r="A57" s="213">
        <f t="shared" si="0"/>
        <v>54</v>
      </c>
      <c r="B57" s="171">
        <v>309522</v>
      </c>
      <c r="C57" s="214">
        <v>44697</v>
      </c>
      <c r="D57" s="171" t="s">
        <v>2389</v>
      </c>
      <c r="E57" s="171" t="s">
        <v>527</v>
      </c>
      <c r="F57" s="171">
        <v>307005723</v>
      </c>
      <c r="G57" s="171" t="s">
        <v>5556</v>
      </c>
      <c r="H57" s="172">
        <v>35980</v>
      </c>
    </row>
    <row r="58" spans="1:8">
      <c r="A58" s="213">
        <f t="shared" si="0"/>
        <v>55</v>
      </c>
      <c r="B58" s="171">
        <v>309480</v>
      </c>
      <c r="C58" s="214">
        <v>44697</v>
      </c>
      <c r="D58" s="171" t="s">
        <v>2390</v>
      </c>
      <c r="E58" s="171" t="s">
        <v>527</v>
      </c>
      <c r="F58" s="171">
        <v>307005723</v>
      </c>
      <c r="G58" s="171" t="s">
        <v>5550</v>
      </c>
      <c r="H58" s="172">
        <v>10500</v>
      </c>
    </row>
    <row r="59" spans="1:8">
      <c r="A59" s="213">
        <f t="shared" si="0"/>
        <v>56</v>
      </c>
      <c r="B59" s="171">
        <v>309472</v>
      </c>
      <c r="C59" s="214">
        <v>44697</v>
      </c>
      <c r="D59" s="171" t="s">
        <v>2391</v>
      </c>
      <c r="E59" s="171" t="s">
        <v>2387</v>
      </c>
      <c r="F59" s="171">
        <v>304397824</v>
      </c>
      <c r="G59" s="171" t="s">
        <v>5545</v>
      </c>
      <c r="H59" s="172">
        <v>64500</v>
      </c>
    </row>
    <row r="60" spans="1:8">
      <c r="A60" s="213">
        <f t="shared" si="0"/>
        <v>57</v>
      </c>
      <c r="B60" s="171">
        <v>309423</v>
      </c>
      <c r="C60" s="214">
        <v>44697</v>
      </c>
      <c r="D60" s="171" t="s">
        <v>2392</v>
      </c>
      <c r="E60" s="171" t="s">
        <v>2387</v>
      </c>
      <c r="F60" s="171">
        <v>304397824</v>
      </c>
      <c r="G60" s="171" t="s">
        <v>5567</v>
      </c>
      <c r="H60" s="172">
        <v>107200</v>
      </c>
    </row>
    <row r="61" spans="1:8">
      <c r="A61" s="213">
        <f t="shared" si="0"/>
        <v>58</v>
      </c>
      <c r="B61" s="171">
        <v>309404</v>
      </c>
      <c r="C61" s="214">
        <v>44697</v>
      </c>
      <c r="D61" s="171" t="s">
        <v>2393</v>
      </c>
      <c r="E61" s="171" t="s">
        <v>2387</v>
      </c>
      <c r="F61" s="171">
        <v>304397824</v>
      </c>
      <c r="G61" s="171" t="s">
        <v>5550</v>
      </c>
      <c r="H61" s="172">
        <v>38425</v>
      </c>
    </row>
    <row r="62" spans="1:8">
      <c r="A62" s="213">
        <f t="shared" si="0"/>
        <v>59</v>
      </c>
      <c r="B62" s="171">
        <v>309308</v>
      </c>
      <c r="C62" s="214">
        <v>44697</v>
      </c>
      <c r="D62" s="171" t="s">
        <v>2393</v>
      </c>
      <c r="E62" s="171" t="s">
        <v>2387</v>
      </c>
      <c r="F62" s="171">
        <v>304397824</v>
      </c>
      <c r="G62" s="171" t="s">
        <v>5545</v>
      </c>
      <c r="H62" s="172">
        <v>163500</v>
      </c>
    </row>
    <row r="63" spans="1:8" ht="28.5">
      <c r="A63" s="213">
        <f t="shared" si="0"/>
        <v>60</v>
      </c>
      <c r="B63" s="171">
        <v>309235</v>
      </c>
      <c r="C63" s="214">
        <v>44697</v>
      </c>
      <c r="D63" s="171" t="s">
        <v>2394</v>
      </c>
      <c r="E63" s="171" t="s">
        <v>2387</v>
      </c>
      <c r="F63" s="171">
        <v>304397824</v>
      </c>
      <c r="G63" s="171" t="s">
        <v>5544</v>
      </c>
      <c r="H63" s="172">
        <v>50250</v>
      </c>
    </row>
    <row r="64" spans="1:8">
      <c r="A64" s="213">
        <f t="shared" si="0"/>
        <v>61</v>
      </c>
      <c r="B64" s="171">
        <v>309171</v>
      </c>
      <c r="C64" s="214">
        <v>44697</v>
      </c>
      <c r="D64" s="171" t="s">
        <v>2395</v>
      </c>
      <c r="E64" s="171" t="s">
        <v>2387</v>
      </c>
      <c r="F64" s="171">
        <v>304397824</v>
      </c>
      <c r="G64" s="171" t="s">
        <v>5550</v>
      </c>
      <c r="H64" s="172">
        <v>55500</v>
      </c>
    </row>
    <row r="65" spans="1:8">
      <c r="A65" s="213">
        <f t="shared" si="0"/>
        <v>62</v>
      </c>
      <c r="B65" s="171">
        <v>309158</v>
      </c>
      <c r="C65" s="214">
        <v>44697</v>
      </c>
      <c r="D65" s="171" t="s">
        <v>2396</v>
      </c>
      <c r="E65" s="171" t="s">
        <v>2387</v>
      </c>
      <c r="F65" s="171">
        <v>304397824</v>
      </c>
      <c r="G65" s="171" t="s">
        <v>5556</v>
      </c>
      <c r="H65" s="172">
        <v>35400</v>
      </c>
    </row>
    <row r="66" spans="1:8">
      <c r="A66" s="213">
        <f t="shared" si="0"/>
        <v>63</v>
      </c>
      <c r="B66" s="171">
        <v>309154</v>
      </c>
      <c r="C66" s="214">
        <v>44697</v>
      </c>
      <c r="D66" s="171" t="s">
        <v>653</v>
      </c>
      <c r="E66" s="171" t="s">
        <v>2387</v>
      </c>
      <c r="F66" s="171">
        <v>304397824</v>
      </c>
      <c r="G66" s="171" t="s">
        <v>5546</v>
      </c>
      <c r="H66" s="172">
        <v>40000</v>
      </c>
    </row>
    <row r="67" spans="1:8">
      <c r="A67" s="213">
        <f t="shared" si="0"/>
        <v>64</v>
      </c>
      <c r="B67" s="171">
        <v>309106</v>
      </c>
      <c r="C67" s="214">
        <v>44697</v>
      </c>
      <c r="D67" s="171" t="s">
        <v>2397</v>
      </c>
      <c r="E67" s="171" t="s">
        <v>2387</v>
      </c>
      <c r="F67" s="171">
        <v>304397824</v>
      </c>
      <c r="G67" s="171" t="s">
        <v>5550</v>
      </c>
      <c r="H67" s="172">
        <v>43000</v>
      </c>
    </row>
    <row r="68" spans="1:8">
      <c r="A68" s="213">
        <f t="shared" si="0"/>
        <v>65</v>
      </c>
      <c r="B68" s="171">
        <v>309098</v>
      </c>
      <c r="C68" s="214">
        <v>44697</v>
      </c>
      <c r="D68" s="171" t="s">
        <v>645</v>
      </c>
      <c r="E68" s="171" t="s">
        <v>2387</v>
      </c>
      <c r="F68" s="171">
        <v>304397824</v>
      </c>
      <c r="G68" s="171" t="s">
        <v>5545</v>
      </c>
      <c r="H68" s="172">
        <v>111500</v>
      </c>
    </row>
    <row r="69" spans="1:8" ht="15.75" customHeight="1">
      <c r="A69" s="213">
        <f t="shared" si="0"/>
        <v>66</v>
      </c>
      <c r="B69" s="171">
        <v>309055</v>
      </c>
      <c r="C69" s="214">
        <v>44697</v>
      </c>
      <c r="D69" s="171" t="s">
        <v>2398</v>
      </c>
      <c r="E69" s="171" t="s">
        <v>2387</v>
      </c>
      <c r="F69" s="171">
        <v>304397824</v>
      </c>
      <c r="G69" s="171" t="s">
        <v>5545</v>
      </c>
      <c r="H69" s="172">
        <v>16000</v>
      </c>
    </row>
    <row r="70" spans="1:8" ht="15.75" customHeight="1">
      <c r="A70" s="213">
        <f t="shared" ref="A70:A133" si="1">A69+1</f>
        <v>67</v>
      </c>
      <c r="B70" s="171">
        <v>298841</v>
      </c>
      <c r="C70" s="214">
        <v>44694</v>
      </c>
      <c r="D70" s="171" t="s">
        <v>2372</v>
      </c>
      <c r="E70" s="171" t="s">
        <v>2373</v>
      </c>
      <c r="F70" s="171">
        <v>202970267</v>
      </c>
      <c r="G70" s="171" t="s">
        <v>5568</v>
      </c>
      <c r="H70" s="172">
        <v>6247200</v>
      </c>
    </row>
    <row r="71" spans="1:8">
      <c r="A71" s="213">
        <f t="shared" si="1"/>
        <v>68</v>
      </c>
      <c r="B71" s="171">
        <v>286012</v>
      </c>
      <c r="C71" s="214">
        <v>44689</v>
      </c>
      <c r="D71" s="171" t="s">
        <v>613</v>
      </c>
      <c r="E71" s="171" t="s">
        <v>615</v>
      </c>
      <c r="F71" s="171">
        <v>301382671</v>
      </c>
      <c r="G71" s="171" t="s">
        <v>5561</v>
      </c>
      <c r="H71" s="172">
        <v>276000</v>
      </c>
    </row>
    <row r="72" spans="1:8">
      <c r="A72" s="213">
        <f t="shared" si="1"/>
        <v>69</v>
      </c>
      <c r="B72" s="171">
        <v>285996</v>
      </c>
      <c r="C72" s="214">
        <v>44689</v>
      </c>
      <c r="D72" s="171" t="s">
        <v>2371</v>
      </c>
      <c r="E72" s="171" t="s">
        <v>615</v>
      </c>
      <c r="F72" s="171">
        <v>301382671</v>
      </c>
      <c r="G72" s="171" t="s">
        <v>5564</v>
      </c>
      <c r="H72" s="172">
        <v>805000</v>
      </c>
    </row>
    <row r="73" spans="1:8">
      <c r="A73" s="213">
        <f t="shared" si="1"/>
        <v>70</v>
      </c>
      <c r="B73" s="171">
        <v>384596</v>
      </c>
      <c r="C73" s="214">
        <v>44724</v>
      </c>
      <c r="D73" s="171" t="s">
        <v>2406</v>
      </c>
      <c r="E73" s="171" t="s">
        <v>2408</v>
      </c>
      <c r="F73" s="171">
        <v>306078641</v>
      </c>
      <c r="G73" s="171" t="s">
        <v>5569</v>
      </c>
      <c r="H73" s="172">
        <v>423000</v>
      </c>
    </row>
    <row r="74" spans="1:8" ht="28.5">
      <c r="A74" s="213">
        <f t="shared" si="1"/>
        <v>71</v>
      </c>
      <c r="B74" s="171">
        <v>384576</v>
      </c>
      <c r="C74" s="214">
        <v>44724</v>
      </c>
      <c r="D74" s="171" t="s">
        <v>2409</v>
      </c>
      <c r="E74" s="171" t="s">
        <v>2410</v>
      </c>
      <c r="F74" s="171">
        <v>306450837</v>
      </c>
      <c r="G74" s="171" t="s">
        <v>5570</v>
      </c>
      <c r="H74" s="172">
        <v>1945000</v>
      </c>
    </row>
    <row r="75" spans="1:8" ht="28.5">
      <c r="A75" s="213">
        <f t="shared" si="1"/>
        <v>72</v>
      </c>
      <c r="B75" s="171">
        <v>384471</v>
      </c>
      <c r="C75" s="214">
        <v>44724</v>
      </c>
      <c r="D75" s="171" t="s">
        <v>2411</v>
      </c>
      <c r="E75" s="171" t="s">
        <v>2412</v>
      </c>
      <c r="F75" s="171">
        <v>305784896</v>
      </c>
      <c r="G75" s="171" t="s">
        <v>5571</v>
      </c>
      <c r="H75" s="172">
        <v>4752000</v>
      </c>
    </row>
    <row r="76" spans="1:8">
      <c r="A76" s="213">
        <f t="shared" si="1"/>
        <v>73</v>
      </c>
      <c r="B76" s="171">
        <v>367854</v>
      </c>
      <c r="C76" s="214">
        <v>44718</v>
      </c>
      <c r="D76" s="171" t="s">
        <v>2404</v>
      </c>
      <c r="E76" s="171" t="s">
        <v>2405</v>
      </c>
      <c r="F76" s="171">
        <v>305614995</v>
      </c>
      <c r="G76" s="171" t="s">
        <v>5572</v>
      </c>
      <c r="H76" s="172">
        <v>517500</v>
      </c>
    </row>
    <row r="77" spans="1:8" ht="42.75">
      <c r="A77" s="213">
        <f t="shared" si="1"/>
        <v>74</v>
      </c>
      <c r="B77" s="171">
        <v>364890</v>
      </c>
      <c r="C77" s="214">
        <v>44717</v>
      </c>
      <c r="D77" s="171" t="s">
        <v>2401</v>
      </c>
      <c r="E77" s="171" t="s">
        <v>2402</v>
      </c>
      <c r="F77" s="171">
        <v>307010274</v>
      </c>
      <c r="G77" s="171" t="s">
        <v>5573</v>
      </c>
      <c r="H77" s="172">
        <v>2741776</v>
      </c>
    </row>
    <row r="78" spans="1:8">
      <c r="A78" s="213">
        <f t="shared" si="1"/>
        <v>75</v>
      </c>
      <c r="B78" s="171">
        <v>364495</v>
      </c>
      <c r="C78" s="214">
        <v>44717</v>
      </c>
      <c r="D78" s="171" t="s">
        <v>675</v>
      </c>
      <c r="E78" s="171" t="s">
        <v>2403</v>
      </c>
      <c r="F78" s="171">
        <v>309085125</v>
      </c>
      <c r="G78" s="171" t="s">
        <v>5574</v>
      </c>
      <c r="H78" s="172">
        <v>2585000</v>
      </c>
    </row>
    <row r="79" spans="1:8" ht="28.5">
      <c r="A79" s="213">
        <f t="shared" si="1"/>
        <v>76</v>
      </c>
      <c r="B79" s="171">
        <v>349962</v>
      </c>
      <c r="C79" s="214">
        <v>44712</v>
      </c>
      <c r="D79" s="171" t="s">
        <v>523</v>
      </c>
      <c r="E79" s="171" t="s">
        <v>524</v>
      </c>
      <c r="F79" s="171">
        <v>303730584</v>
      </c>
      <c r="G79" s="171" t="s">
        <v>5575</v>
      </c>
      <c r="H79" s="172">
        <v>4065600</v>
      </c>
    </row>
    <row r="80" spans="1:8" ht="57">
      <c r="A80" s="213">
        <f t="shared" si="1"/>
        <v>77</v>
      </c>
      <c r="B80" s="171">
        <v>321682</v>
      </c>
      <c r="C80" s="214">
        <v>44701</v>
      </c>
      <c r="D80" s="171" t="s">
        <v>2399</v>
      </c>
      <c r="E80" s="171" t="s">
        <v>2400</v>
      </c>
      <c r="F80" s="171">
        <v>306965432</v>
      </c>
      <c r="G80" s="171" t="s">
        <v>5576</v>
      </c>
      <c r="H80" s="172">
        <v>2370000</v>
      </c>
    </row>
    <row r="81" spans="1:8" ht="57">
      <c r="A81" s="213">
        <f t="shared" si="1"/>
        <v>78</v>
      </c>
      <c r="B81" s="171">
        <v>321583</v>
      </c>
      <c r="C81" s="214">
        <v>44701</v>
      </c>
      <c r="D81" s="171" t="s">
        <v>2399</v>
      </c>
      <c r="E81" s="171" t="s">
        <v>2400</v>
      </c>
      <c r="F81" s="171">
        <v>306965432</v>
      </c>
      <c r="G81" s="171" t="s">
        <v>5576</v>
      </c>
      <c r="H81" s="172">
        <v>3840000</v>
      </c>
    </row>
    <row r="82" spans="1:8" ht="28.5">
      <c r="A82" s="213">
        <f t="shared" si="1"/>
        <v>79</v>
      </c>
      <c r="B82" s="171">
        <v>309774</v>
      </c>
      <c r="C82" s="214">
        <v>44697</v>
      </c>
      <c r="D82" s="171" t="s">
        <v>2374</v>
      </c>
      <c r="E82" s="171" t="s">
        <v>2375</v>
      </c>
      <c r="F82" s="171">
        <v>201913337</v>
      </c>
      <c r="G82" s="171" t="s">
        <v>5577</v>
      </c>
      <c r="H82" s="172">
        <v>24900</v>
      </c>
    </row>
    <row r="83" spans="1:8">
      <c r="A83" s="213">
        <f t="shared" si="1"/>
        <v>80</v>
      </c>
      <c r="B83" s="171">
        <v>309761</v>
      </c>
      <c r="C83" s="214">
        <v>44697</v>
      </c>
      <c r="D83" s="171" t="s">
        <v>2376</v>
      </c>
      <c r="E83" s="171" t="s">
        <v>527</v>
      </c>
      <c r="F83" s="171">
        <v>307005723</v>
      </c>
      <c r="G83" s="171" t="s">
        <v>5578</v>
      </c>
      <c r="H83" s="172">
        <v>104250</v>
      </c>
    </row>
    <row r="84" spans="1:8" ht="28.5">
      <c r="A84" s="213">
        <f t="shared" si="1"/>
        <v>81</v>
      </c>
      <c r="B84" s="171">
        <v>309752</v>
      </c>
      <c r="C84" s="214">
        <v>44697</v>
      </c>
      <c r="D84" s="171" t="s">
        <v>2377</v>
      </c>
      <c r="E84" s="171" t="s">
        <v>2375</v>
      </c>
      <c r="F84" s="171">
        <v>201913337</v>
      </c>
      <c r="G84" s="171" t="s">
        <v>5577</v>
      </c>
      <c r="H84" s="172">
        <v>77000</v>
      </c>
    </row>
    <row r="85" spans="1:8">
      <c r="A85" s="213">
        <f t="shared" si="1"/>
        <v>82</v>
      </c>
      <c r="B85" s="171">
        <v>309749</v>
      </c>
      <c r="C85" s="214">
        <v>44697</v>
      </c>
      <c r="D85" s="171" t="s">
        <v>662</v>
      </c>
      <c r="E85" s="171" t="s">
        <v>527</v>
      </c>
      <c r="F85" s="171">
        <v>307005723</v>
      </c>
      <c r="G85" s="171" t="s">
        <v>5577</v>
      </c>
      <c r="H85" s="172">
        <v>46000</v>
      </c>
    </row>
    <row r="86" spans="1:8" ht="57">
      <c r="A86" s="213">
        <f t="shared" si="1"/>
        <v>83</v>
      </c>
      <c r="B86" s="171">
        <v>309711</v>
      </c>
      <c r="C86" s="214">
        <v>44697</v>
      </c>
      <c r="D86" s="171" t="s">
        <v>2378</v>
      </c>
      <c r="E86" s="171" t="s">
        <v>2375</v>
      </c>
      <c r="F86" s="171">
        <v>201913337</v>
      </c>
      <c r="G86" s="171" t="s">
        <v>5579</v>
      </c>
      <c r="H86" s="172">
        <v>29980</v>
      </c>
    </row>
    <row r="87" spans="1:8">
      <c r="A87" s="213">
        <f t="shared" si="1"/>
        <v>84</v>
      </c>
      <c r="B87" s="171">
        <v>309707</v>
      </c>
      <c r="C87" s="214">
        <v>44697</v>
      </c>
      <c r="D87" s="171" t="s">
        <v>2379</v>
      </c>
      <c r="E87" s="171" t="s">
        <v>527</v>
      </c>
      <c r="F87" s="171">
        <v>307005723</v>
      </c>
      <c r="G87" s="171" t="s">
        <v>5580</v>
      </c>
      <c r="H87" s="172">
        <v>21495</v>
      </c>
    </row>
    <row r="88" spans="1:8">
      <c r="A88" s="213">
        <f t="shared" si="1"/>
        <v>85</v>
      </c>
      <c r="B88" s="171">
        <v>309693</v>
      </c>
      <c r="C88" s="214">
        <v>44697</v>
      </c>
      <c r="D88" s="171" t="s">
        <v>665</v>
      </c>
      <c r="E88" s="171" t="s">
        <v>527</v>
      </c>
      <c r="F88" s="171">
        <v>307005723</v>
      </c>
      <c r="G88" s="171" t="s">
        <v>5581</v>
      </c>
      <c r="H88" s="172">
        <v>149950</v>
      </c>
    </row>
    <row r="89" spans="1:8" ht="28.5">
      <c r="A89" s="213">
        <f t="shared" si="1"/>
        <v>86</v>
      </c>
      <c r="B89" s="171">
        <v>309687</v>
      </c>
      <c r="C89" s="214">
        <v>44697</v>
      </c>
      <c r="D89" s="171" t="s">
        <v>2380</v>
      </c>
      <c r="E89" s="171" t="s">
        <v>2381</v>
      </c>
      <c r="F89" s="171">
        <v>305212128</v>
      </c>
      <c r="G89" s="171" t="s">
        <v>5582</v>
      </c>
      <c r="H89" s="172">
        <v>260000</v>
      </c>
    </row>
    <row r="90" spans="1:8" ht="42.75">
      <c r="A90" s="213">
        <f t="shared" si="1"/>
        <v>87</v>
      </c>
      <c r="B90" s="171">
        <v>309660</v>
      </c>
      <c r="C90" s="214">
        <v>44697</v>
      </c>
      <c r="D90" s="171" t="s">
        <v>2382</v>
      </c>
      <c r="E90" s="171" t="s">
        <v>527</v>
      </c>
      <c r="F90" s="171">
        <v>307005723</v>
      </c>
      <c r="G90" s="171" t="s">
        <v>651</v>
      </c>
      <c r="H90" s="172">
        <v>35980</v>
      </c>
    </row>
    <row r="91" spans="1:8">
      <c r="A91" s="213">
        <f t="shared" si="1"/>
        <v>88</v>
      </c>
      <c r="B91" s="171">
        <v>309657</v>
      </c>
      <c r="C91" s="214">
        <v>44697</v>
      </c>
      <c r="D91" s="171" t="s">
        <v>2383</v>
      </c>
      <c r="E91" s="171" t="s">
        <v>527</v>
      </c>
      <c r="F91" s="171">
        <v>307005723</v>
      </c>
      <c r="G91" s="171" t="s">
        <v>5581</v>
      </c>
      <c r="H91" s="172">
        <v>31200</v>
      </c>
    </row>
    <row r="92" spans="1:8" ht="28.5">
      <c r="A92" s="213">
        <f t="shared" si="1"/>
        <v>89</v>
      </c>
      <c r="B92" s="171">
        <v>309655</v>
      </c>
      <c r="C92" s="214">
        <v>44697</v>
      </c>
      <c r="D92" s="171" t="s">
        <v>2384</v>
      </c>
      <c r="E92" s="171" t="s">
        <v>2385</v>
      </c>
      <c r="F92" s="171">
        <v>307207075</v>
      </c>
      <c r="G92" s="171" t="s">
        <v>651</v>
      </c>
      <c r="H92" s="172">
        <v>17450</v>
      </c>
    </row>
    <row r="93" spans="1:8" ht="28.5">
      <c r="A93" s="213">
        <f t="shared" si="1"/>
        <v>90</v>
      </c>
      <c r="B93" s="171">
        <v>482820</v>
      </c>
      <c r="C93" s="214">
        <v>44765</v>
      </c>
      <c r="D93" s="171" t="s">
        <v>655</v>
      </c>
      <c r="E93" s="171" t="s">
        <v>2375</v>
      </c>
      <c r="F93" s="171">
        <v>201913337</v>
      </c>
      <c r="G93" s="171" t="s">
        <v>5583</v>
      </c>
      <c r="H93" s="172">
        <v>29900</v>
      </c>
    </row>
    <row r="94" spans="1:8">
      <c r="A94" s="213">
        <f t="shared" si="1"/>
        <v>91</v>
      </c>
      <c r="B94" s="171">
        <v>482819</v>
      </c>
      <c r="C94" s="214">
        <v>44765</v>
      </c>
      <c r="D94" s="171" t="s">
        <v>3425</v>
      </c>
      <c r="E94" s="171" t="s">
        <v>623</v>
      </c>
      <c r="F94" s="171">
        <v>306334204</v>
      </c>
      <c r="G94" s="171" t="s">
        <v>5584</v>
      </c>
      <c r="H94" s="172">
        <v>66240</v>
      </c>
    </row>
    <row r="95" spans="1:8">
      <c r="A95" s="213">
        <f t="shared" si="1"/>
        <v>92</v>
      </c>
      <c r="B95" s="171">
        <v>482797</v>
      </c>
      <c r="C95" s="214">
        <v>44765</v>
      </c>
      <c r="D95" s="171" t="s">
        <v>634</v>
      </c>
      <c r="E95" s="171" t="s">
        <v>527</v>
      </c>
      <c r="F95" s="171">
        <v>307005723</v>
      </c>
      <c r="G95" s="171" t="s">
        <v>5585</v>
      </c>
      <c r="H95" s="172">
        <v>77500</v>
      </c>
    </row>
    <row r="96" spans="1:8" ht="28.5">
      <c r="A96" s="213">
        <f t="shared" si="1"/>
        <v>93</v>
      </c>
      <c r="B96" s="171">
        <v>482789</v>
      </c>
      <c r="C96" s="214">
        <v>44765</v>
      </c>
      <c r="D96" s="171" t="s">
        <v>3424</v>
      </c>
      <c r="E96" s="171" t="s">
        <v>527</v>
      </c>
      <c r="F96" s="171">
        <v>307005723</v>
      </c>
      <c r="G96" s="171" t="s">
        <v>5586</v>
      </c>
      <c r="H96" s="172">
        <v>110000</v>
      </c>
    </row>
    <row r="97" spans="1:8" ht="28.5">
      <c r="A97" s="213">
        <f t="shared" si="1"/>
        <v>94</v>
      </c>
      <c r="B97" s="171">
        <v>471072</v>
      </c>
      <c r="C97" s="214">
        <v>44760</v>
      </c>
      <c r="D97" s="171" t="s">
        <v>2369</v>
      </c>
      <c r="E97" s="171" t="s">
        <v>2370</v>
      </c>
      <c r="F97" s="171">
        <v>203021987</v>
      </c>
      <c r="G97" s="171" t="s">
        <v>5587</v>
      </c>
      <c r="H97" s="172">
        <v>3240000</v>
      </c>
    </row>
    <row r="98" spans="1:8" ht="28.5">
      <c r="A98" s="213">
        <f t="shared" si="1"/>
        <v>95</v>
      </c>
      <c r="B98" s="171">
        <v>436450</v>
      </c>
      <c r="C98" s="214">
        <v>44743</v>
      </c>
      <c r="D98" s="171" t="s">
        <v>523</v>
      </c>
      <c r="E98" s="171" t="s">
        <v>524</v>
      </c>
      <c r="F98" s="171">
        <v>303730584</v>
      </c>
      <c r="G98" s="171" t="s">
        <v>5588</v>
      </c>
      <c r="H98" s="172">
        <v>2956800</v>
      </c>
    </row>
    <row r="99" spans="1:8" ht="42.75">
      <c r="A99" s="213">
        <f t="shared" si="1"/>
        <v>96</v>
      </c>
      <c r="B99" s="171">
        <v>436100</v>
      </c>
      <c r="C99" s="214">
        <v>44743</v>
      </c>
      <c r="D99" s="171" t="s">
        <v>678</v>
      </c>
      <c r="E99" s="171" t="s">
        <v>679</v>
      </c>
      <c r="F99" s="171">
        <v>200993604</v>
      </c>
      <c r="G99" s="171" t="s">
        <v>5587</v>
      </c>
      <c r="H99" s="172">
        <v>4981260</v>
      </c>
    </row>
    <row r="100" spans="1:8">
      <c r="A100" s="213">
        <f t="shared" si="1"/>
        <v>97</v>
      </c>
      <c r="B100" s="171">
        <v>416387</v>
      </c>
      <c r="C100" s="214">
        <v>44736</v>
      </c>
      <c r="D100" s="171" t="s">
        <v>2415</v>
      </c>
      <c r="E100" s="171" t="s">
        <v>2422</v>
      </c>
      <c r="F100" s="171">
        <v>309208484</v>
      </c>
      <c r="G100" s="171" t="s">
        <v>5576</v>
      </c>
      <c r="H100" s="172">
        <v>210000</v>
      </c>
    </row>
    <row r="101" spans="1:8" ht="28.5">
      <c r="A101" s="213">
        <f t="shared" si="1"/>
        <v>98</v>
      </c>
      <c r="B101" s="171">
        <v>415169</v>
      </c>
      <c r="C101" s="214">
        <v>44735</v>
      </c>
      <c r="D101" s="171" t="s">
        <v>2418</v>
      </c>
      <c r="E101" s="171" t="s">
        <v>2419</v>
      </c>
      <c r="F101" s="171">
        <v>306930674</v>
      </c>
      <c r="G101" s="171" t="s">
        <v>5589</v>
      </c>
      <c r="H101" s="172">
        <v>23000000</v>
      </c>
    </row>
    <row r="102" spans="1:8" ht="28.5">
      <c r="A102" s="213">
        <f t="shared" si="1"/>
        <v>99</v>
      </c>
      <c r="B102" s="171">
        <v>413465</v>
      </c>
      <c r="C102" s="214">
        <v>44735</v>
      </c>
      <c r="D102" s="171" t="s">
        <v>2413</v>
      </c>
      <c r="E102" s="171" t="s">
        <v>2414</v>
      </c>
      <c r="F102" s="171">
        <v>302275771</v>
      </c>
      <c r="G102" s="171" t="s">
        <v>5590</v>
      </c>
      <c r="H102" s="172">
        <v>908789</v>
      </c>
    </row>
    <row r="103" spans="1:8">
      <c r="A103" s="213">
        <f t="shared" si="1"/>
        <v>100</v>
      </c>
      <c r="B103" s="171">
        <v>413440</v>
      </c>
      <c r="C103" s="214">
        <v>44735</v>
      </c>
      <c r="D103" s="171" t="s">
        <v>2413</v>
      </c>
      <c r="E103" s="171" t="s">
        <v>2421</v>
      </c>
      <c r="F103" s="171">
        <v>306080238</v>
      </c>
      <c r="G103" s="171" t="s">
        <v>5590</v>
      </c>
      <c r="H103" s="172">
        <v>575000</v>
      </c>
    </row>
    <row r="104" spans="1:8" ht="28.5">
      <c r="A104" s="213">
        <f t="shared" si="1"/>
        <v>101</v>
      </c>
      <c r="B104" s="171">
        <v>399725</v>
      </c>
      <c r="C104" s="214">
        <v>44729</v>
      </c>
      <c r="D104" s="171" t="s">
        <v>2418</v>
      </c>
      <c r="E104" s="171" t="s">
        <v>2419</v>
      </c>
      <c r="F104" s="171">
        <v>306930674</v>
      </c>
      <c r="G104" s="171" t="s">
        <v>5587</v>
      </c>
      <c r="H104" s="172">
        <v>12500000</v>
      </c>
    </row>
    <row r="105" spans="1:8" ht="42.75">
      <c r="A105" s="213">
        <f t="shared" si="1"/>
        <v>102</v>
      </c>
      <c r="B105" s="171">
        <v>397359</v>
      </c>
      <c r="C105" s="214">
        <v>44729</v>
      </c>
      <c r="D105" s="171" t="s">
        <v>2420</v>
      </c>
      <c r="E105" s="171" t="s">
        <v>2370</v>
      </c>
      <c r="F105" s="171">
        <v>203021987</v>
      </c>
      <c r="G105" s="171" t="s">
        <v>5587</v>
      </c>
      <c r="H105" s="172">
        <v>2070000</v>
      </c>
    </row>
    <row r="106" spans="1:8" ht="28.5">
      <c r="A106" s="213">
        <f t="shared" si="1"/>
        <v>103</v>
      </c>
      <c r="B106" s="171">
        <v>393455</v>
      </c>
      <c r="C106" s="214">
        <v>44728</v>
      </c>
      <c r="D106" s="171" t="s">
        <v>2413</v>
      </c>
      <c r="E106" s="171" t="s">
        <v>2414</v>
      </c>
      <c r="F106" s="171">
        <v>302275771</v>
      </c>
      <c r="G106" s="171" t="s">
        <v>5590</v>
      </c>
      <c r="H106" s="172">
        <v>850000</v>
      </c>
    </row>
    <row r="107" spans="1:8" ht="28.5">
      <c r="A107" s="213">
        <f t="shared" si="1"/>
        <v>104</v>
      </c>
      <c r="B107" s="171">
        <v>393454</v>
      </c>
      <c r="C107" s="214">
        <v>44728</v>
      </c>
      <c r="D107" s="171" t="s">
        <v>2413</v>
      </c>
      <c r="E107" s="171" t="s">
        <v>2414</v>
      </c>
      <c r="F107" s="171">
        <v>302275771</v>
      </c>
      <c r="G107" s="171" t="s">
        <v>5590</v>
      </c>
      <c r="H107" s="172">
        <v>380000</v>
      </c>
    </row>
    <row r="108" spans="1:8">
      <c r="A108" s="213">
        <f t="shared" si="1"/>
        <v>105</v>
      </c>
      <c r="B108" s="171">
        <v>393400</v>
      </c>
      <c r="C108" s="214">
        <v>44728</v>
      </c>
      <c r="D108" s="171" t="s">
        <v>2415</v>
      </c>
      <c r="E108" s="171" t="s">
        <v>2416</v>
      </c>
      <c r="F108" s="171">
        <v>304132591</v>
      </c>
      <c r="G108" s="171" t="s">
        <v>5591</v>
      </c>
      <c r="H108" s="172">
        <v>319200</v>
      </c>
    </row>
    <row r="109" spans="1:8">
      <c r="A109" s="213">
        <f t="shared" si="1"/>
        <v>106</v>
      </c>
      <c r="B109" s="171">
        <v>393354</v>
      </c>
      <c r="C109" s="214">
        <v>44728</v>
      </c>
      <c r="D109" s="171" t="s">
        <v>2415</v>
      </c>
      <c r="E109" s="171" t="s">
        <v>2417</v>
      </c>
      <c r="F109" s="171">
        <v>309098630</v>
      </c>
      <c r="G109" s="171" t="s">
        <v>5592</v>
      </c>
      <c r="H109" s="172">
        <v>600000</v>
      </c>
    </row>
    <row r="110" spans="1:8" ht="28.5">
      <c r="A110" s="213">
        <f t="shared" si="1"/>
        <v>107</v>
      </c>
      <c r="B110" s="171">
        <v>384738</v>
      </c>
      <c r="C110" s="214">
        <v>44724</v>
      </c>
      <c r="D110" s="171" t="s">
        <v>2406</v>
      </c>
      <c r="E110" s="171" t="s">
        <v>2407</v>
      </c>
      <c r="F110" s="171">
        <v>306323424</v>
      </c>
      <c r="G110" s="171" t="s">
        <v>5569</v>
      </c>
      <c r="H110" s="172">
        <v>598350</v>
      </c>
    </row>
    <row r="111" spans="1:8">
      <c r="A111" s="213">
        <f t="shared" si="1"/>
        <v>108</v>
      </c>
      <c r="B111" s="171">
        <v>384640</v>
      </c>
      <c r="C111" s="214">
        <v>44724</v>
      </c>
      <c r="D111" s="171" t="s">
        <v>2406</v>
      </c>
      <c r="E111" s="171" t="s">
        <v>2408</v>
      </c>
      <c r="F111" s="171">
        <v>306078641</v>
      </c>
      <c r="G111" s="171" t="s">
        <v>5569</v>
      </c>
      <c r="H111" s="172">
        <v>423000</v>
      </c>
    </row>
    <row r="112" spans="1:8" ht="28.5">
      <c r="A112" s="213">
        <f t="shared" si="1"/>
        <v>109</v>
      </c>
      <c r="B112" s="171">
        <v>384597</v>
      </c>
      <c r="C112" s="214">
        <v>44724</v>
      </c>
      <c r="D112" s="171" t="s">
        <v>2409</v>
      </c>
      <c r="E112" s="171" t="s">
        <v>2410</v>
      </c>
      <c r="F112" s="171">
        <v>306450837</v>
      </c>
      <c r="G112" s="171" t="s">
        <v>5593</v>
      </c>
      <c r="H112" s="172">
        <v>774000</v>
      </c>
    </row>
    <row r="113" spans="1:8">
      <c r="A113" s="213">
        <f t="shared" si="1"/>
        <v>110</v>
      </c>
      <c r="B113" s="171">
        <v>643638</v>
      </c>
      <c r="C113" s="214">
        <v>44826</v>
      </c>
      <c r="D113" s="171" t="s">
        <v>3445</v>
      </c>
      <c r="E113" s="171" t="s">
        <v>3446</v>
      </c>
      <c r="F113" s="171">
        <v>308831559</v>
      </c>
      <c r="G113" s="171" t="s">
        <v>5594</v>
      </c>
      <c r="H113" s="172">
        <v>1087300</v>
      </c>
    </row>
    <row r="114" spans="1:8" ht="42.75">
      <c r="A114" s="213">
        <f t="shared" si="1"/>
        <v>111</v>
      </c>
      <c r="B114" s="171">
        <v>636096</v>
      </c>
      <c r="C114" s="214">
        <v>44823</v>
      </c>
      <c r="D114" s="171" t="s">
        <v>3443</v>
      </c>
      <c r="E114" s="171" t="s">
        <v>3444</v>
      </c>
      <c r="F114" s="171">
        <v>201603532</v>
      </c>
      <c r="G114" s="171" t="s">
        <v>5559</v>
      </c>
      <c r="H114" s="172">
        <v>5980000</v>
      </c>
    </row>
    <row r="115" spans="1:8" ht="42.75">
      <c r="A115" s="213">
        <f t="shared" si="1"/>
        <v>112</v>
      </c>
      <c r="B115" s="171">
        <v>614274</v>
      </c>
      <c r="C115" s="214">
        <v>44816</v>
      </c>
      <c r="D115" s="171" t="s">
        <v>2420</v>
      </c>
      <c r="E115" s="171" t="s">
        <v>2370</v>
      </c>
      <c r="F115" s="171">
        <v>203021987</v>
      </c>
      <c r="G115" s="171" t="s">
        <v>5559</v>
      </c>
      <c r="H115" s="172">
        <v>2070000</v>
      </c>
    </row>
    <row r="116" spans="1:8" ht="28.5">
      <c r="A116" s="213">
        <f t="shared" si="1"/>
        <v>113</v>
      </c>
      <c r="B116" s="171">
        <v>603290</v>
      </c>
      <c r="C116" s="214">
        <v>44813</v>
      </c>
      <c r="D116" s="171" t="s">
        <v>3441</v>
      </c>
      <c r="E116" s="171" t="s">
        <v>3442</v>
      </c>
      <c r="F116" s="171">
        <v>306170670</v>
      </c>
      <c r="G116" s="171" t="s">
        <v>5559</v>
      </c>
      <c r="H116" s="172">
        <v>7834680</v>
      </c>
    </row>
    <row r="117" spans="1:8">
      <c r="A117" s="213">
        <f t="shared" si="1"/>
        <v>114</v>
      </c>
      <c r="B117" s="171">
        <v>591128</v>
      </c>
      <c r="C117" s="214">
        <v>44809</v>
      </c>
      <c r="D117" s="171" t="s">
        <v>523</v>
      </c>
      <c r="E117" s="171" t="s">
        <v>3440</v>
      </c>
      <c r="F117" s="171">
        <v>309267095</v>
      </c>
      <c r="G117" s="171" t="s">
        <v>5595</v>
      </c>
      <c r="H117" s="172">
        <v>3600000</v>
      </c>
    </row>
    <row r="118" spans="1:8">
      <c r="A118" s="213">
        <f t="shared" si="1"/>
        <v>115</v>
      </c>
      <c r="B118" s="171">
        <v>572841</v>
      </c>
      <c r="C118" s="214">
        <v>44798</v>
      </c>
      <c r="D118" s="171" t="s">
        <v>3438</v>
      </c>
      <c r="E118" s="171" t="s">
        <v>3439</v>
      </c>
      <c r="F118" s="171">
        <v>308584763</v>
      </c>
      <c r="G118" s="171" t="s">
        <v>5596</v>
      </c>
      <c r="H118" s="172">
        <v>3629640</v>
      </c>
    </row>
    <row r="119" spans="1:8">
      <c r="A119" s="213">
        <f t="shared" si="1"/>
        <v>116</v>
      </c>
      <c r="B119" s="171">
        <v>566144</v>
      </c>
      <c r="C119" s="214">
        <v>44795</v>
      </c>
      <c r="D119" s="171" t="s">
        <v>3436</v>
      </c>
      <c r="E119" s="171" t="s">
        <v>3437</v>
      </c>
      <c r="F119" s="171">
        <v>200588569</v>
      </c>
      <c r="G119" s="171" t="s">
        <v>5597</v>
      </c>
      <c r="H119" s="172">
        <v>4715000</v>
      </c>
    </row>
    <row r="120" spans="1:8">
      <c r="A120" s="213">
        <f t="shared" si="1"/>
        <v>117</v>
      </c>
      <c r="B120" s="171">
        <v>484631</v>
      </c>
      <c r="C120" s="214">
        <v>44765</v>
      </c>
      <c r="D120" s="171" t="s">
        <v>3434</v>
      </c>
      <c r="E120" s="171" t="s">
        <v>527</v>
      </c>
      <c r="F120" s="171">
        <v>307005723</v>
      </c>
      <c r="G120" s="171" t="s">
        <v>5566</v>
      </c>
      <c r="H120" s="172">
        <v>282500</v>
      </c>
    </row>
    <row r="121" spans="1:8" ht="42.75">
      <c r="A121" s="213">
        <f t="shared" si="1"/>
        <v>118</v>
      </c>
      <c r="B121" s="171">
        <v>483889</v>
      </c>
      <c r="C121" s="214">
        <v>44765</v>
      </c>
      <c r="D121" s="171" t="s">
        <v>669</v>
      </c>
      <c r="E121" s="171" t="s">
        <v>3435</v>
      </c>
      <c r="F121" s="171">
        <v>303065264</v>
      </c>
      <c r="G121" s="171" t="s">
        <v>5550</v>
      </c>
      <c r="H121" s="172">
        <v>43675</v>
      </c>
    </row>
    <row r="122" spans="1:8">
      <c r="A122" s="213">
        <f t="shared" si="1"/>
        <v>119</v>
      </c>
      <c r="B122" s="171">
        <v>483030</v>
      </c>
      <c r="C122" s="214">
        <v>44765</v>
      </c>
      <c r="D122" s="171" t="s">
        <v>662</v>
      </c>
      <c r="E122" s="171" t="s">
        <v>623</v>
      </c>
      <c r="F122" s="171">
        <v>306334204</v>
      </c>
      <c r="G122" s="171" t="s">
        <v>5545</v>
      </c>
      <c r="H122" s="172">
        <v>49890</v>
      </c>
    </row>
    <row r="123" spans="1:8">
      <c r="A123" s="213">
        <f t="shared" si="1"/>
        <v>120</v>
      </c>
      <c r="B123" s="171">
        <v>482966</v>
      </c>
      <c r="C123" s="214">
        <v>44765</v>
      </c>
      <c r="D123" s="171" t="s">
        <v>3434</v>
      </c>
      <c r="E123" s="171" t="s">
        <v>623</v>
      </c>
      <c r="F123" s="171">
        <v>306334204</v>
      </c>
      <c r="G123" s="171" t="s">
        <v>5566</v>
      </c>
      <c r="H123" s="172">
        <v>212500</v>
      </c>
    </row>
    <row r="124" spans="1:8" ht="28.5">
      <c r="A124" s="213">
        <f t="shared" si="1"/>
        <v>121</v>
      </c>
      <c r="B124" s="171">
        <v>482961</v>
      </c>
      <c r="C124" s="214">
        <v>44765</v>
      </c>
      <c r="D124" s="171" t="s">
        <v>655</v>
      </c>
      <c r="E124" s="171" t="s">
        <v>2375</v>
      </c>
      <c r="F124" s="171">
        <v>201913337</v>
      </c>
      <c r="G124" s="171" t="s">
        <v>5598</v>
      </c>
      <c r="H124" s="172">
        <v>40350</v>
      </c>
    </row>
    <row r="125" spans="1:8" ht="28.5">
      <c r="A125" s="213">
        <f t="shared" si="1"/>
        <v>122</v>
      </c>
      <c r="B125" s="171">
        <v>482958</v>
      </c>
      <c r="C125" s="214">
        <v>44765</v>
      </c>
      <c r="D125" s="171" t="s">
        <v>650</v>
      </c>
      <c r="E125" s="171" t="s">
        <v>3427</v>
      </c>
      <c r="F125" s="171">
        <v>300504946</v>
      </c>
      <c r="G125" s="171" t="s">
        <v>5555</v>
      </c>
      <c r="H125" s="172">
        <v>50000</v>
      </c>
    </row>
    <row r="126" spans="1:8" ht="28.5">
      <c r="A126" s="213">
        <f t="shared" si="1"/>
        <v>123</v>
      </c>
      <c r="B126" s="171">
        <v>482931</v>
      </c>
      <c r="C126" s="214">
        <v>44765</v>
      </c>
      <c r="D126" s="171" t="s">
        <v>3432</v>
      </c>
      <c r="E126" s="171" t="s">
        <v>3433</v>
      </c>
      <c r="F126" s="171">
        <v>201080085</v>
      </c>
      <c r="G126" s="171" t="s">
        <v>5550</v>
      </c>
      <c r="H126" s="172">
        <v>180000</v>
      </c>
    </row>
    <row r="127" spans="1:8" ht="28.5">
      <c r="A127" s="213">
        <f t="shared" si="1"/>
        <v>124</v>
      </c>
      <c r="B127" s="171">
        <v>482916</v>
      </c>
      <c r="C127" s="214">
        <v>44765</v>
      </c>
      <c r="D127" s="171" t="s">
        <v>649</v>
      </c>
      <c r="E127" s="171" t="s">
        <v>2375</v>
      </c>
      <c r="F127" s="171">
        <v>201913337</v>
      </c>
      <c r="G127" s="171" t="s">
        <v>5544</v>
      </c>
      <c r="H127" s="172">
        <v>94500</v>
      </c>
    </row>
    <row r="128" spans="1:8" ht="42.75">
      <c r="A128" s="213">
        <f t="shared" si="1"/>
        <v>125</v>
      </c>
      <c r="B128" s="171">
        <v>482895</v>
      </c>
      <c r="C128" s="214">
        <v>44765</v>
      </c>
      <c r="D128" s="171" t="s">
        <v>3430</v>
      </c>
      <c r="E128" s="171" t="s">
        <v>3431</v>
      </c>
      <c r="F128" s="171">
        <v>200712872</v>
      </c>
      <c r="G128" s="171" t="s">
        <v>5545</v>
      </c>
      <c r="H128" s="172">
        <v>435400</v>
      </c>
    </row>
    <row r="129" spans="1:8">
      <c r="A129" s="213">
        <f t="shared" si="1"/>
        <v>126</v>
      </c>
      <c r="B129" s="171">
        <v>482867</v>
      </c>
      <c r="C129" s="214">
        <v>44765</v>
      </c>
      <c r="D129" s="171" t="s">
        <v>3429</v>
      </c>
      <c r="E129" s="171" t="s">
        <v>623</v>
      </c>
      <c r="F129" s="171">
        <v>306334204</v>
      </c>
      <c r="G129" s="171" t="s">
        <v>5549</v>
      </c>
      <c r="H129" s="172">
        <v>31120</v>
      </c>
    </row>
    <row r="130" spans="1:8">
      <c r="A130" s="213">
        <f t="shared" si="1"/>
        <v>127</v>
      </c>
      <c r="B130" s="171">
        <v>482866</v>
      </c>
      <c r="C130" s="214">
        <v>44765</v>
      </c>
      <c r="D130" s="171" t="s">
        <v>3428</v>
      </c>
      <c r="E130" s="171" t="s">
        <v>623</v>
      </c>
      <c r="F130" s="171">
        <v>306334204</v>
      </c>
      <c r="G130" s="171" t="s">
        <v>5556</v>
      </c>
      <c r="H130" s="172">
        <v>57980</v>
      </c>
    </row>
    <row r="131" spans="1:8" ht="28.5">
      <c r="A131" s="213">
        <f t="shared" si="1"/>
        <v>128</v>
      </c>
      <c r="B131" s="171">
        <v>482852</v>
      </c>
      <c r="C131" s="214">
        <v>44765</v>
      </c>
      <c r="D131" s="171" t="s">
        <v>665</v>
      </c>
      <c r="E131" s="171" t="s">
        <v>3427</v>
      </c>
      <c r="F131" s="171">
        <v>300504946</v>
      </c>
      <c r="G131" s="171" t="s">
        <v>5545</v>
      </c>
      <c r="H131" s="172">
        <v>238000</v>
      </c>
    </row>
    <row r="132" spans="1:8">
      <c r="A132" s="213">
        <f t="shared" si="1"/>
        <v>129</v>
      </c>
      <c r="B132" s="171">
        <v>482821</v>
      </c>
      <c r="C132" s="214">
        <v>44765</v>
      </c>
      <c r="D132" s="171" t="s">
        <v>3426</v>
      </c>
      <c r="E132" s="171" t="s">
        <v>527</v>
      </c>
      <c r="F132" s="171">
        <v>307005723</v>
      </c>
      <c r="G132" s="171" t="s">
        <v>5545</v>
      </c>
      <c r="H132" s="172">
        <v>48000</v>
      </c>
    </row>
    <row r="133" spans="1:8" ht="28.5">
      <c r="A133" s="213">
        <f t="shared" si="1"/>
        <v>130</v>
      </c>
      <c r="B133" s="171">
        <v>982014</v>
      </c>
      <c r="C133" s="214">
        <v>44920</v>
      </c>
      <c r="D133" s="171" t="s">
        <v>5599</v>
      </c>
      <c r="E133" s="171" t="s">
        <v>5600</v>
      </c>
      <c r="F133" s="171">
        <v>200795786</v>
      </c>
      <c r="G133" s="171" t="s">
        <v>5601</v>
      </c>
      <c r="H133" s="172">
        <v>5000000</v>
      </c>
    </row>
    <row r="134" spans="1:8">
      <c r="A134" s="213">
        <f t="shared" ref="A134:A152" si="2">A133+1</f>
        <v>131</v>
      </c>
      <c r="B134" s="171">
        <v>936704</v>
      </c>
      <c r="C134" s="214">
        <v>44912</v>
      </c>
      <c r="D134" s="171" t="s">
        <v>5602</v>
      </c>
      <c r="E134" s="171" t="s">
        <v>5603</v>
      </c>
      <c r="F134" s="171">
        <v>202763279</v>
      </c>
      <c r="G134" s="171" t="s">
        <v>5604</v>
      </c>
      <c r="H134" s="172">
        <v>4600000</v>
      </c>
    </row>
    <row r="135" spans="1:8" ht="57">
      <c r="A135" s="213">
        <f t="shared" si="2"/>
        <v>132</v>
      </c>
      <c r="B135" s="171">
        <v>923503</v>
      </c>
      <c r="C135" s="214">
        <v>44910</v>
      </c>
      <c r="D135" s="171" t="s">
        <v>2399</v>
      </c>
      <c r="E135" s="171" t="s">
        <v>5605</v>
      </c>
      <c r="F135" s="171">
        <v>309601090</v>
      </c>
      <c r="G135" s="171" t="s">
        <v>5606</v>
      </c>
      <c r="H135" s="172">
        <v>12000000</v>
      </c>
    </row>
    <row r="136" spans="1:8" ht="28.5">
      <c r="A136" s="213">
        <f t="shared" si="2"/>
        <v>133</v>
      </c>
      <c r="B136" s="171">
        <v>918418</v>
      </c>
      <c r="C136" s="214">
        <v>44909</v>
      </c>
      <c r="D136" s="171" t="s">
        <v>5607</v>
      </c>
      <c r="E136" s="171" t="s">
        <v>5608</v>
      </c>
      <c r="F136" s="171">
        <v>490581052</v>
      </c>
      <c r="G136" s="171" t="s">
        <v>5547</v>
      </c>
      <c r="H136" s="172">
        <v>2599998</v>
      </c>
    </row>
    <row r="137" spans="1:8" ht="28.5">
      <c r="A137" s="213">
        <f t="shared" si="2"/>
        <v>134</v>
      </c>
      <c r="B137" s="171">
        <v>918417</v>
      </c>
      <c r="C137" s="214">
        <v>44909</v>
      </c>
      <c r="D137" s="171" t="s">
        <v>5607</v>
      </c>
      <c r="E137" s="171" t="s">
        <v>5608</v>
      </c>
      <c r="F137" s="171">
        <v>490581052</v>
      </c>
      <c r="G137" s="171" t="s">
        <v>5547</v>
      </c>
      <c r="H137" s="172">
        <v>2399998</v>
      </c>
    </row>
    <row r="138" spans="1:8" ht="28.5">
      <c r="A138" s="213">
        <f t="shared" si="2"/>
        <v>135</v>
      </c>
      <c r="B138" s="171">
        <v>867215</v>
      </c>
      <c r="C138" s="214">
        <v>44896</v>
      </c>
      <c r="D138" s="171" t="s">
        <v>5609</v>
      </c>
      <c r="E138" s="171" t="s">
        <v>5610</v>
      </c>
      <c r="F138" s="171">
        <v>300457862</v>
      </c>
      <c r="G138" s="171" t="s">
        <v>5594</v>
      </c>
      <c r="H138" s="172">
        <v>25000000</v>
      </c>
    </row>
    <row r="139" spans="1:8">
      <c r="A139" s="213">
        <f t="shared" si="2"/>
        <v>136</v>
      </c>
      <c r="B139" s="171">
        <v>847971</v>
      </c>
      <c r="C139" s="214">
        <v>44895</v>
      </c>
      <c r="D139" s="171" t="s">
        <v>523</v>
      </c>
      <c r="E139" s="171" t="s">
        <v>3440</v>
      </c>
      <c r="F139" s="171">
        <v>309267095</v>
      </c>
      <c r="G139" s="171" t="s">
        <v>5611</v>
      </c>
      <c r="H139" s="172">
        <v>5735625</v>
      </c>
    </row>
    <row r="140" spans="1:8" ht="42.75">
      <c r="A140" s="213">
        <f t="shared" si="2"/>
        <v>137</v>
      </c>
      <c r="B140" s="171">
        <v>819024</v>
      </c>
      <c r="C140" s="214">
        <v>44886</v>
      </c>
      <c r="D140" s="171" t="s">
        <v>5612</v>
      </c>
      <c r="E140" s="171" t="s">
        <v>5613</v>
      </c>
      <c r="F140" s="171">
        <v>305212278</v>
      </c>
      <c r="G140" s="171" t="s">
        <v>5559</v>
      </c>
      <c r="H140" s="172">
        <v>1300992</v>
      </c>
    </row>
    <row r="141" spans="1:8" ht="42.75">
      <c r="A141" s="213">
        <f t="shared" si="2"/>
        <v>138</v>
      </c>
      <c r="B141" s="171">
        <v>819023</v>
      </c>
      <c r="C141" s="214">
        <v>44886</v>
      </c>
      <c r="D141" s="171" t="s">
        <v>5612</v>
      </c>
      <c r="E141" s="171" t="s">
        <v>5613</v>
      </c>
      <c r="F141" s="171">
        <v>305212278</v>
      </c>
      <c r="G141" s="171" t="s">
        <v>5559</v>
      </c>
      <c r="H141" s="172">
        <v>1589921</v>
      </c>
    </row>
    <row r="142" spans="1:8">
      <c r="A142" s="213">
        <f t="shared" si="2"/>
        <v>139</v>
      </c>
      <c r="B142" s="171">
        <v>775064</v>
      </c>
      <c r="C142" s="214">
        <v>44874</v>
      </c>
      <c r="D142" s="171" t="s">
        <v>5614</v>
      </c>
      <c r="E142" s="171" t="s">
        <v>5615</v>
      </c>
      <c r="F142" s="171">
        <v>307048170</v>
      </c>
      <c r="G142" s="171" t="s">
        <v>5616</v>
      </c>
      <c r="H142" s="172">
        <v>47600</v>
      </c>
    </row>
    <row r="143" spans="1:8" ht="42.75">
      <c r="A143" s="213">
        <f t="shared" si="2"/>
        <v>140</v>
      </c>
      <c r="B143" s="171">
        <v>772100</v>
      </c>
      <c r="C143" s="214">
        <v>44872</v>
      </c>
      <c r="D143" s="171" t="s">
        <v>5617</v>
      </c>
      <c r="E143" s="171" t="s">
        <v>679</v>
      </c>
      <c r="F143" s="171">
        <v>200993604</v>
      </c>
      <c r="G143" s="171" t="s">
        <v>5594</v>
      </c>
      <c r="H143" s="172">
        <v>4000000</v>
      </c>
    </row>
    <row r="144" spans="1:8" ht="28.5">
      <c r="A144" s="213">
        <f t="shared" si="2"/>
        <v>141</v>
      </c>
      <c r="B144" s="171">
        <v>755045</v>
      </c>
      <c r="C144" s="214">
        <v>44865</v>
      </c>
      <c r="D144" s="171" t="s">
        <v>5618</v>
      </c>
      <c r="E144" s="171" t="s">
        <v>5619</v>
      </c>
      <c r="F144" s="171">
        <v>301417562</v>
      </c>
      <c r="G144" s="171" t="s">
        <v>5559</v>
      </c>
      <c r="H144" s="172">
        <v>400000</v>
      </c>
    </row>
    <row r="145" spans="1:8">
      <c r="A145" s="213">
        <f t="shared" si="2"/>
        <v>142</v>
      </c>
      <c r="B145" s="171">
        <v>752432</v>
      </c>
      <c r="C145" s="214">
        <v>44864</v>
      </c>
      <c r="D145" s="171" t="s">
        <v>523</v>
      </c>
      <c r="E145" s="171" t="s">
        <v>3440</v>
      </c>
      <c r="F145" s="171">
        <v>309267095</v>
      </c>
      <c r="G145" s="171" t="s">
        <v>5611</v>
      </c>
      <c r="H145" s="172">
        <v>4769625</v>
      </c>
    </row>
    <row r="146" spans="1:8" ht="28.5">
      <c r="A146" s="213">
        <f t="shared" si="2"/>
        <v>143</v>
      </c>
      <c r="B146" s="171">
        <v>731796</v>
      </c>
      <c r="C146" s="214">
        <v>44857</v>
      </c>
      <c r="D146" s="171" t="s">
        <v>5620</v>
      </c>
      <c r="E146" s="171" t="s">
        <v>5621</v>
      </c>
      <c r="F146" s="171">
        <v>301440299</v>
      </c>
      <c r="G146" s="171" t="s">
        <v>5559</v>
      </c>
      <c r="H146" s="172">
        <v>1107133</v>
      </c>
    </row>
    <row r="147" spans="1:8">
      <c r="A147" s="213">
        <f t="shared" si="2"/>
        <v>144</v>
      </c>
      <c r="B147" s="171">
        <v>725695</v>
      </c>
      <c r="C147" s="214">
        <v>44855</v>
      </c>
      <c r="D147" s="171" t="s">
        <v>5622</v>
      </c>
      <c r="E147" s="171" t="s">
        <v>5623</v>
      </c>
      <c r="F147" s="171">
        <v>304834589</v>
      </c>
      <c r="G147" s="171" t="s">
        <v>5594</v>
      </c>
      <c r="H147" s="172">
        <v>9000000</v>
      </c>
    </row>
    <row r="148" spans="1:8">
      <c r="A148" s="213">
        <f t="shared" si="2"/>
        <v>145</v>
      </c>
      <c r="B148" s="171">
        <v>718787</v>
      </c>
      <c r="C148" s="214">
        <v>44853</v>
      </c>
      <c r="D148" s="171" t="s">
        <v>5624</v>
      </c>
      <c r="E148" s="171" t="s">
        <v>5028</v>
      </c>
      <c r="F148" s="171">
        <v>308415505</v>
      </c>
      <c r="G148" s="171" t="s">
        <v>5547</v>
      </c>
      <c r="H148" s="172">
        <v>3800000</v>
      </c>
    </row>
    <row r="149" spans="1:8" ht="28.5">
      <c r="A149" s="213">
        <f t="shared" si="2"/>
        <v>146</v>
      </c>
      <c r="B149" s="171">
        <v>715833</v>
      </c>
      <c r="C149" s="214">
        <v>44851</v>
      </c>
      <c r="D149" s="171" t="s">
        <v>2369</v>
      </c>
      <c r="E149" s="171" t="s">
        <v>2370</v>
      </c>
      <c r="F149" s="171">
        <v>203021987</v>
      </c>
      <c r="G149" s="171" t="s">
        <v>5559</v>
      </c>
      <c r="H149" s="172">
        <v>3600000</v>
      </c>
    </row>
    <row r="150" spans="1:8" ht="28.5">
      <c r="A150" s="213">
        <f t="shared" si="2"/>
        <v>147</v>
      </c>
      <c r="B150" s="171">
        <v>699928</v>
      </c>
      <c r="C150" s="214">
        <v>44847</v>
      </c>
      <c r="D150" s="171" t="s">
        <v>5538</v>
      </c>
      <c r="E150" s="171" t="s">
        <v>674</v>
      </c>
      <c r="F150" s="171">
        <v>305483979</v>
      </c>
      <c r="G150" s="171" t="s">
        <v>5625</v>
      </c>
      <c r="H150" s="172">
        <v>230000</v>
      </c>
    </row>
    <row r="151" spans="1:8" ht="42.75">
      <c r="A151" s="213">
        <f t="shared" si="2"/>
        <v>148</v>
      </c>
      <c r="B151" s="171">
        <v>695054</v>
      </c>
      <c r="C151" s="214">
        <v>44844</v>
      </c>
      <c r="D151" s="171" t="s">
        <v>3443</v>
      </c>
      <c r="E151" s="171" t="s">
        <v>5626</v>
      </c>
      <c r="F151" s="171">
        <v>306351840</v>
      </c>
      <c r="G151" s="171" t="s">
        <v>5627</v>
      </c>
      <c r="H151" s="172">
        <v>18095000</v>
      </c>
    </row>
    <row r="152" spans="1:8">
      <c r="A152" s="213">
        <f t="shared" si="2"/>
        <v>149</v>
      </c>
      <c r="B152" s="171">
        <v>667632</v>
      </c>
      <c r="C152" s="214">
        <v>44834</v>
      </c>
      <c r="D152" s="171" t="s">
        <v>523</v>
      </c>
      <c r="E152" s="171" t="s">
        <v>3440</v>
      </c>
      <c r="F152" s="171">
        <v>309267095</v>
      </c>
      <c r="G152" s="171" t="s">
        <v>5611</v>
      </c>
      <c r="H152" s="172">
        <v>4725000</v>
      </c>
    </row>
    <row r="153" spans="1:8">
      <c r="A153" s="213"/>
      <c r="B153" s="171"/>
      <c r="C153" s="214"/>
      <c r="D153" s="171"/>
      <c r="E153" s="171"/>
      <c r="F153" s="171"/>
      <c r="G153" s="171"/>
      <c r="H153" s="217">
        <f>SUM(H4:H152)</f>
        <v>297023080</v>
      </c>
    </row>
    <row r="154" spans="1:8">
      <c r="B154" s="218"/>
      <c r="C154" s="219"/>
      <c r="D154" s="218"/>
      <c r="E154" s="218"/>
      <c r="F154" s="218"/>
      <c r="G154" s="218"/>
      <c r="H154" s="220"/>
    </row>
    <row r="155" spans="1:8">
      <c r="B155" s="170"/>
      <c r="C155" s="170"/>
      <c r="D155" s="170"/>
      <c r="E155" s="170"/>
      <c r="F155" s="170"/>
      <c r="G155" s="170"/>
      <c r="H155" s="221"/>
    </row>
    <row r="156" spans="1:8">
      <c r="H156" s="222"/>
    </row>
  </sheetData>
  <autoFilter ref="A4:H4"/>
  <sortState ref="A5:H69">
    <sortCondition ref="C5:C69"/>
  </sortState>
  <pageMargins left="0.2" right="0.19" top="0.75" bottom="0.75" header="0.3" footer="0.3"/>
  <pageSetup paperSize="9" scale="4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H488"/>
  <sheetViews>
    <sheetView view="pageBreakPreview" zoomScaleSheetLayoutView="100" workbookViewId="0">
      <pane xSplit="1" ySplit="5" topLeftCell="B460" activePane="bottomRight" state="frozen"/>
      <selection pane="topRight" activeCell="B1" sqref="B1"/>
      <selection pane="bottomLeft" activeCell="A6" sqref="A6"/>
      <selection pane="bottomRight" activeCell="B480" sqref="B480"/>
    </sheetView>
  </sheetViews>
  <sheetFormatPr defaultRowHeight="15"/>
  <cols>
    <col min="1" max="1" width="5.28515625" style="52" customWidth="1"/>
    <col min="2" max="2" width="10.28515625" style="52" customWidth="1"/>
    <col min="3" max="3" width="16.28515625" style="52" bestFit="1" customWidth="1"/>
    <col min="4" max="4" width="15.5703125" style="52" customWidth="1"/>
    <col min="5" max="5" width="18.85546875" style="120" customWidth="1"/>
    <col min="6" max="6" width="23.28515625" style="53" customWidth="1"/>
    <col min="7" max="7" width="14.7109375" style="45" customWidth="1"/>
    <col min="8" max="8" width="16.85546875" style="45" customWidth="1"/>
    <col min="9" max="16384" width="9.140625" style="52"/>
  </cols>
  <sheetData>
    <row r="1" spans="1:8">
      <c r="G1" s="45" t="s">
        <v>184</v>
      </c>
    </row>
    <row r="2" spans="1:8">
      <c r="A2" s="245" t="s">
        <v>95</v>
      </c>
      <c r="B2" s="245"/>
      <c r="C2" s="245"/>
      <c r="D2" s="245"/>
      <c r="E2" s="245"/>
      <c r="F2" s="245"/>
      <c r="G2" s="245"/>
    </row>
    <row r="3" spans="1:8">
      <c r="A3" s="245" t="s">
        <v>4942</v>
      </c>
      <c r="B3" s="245"/>
      <c r="C3" s="245"/>
      <c r="D3" s="245"/>
      <c r="E3" s="245"/>
      <c r="F3" s="245"/>
      <c r="G3" s="245"/>
    </row>
    <row r="4" spans="1:8">
      <c r="G4" s="121"/>
    </row>
    <row r="5" spans="1:8" ht="39.75" customHeight="1">
      <c r="A5" s="109"/>
      <c r="B5" s="110" t="s">
        <v>701</v>
      </c>
      <c r="C5" s="110" t="s">
        <v>702</v>
      </c>
      <c r="D5" s="110" t="s">
        <v>703</v>
      </c>
      <c r="E5" s="112" t="s">
        <v>704</v>
      </c>
      <c r="F5" s="111" t="s">
        <v>705</v>
      </c>
      <c r="G5" s="112" t="s">
        <v>706</v>
      </c>
      <c r="H5" s="112" t="s">
        <v>707</v>
      </c>
    </row>
    <row r="6" spans="1:8">
      <c r="A6" s="145">
        <v>1</v>
      </c>
      <c r="B6" s="145" t="s">
        <v>714</v>
      </c>
      <c r="C6" s="146" t="s">
        <v>715</v>
      </c>
      <c r="D6" s="147">
        <v>44570</v>
      </c>
      <c r="E6" s="145" t="s">
        <v>3500</v>
      </c>
      <c r="F6" s="145" t="s">
        <v>716</v>
      </c>
      <c r="G6" s="146">
        <v>309043991</v>
      </c>
      <c r="H6" s="148">
        <v>11000</v>
      </c>
    </row>
    <row r="7" spans="1:8" ht="45">
      <c r="A7" s="145">
        <v>2</v>
      </c>
      <c r="B7" s="145" t="s">
        <v>719</v>
      </c>
      <c r="C7" s="146" t="s">
        <v>715</v>
      </c>
      <c r="D7" s="147">
        <v>44571</v>
      </c>
      <c r="E7" s="145" t="s">
        <v>3501</v>
      </c>
      <c r="F7" s="145" t="s">
        <v>721</v>
      </c>
      <c r="G7" s="146">
        <v>307701783</v>
      </c>
      <c r="H7" s="148">
        <v>8941200</v>
      </c>
    </row>
    <row r="8" spans="1:8">
      <c r="A8" s="145">
        <v>3</v>
      </c>
      <c r="B8" s="145" t="s">
        <v>722</v>
      </c>
      <c r="C8" s="146" t="s">
        <v>715</v>
      </c>
      <c r="D8" s="147">
        <v>44571</v>
      </c>
      <c r="E8" s="145" t="s">
        <v>3500</v>
      </c>
      <c r="F8" s="145" t="s">
        <v>716</v>
      </c>
      <c r="G8" s="146">
        <v>309043991</v>
      </c>
      <c r="H8" s="148">
        <v>1250000</v>
      </c>
    </row>
    <row r="9" spans="1:8" ht="22.5">
      <c r="A9" s="145">
        <v>4</v>
      </c>
      <c r="B9" s="145" t="s">
        <v>724</v>
      </c>
      <c r="C9" s="146" t="s">
        <v>715</v>
      </c>
      <c r="D9" s="147">
        <v>44571</v>
      </c>
      <c r="E9" s="145" t="s">
        <v>3502</v>
      </c>
      <c r="F9" s="145" t="s">
        <v>725</v>
      </c>
      <c r="G9" s="146">
        <v>302466336</v>
      </c>
      <c r="H9" s="148">
        <v>39930000</v>
      </c>
    </row>
    <row r="10" spans="1:8">
      <c r="A10" s="145">
        <v>5</v>
      </c>
      <c r="B10" s="145" t="s">
        <v>726</v>
      </c>
      <c r="C10" s="146" t="s">
        <v>715</v>
      </c>
      <c r="D10" s="147">
        <v>44571</v>
      </c>
      <c r="E10" s="145" t="s">
        <v>3503</v>
      </c>
      <c r="F10" s="145" t="s">
        <v>716</v>
      </c>
      <c r="G10" s="146">
        <v>309043991</v>
      </c>
      <c r="H10" s="148">
        <v>558000</v>
      </c>
    </row>
    <row r="11" spans="1:8">
      <c r="A11" s="145">
        <v>6</v>
      </c>
      <c r="B11" s="145" t="s">
        <v>727</v>
      </c>
      <c r="C11" s="146" t="s">
        <v>715</v>
      </c>
      <c r="D11" s="147">
        <v>44571</v>
      </c>
      <c r="E11" s="145" t="s">
        <v>3504</v>
      </c>
      <c r="F11" s="145" t="s">
        <v>716</v>
      </c>
      <c r="G11" s="146">
        <v>309043991</v>
      </c>
      <c r="H11" s="148">
        <v>65000</v>
      </c>
    </row>
    <row r="12" spans="1:8">
      <c r="A12" s="145">
        <v>7</v>
      </c>
      <c r="B12" s="145" t="s">
        <v>728</v>
      </c>
      <c r="C12" s="146" t="s">
        <v>715</v>
      </c>
      <c r="D12" s="147">
        <v>44571</v>
      </c>
      <c r="E12" s="145" t="s">
        <v>3505</v>
      </c>
      <c r="F12" s="145" t="s">
        <v>716</v>
      </c>
      <c r="G12" s="146">
        <v>309043991</v>
      </c>
      <c r="H12" s="148">
        <v>200000</v>
      </c>
    </row>
    <row r="13" spans="1:8">
      <c r="A13" s="145">
        <v>8</v>
      </c>
      <c r="B13" s="145" t="s">
        <v>729</v>
      </c>
      <c r="C13" s="146" t="s">
        <v>715</v>
      </c>
      <c r="D13" s="147">
        <v>44571</v>
      </c>
      <c r="E13" s="145" t="s">
        <v>3506</v>
      </c>
      <c r="F13" s="145" t="s">
        <v>716</v>
      </c>
      <c r="G13" s="146">
        <v>309043991</v>
      </c>
      <c r="H13" s="148">
        <v>975000</v>
      </c>
    </row>
    <row r="14" spans="1:8">
      <c r="A14" s="145">
        <v>9</v>
      </c>
      <c r="B14" s="145" t="s">
        <v>730</v>
      </c>
      <c r="C14" s="146" t="s">
        <v>715</v>
      </c>
      <c r="D14" s="147">
        <v>44571</v>
      </c>
      <c r="E14" s="145" t="s">
        <v>3507</v>
      </c>
      <c r="F14" s="145" t="s">
        <v>716</v>
      </c>
      <c r="G14" s="146">
        <v>309043991</v>
      </c>
      <c r="H14" s="148">
        <v>385000</v>
      </c>
    </row>
    <row r="15" spans="1:8">
      <c r="A15" s="145">
        <v>10</v>
      </c>
      <c r="B15" s="145" t="s">
        <v>731</v>
      </c>
      <c r="C15" s="146" t="s">
        <v>715</v>
      </c>
      <c r="D15" s="147">
        <v>44571</v>
      </c>
      <c r="E15" s="145" t="s">
        <v>3447</v>
      </c>
      <c r="F15" s="145" t="s">
        <v>716</v>
      </c>
      <c r="G15" s="146">
        <v>309043991</v>
      </c>
      <c r="H15" s="148">
        <v>200000</v>
      </c>
    </row>
    <row r="16" spans="1:8">
      <c r="A16" s="145">
        <v>11</v>
      </c>
      <c r="B16" s="145" t="s">
        <v>732</v>
      </c>
      <c r="C16" s="146" t="s">
        <v>715</v>
      </c>
      <c r="D16" s="147">
        <v>44571</v>
      </c>
      <c r="E16" s="145" t="s">
        <v>3508</v>
      </c>
      <c r="F16" s="145" t="s">
        <v>716</v>
      </c>
      <c r="G16" s="146">
        <v>309043991</v>
      </c>
      <c r="H16" s="148">
        <v>652500</v>
      </c>
    </row>
    <row r="17" spans="1:8" ht="22.5">
      <c r="A17" s="145">
        <v>12</v>
      </c>
      <c r="B17" s="145" t="s">
        <v>733</v>
      </c>
      <c r="C17" s="146" t="s">
        <v>715</v>
      </c>
      <c r="D17" s="147">
        <v>44573</v>
      </c>
      <c r="E17" s="145" t="s">
        <v>3509</v>
      </c>
      <c r="F17" s="145" t="s">
        <v>735</v>
      </c>
      <c r="G17" s="146">
        <v>304798340</v>
      </c>
      <c r="H17" s="148">
        <v>7800000</v>
      </c>
    </row>
    <row r="18" spans="1:8">
      <c r="A18" s="145">
        <v>13</v>
      </c>
      <c r="B18" s="145" t="s">
        <v>736</v>
      </c>
      <c r="C18" s="146" t="s">
        <v>715</v>
      </c>
      <c r="D18" s="147">
        <v>44575</v>
      </c>
      <c r="E18" s="145" t="s">
        <v>3500</v>
      </c>
      <c r="F18" s="145" t="s">
        <v>716</v>
      </c>
      <c r="G18" s="146">
        <v>309043991</v>
      </c>
      <c r="H18" s="148">
        <v>1000000</v>
      </c>
    </row>
    <row r="19" spans="1:8">
      <c r="A19" s="145">
        <v>14</v>
      </c>
      <c r="B19" s="145" t="s">
        <v>738</v>
      </c>
      <c r="C19" s="146" t="s">
        <v>715</v>
      </c>
      <c r="D19" s="147">
        <v>44581</v>
      </c>
      <c r="E19" s="145" t="s">
        <v>3510</v>
      </c>
      <c r="F19" s="145" t="s">
        <v>716</v>
      </c>
      <c r="G19" s="146">
        <v>309043991</v>
      </c>
      <c r="H19" s="148">
        <v>820000</v>
      </c>
    </row>
    <row r="20" spans="1:8" ht="33.75">
      <c r="A20" s="145">
        <v>15</v>
      </c>
      <c r="B20" s="145" t="s">
        <v>740</v>
      </c>
      <c r="C20" s="146" t="s">
        <v>715</v>
      </c>
      <c r="D20" s="147">
        <v>44581</v>
      </c>
      <c r="E20" s="145" t="s">
        <v>3511</v>
      </c>
      <c r="F20" s="145" t="s">
        <v>3512</v>
      </c>
      <c r="G20" s="146">
        <v>306216500</v>
      </c>
      <c r="H20" s="148">
        <v>2300000</v>
      </c>
    </row>
    <row r="21" spans="1:8" ht="33.75">
      <c r="A21" s="145">
        <v>16</v>
      </c>
      <c r="B21" s="145" t="s">
        <v>741</v>
      </c>
      <c r="C21" s="146" t="s">
        <v>715</v>
      </c>
      <c r="D21" s="147">
        <v>44582</v>
      </c>
      <c r="E21" s="145" t="s">
        <v>3513</v>
      </c>
      <c r="F21" s="145" t="s">
        <v>743</v>
      </c>
      <c r="G21" s="146">
        <v>308260859</v>
      </c>
      <c r="H21" s="148">
        <v>4360000</v>
      </c>
    </row>
    <row r="22" spans="1:8">
      <c r="A22" s="145">
        <v>17</v>
      </c>
      <c r="B22" s="145" t="s">
        <v>2125</v>
      </c>
      <c r="C22" s="146" t="s">
        <v>715</v>
      </c>
      <c r="D22" s="147">
        <v>44582</v>
      </c>
      <c r="E22" s="145" t="s">
        <v>3514</v>
      </c>
      <c r="F22" s="145" t="s">
        <v>2126</v>
      </c>
      <c r="G22" s="146">
        <v>307541983</v>
      </c>
      <c r="H22" s="148">
        <v>15455839</v>
      </c>
    </row>
    <row r="23" spans="1:8">
      <c r="A23" s="145">
        <v>18</v>
      </c>
      <c r="B23" s="145" t="s">
        <v>2127</v>
      </c>
      <c r="C23" s="146" t="s">
        <v>715</v>
      </c>
      <c r="D23" s="147">
        <v>44582</v>
      </c>
      <c r="E23" s="145" t="s">
        <v>3515</v>
      </c>
      <c r="F23" s="145" t="s">
        <v>716</v>
      </c>
      <c r="G23" s="146">
        <v>309043991</v>
      </c>
      <c r="H23" s="148">
        <v>7500000</v>
      </c>
    </row>
    <row r="24" spans="1:8">
      <c r="A24" s="145">
        <v>19</v>
      </c>
      <c r="B24" s="145" t="s">
        <v>2128</v>
      </c>
      <c r="C24" s="146" t="s">
        <v>715</v>
      </c>
      <c r="D24" s="147">
        <v>44582</v>
      </c>
      <c r="E24" s="145" t="s">
        <v>3516</v>
      </c>
      <c r="F24" s="145" t="s">
        <v>716</v>
      </c>
      <c r="G24" s="146">
        <v>309043991</v>
      </c>
      <c r="H24" s="148">
        <v>1900000</v>
      </c>
    </row>
    <row r="25" spans="1:8">
      <c r="A25" s="145">
        <v>20</v>
      </c>
      <c r="B25" s="145" t="s">
        <v>2129</v>
      </c>
      <c r="C25" s="146" t="s">
        <v>715</v>
      </c>
      <c r="D25" s="147">
        <v>44582</v>
      </c>
      <c r="E25" s="145" t="s">
        <v>3517</v>
      </c>
      <c r="F25" s="145" t="s">
        <v>716</v>
      </c>
      <c r="G25" s="146">
        <v>309043991</v>
      </c>
      <c r="H25" s="148">
        <v>1185600</v>
      </c>
    </row>
    <row r="26" spans="1:8" ht="22.5">
      <c r="A26" s="145">
        <v>21</v>
      </c>
      <c r="B26" s="145" t="s">
        <v>744</v>
      </c>
      <c r="C26" s="146" t="s">
        <v>715</v>
      </c>
      <c r="D26" s="147">
        <v>44584</v>
      </c>
      <c r="E26" s="145" t="s">
        <v>3518</v>
      </c>
      <c r="F26" s="145" t="s">
        <v>745</v>
      </c>
      <c r="G26" s="146">
        <v>307046729</v>
      </c>
      <c r="H26" s="148">
        <v>13066000</v>
      </c>
    </row>
    <row r="27" spans="1:8">
      <c r="A27" s="145">
        <v>22</v>
      </c>
      <c r="B27" s="145" t="s">
        <v>746</v>
      </c>
      <c r="C27" s="146" t="s">
        <v>715</v>
      </c>
      <c r="D27" s="147">
        <v>44587</v>
      </c>
      <c r="E27" s="145" t="s">
        <v>3515</v>
      </c>
      <c r="F27" s="145" t="s">
        <v>748</v>
      </c>
      <c r="G27" s="146">
        <v>308683964</v>
      </c>
      <c r="H27" s="148">
        <v>8495000</v>
      </c>
    </row>
    <row r="28" spans="1:8">
      <c r="A28" s="145">
        <v>23</v>
      </c>
      <c r="B28" s="145" t="s">
        <v>749</v>
      </c>
      <c r="C28" s="146" t="s">
        <v>715</v>
      </c>
      <c r="D28" s="147">
        <v>44587</v>
      </c>
      <c r="E28" s="145" t="s">
        <v>3519</v>
      </c>
      <c r="F28" s="145" t="s">
        <v>748</v>
      </c>
      <c r="G28" s="146">
        <v>308683964</v>
      </c>
      <c r="H28" s="148">
        <v>1998000</v>
      </c>
    </row>
    <row r="29" spans="1:8">
      <c r="A29" s="145">
        <v>24</v>
      </c>
      <c r="B29" s="145" t="s">
        <v>750</v>
      </c>
      <c r="C29" s="146" t="s">
        <v>715</v>
      </c>
      <c r="D29" s="147">
        <v>44587</v>
      </c>
      <c r="E29" s="145" t="s">
        <v>3517</v>
      </c>
      <c r="F29" s="145" t="s">
        <v>748</v>
      </c>
      <c r="G29" s="146">
        <v>308683964</v>
      </c>
      <c r="H29" s="148">
        <v>1300000</v>
      </c>
    </row>
    <row r="30" spans="1:8">
      <c r="A30" s="145">
        <v>25</v>
      </c>
      <c r="B30" s="145" t="s">
        <v>751</v>
      </c>
      <c r="C30" s="146" t="s">
        <v>715</v>
      </c>
      <c r="D30" s="147">
        <v>44588</v>
      </c>
      <c r="E30" s="145" t="s">
        <v>3520</v>
      </c>
      <c r="F30" s="145" t="s">
        <v>753</v>
      </c>
      <c r="G30" s="146">
        <v>303018986</v>
      </c>
      <c r="H30" s="148">
        <v>800000</v>
      </c>
    </row>
    <row r="31" spans="1:8">
      <c r="A31" s="145">
        <v>26</v>
      </c>
      <c r="B31" s="145" t="s">
        <v>754</v>
      </c>
      <c r="C31" s="146" t="s">
        <v>715</v>
      </c>
      <c r="D31" s="147">
        <v>44588</v>
      </c>
      <c r="E31" s="145" t="s">
        <v>3521</v>
      </c>
      <c r="F31" s="145" t="s">
        <v>753</v>
      </c>
      <c r="G31" s="146">
        <v>303018986</v>
      </c>
      <c r="H31" s="148">
        <v>675000</v>
      </c>
    </row>
    <row r="32" spans="1:8">
      <c r="A32" s="145">
        <v>27</v>
      </c>
      <c r="B32" s="145" t="s">
        <v>755</v>
      </c>
      <c r="C32" s="146" t="s">
        <v>715</v>
      </c>
      <c r="D32" s="147">
        <v>44588</v>
      </c>
      <c r="E32" s="145" t="s">
        <v>3520</v>
      </c>
      <c r="F32" s="145" t="s">
        <v>753</v>
      </c>
      <c r="G32" s="146">
        <v>303018986</v>
      </c>
      <c r="H32" s="148">
        <v>800000</v>
      </c>
    </row>
    <row r="33" spans="1:8" ht="22.5">
      <c r="A33" s="145">
        <v>28</v>
      </c>
      <c r="B33" s="145" t="s">
        <v>756</v>
      </c>
      <c r="C33" s="146" t="s">
        <v>715</v>
      </c>
      <c r="D33" s="147">
        <v>44589</v>
      </c>
      <c r="E33" s="145" t="s">
        <v>3522</v>
      </c>
      <c r="F33" s="145" t="s">
        <v>735</v>
      </c>
      <c r="G33" s="146">
        <v>304798340</v>
      </c>
      <c r="H33" s="148">
        <v>21000000</v>
      </c>
    </row>
    <row r="34" spans="1:8">
      <c r="A34" s="145">
        <v>29</v>
      </c>
      <c r="B34" s="145" t="s">
        <v>758</v>
      </c>
      <c r="C34" s="146" t="s">
        <v>715</v>
      </c>
      <c r="D34" s="147">
        <v>44590</v>
      </c>
      <c r="E34" s="145" t="s">
        <v>3514</v>
      </c>
      <c r="F34" s="145" t="s">
        <v>759</v>
      </c>
      <c r="G34" s="146">
        <v>302945032</v>
      </c>
      <c r="H34" s="148">
        <v>16064580</v>
      </c>
    </row>
    <row r="35" spans="1:8" ht="22.5">
      <c r="A35" s="145">
        <v>30</v>
      </c>
      <c r="B35" s="145" t="s">
        <v>760</v>
      </c>
      <c r="C35" s="146" t="s">
        <v>715</v>
      </c>
      <c r="D35" s="147">
        <v>44595</v>
      </c>
      <c r="E35" s="145" t="s">
        <v>3523</v>
      </c>
      <c r="F35" s="145" t="s">
        <v>762</v>
      </c>
      <c r="G35" s="146">
        <v>302023222</v>
      </c>
      <c r="H35" s="148">
        <v>2527901.25</v>
      </c>
    </row>
    <row r="36" spans="1:8">
      <c r="A36" s="145">
        <v>31</v>
      </c>
      <c r="B36" s="145" t="s">
        <v>763</v>
      </c>
      <c r="C36" s="146" t="s">
        <v>715</v>
      </c>
      <c r="D36" s="147">
        <v>44597</v>
      </c>
      <c r="E36" s="145" t="s">
        <v>3524</v>
      </c>
      <c r="F36" s="145" t="s">
        <v>716</v>
      </c>
      <c r="G36" s="146">
        <v>309043991</v>
      </c>
      <c r="H36" s="148">
        <v>560000</v>
      </c>
    </row>
    <row r="37" spans="1:8" ht="22.5">
      <c r="A37" s="145">
        <v>32</v>
      </c>
      <c r="B37" s="145" t="s">
        <v>764</v>
      </c>
      <c r="C37" s="146" t="s">
        <v>715</v>
      </c>
      <c r="D37" s="147">
        <v>44597</v>
      </c>
      <c r="E37" s="145" t="s">
        <v>3525</v>
      </c>
      <c r="F37" s="145" t="s">
        <v>765</v>
      </c>
      <c r="G37" s="146">
        <v>202877491</v>
      </c>
      <c r="H37" s="148">
        <v>520000</v>
      </c>
    </row>
    <row r="38" spans="1:8">
      <c r="A38" s="145">
        <v>33</v>
      </c>
      <c r="B38" s="145" t="s">
        <v>766</v>
      </c>
      <c r="C38" s="146" t="s">
        <v>715</v>
      </c>
      <c r="D38" s="147">
        <v>44597</v>
      </c>
      <c r="E38" s="145" t="s">
        <v>3449</v>
      </c>
      <c r="F38" s="145" t="s">
        <v>716</v>
      </c>
      <c r="G38" s="146">
        <v>309043991</v>
      </c>
      <c r="H38" s="148">
        <v>600000</v>
      </c>
    </row>
    <row r="39" spans="1:8">
      <c r="A39" s="145">
        <v>34</v>
      </c>
      <c r="B39" s="145" t="s">
        <v>768</v>
      </c>
      <c r="C39" s="146" t="s">
        <v>715</v>
      </c>
      <c r="D39" s="147">
        <v>44599</v>
      </c>
      <c r="E39" s="145" t="s">
        <v>3526</v>
      </c>
      <c r="F39" s="145" t="s">
        <v>525</v>
      </c>
      <c r="G39" s="146">
        <v>305786617</v>
      </c>
      <c r="H39" s="148">
        <v>4000000</v>
      </c>
    </row>
    <row r="40" spans="1:8">
      <c r="A40" s="145">
        <v>35</v>
      </c>
      <c r="B40" s="145" t="s">
        <v>770</v>
      </c>
      <c r="C40" s="146" t="s">
        <v>715</v>
      </c>
      <c r="D40" s="147">
        <v>44599</v>
      </c>
      <c r="E40" s="145" t="s">
        <v>3527</v>
      </c>
      <c r="F40" s="145" t="s">
        <v>771</v>
      </c>
      <c r="G40" s="146">
        <v>302764392</v>
      </c>
      <c r="H40" s="148">
        <v>12000000</v>
      </c>
    </row>
    <row r="41" spans="1:8" ht="45">
      <c r="A41" s="145">
        <v>36</v>
      </c>
      <c r="B41" s="145" t="s">
        <v>772</v>
      </c>
      <c r="C41" s="146" t="s">
        <v>715</v>
      </c>
      <c r="D41" s="147">
        <v>44599</v>
      </c>
      <c r="E41" s="145" t="s">
        <v>3453</v>
      </c>
      <c r="F41" s="145" t="s">
        <v>3528</v>
      </c>
      <c r="G41" s="146">
        <v>205833308</v>
      </c>
      <c r="H41" s="148">
        <v>3600000</v>
      </c>
    </row>
    <row r="42" spans="1:8" ht="22.5">
      <c r="A42" s="145">
        <v>37</v>
      </c>
      <c r="B42" s="145" t="s">
        <v>773</v>
      </c>
      <c r="C42" s="146" t="s">
        <v>715</v>
      </c>
      <c r="D42" s="147">
        <v>44602</v>
      </c>
      <c r="E42" s="145" t="s">
        <v>3507</v>
      </c>
      <c r="F42" s="145" t="s">
        <v>775</v>
      </c>
      <c r="G42" s="146">
        <v>206415794</v>
      </c>
      <c r="H42" s="148">
        <v>550000</v>
      </c>
    </row>
    <row r="43" spans="1:8" ht="22.5">
      <c r="A43" s="145">
        <v>38</v>
      </c>
      <c r="B43" s="145" t="s">
        <v>776</v>
      </c>
      <c r="C43" s="146" t="s">
        <v>715</v>
      </c>
      <c r="D43" s="147">
        <v>44602</v>
      </c>
      <c r="E43" s="145" t="s">
        <v>3529</v>
      </c>
      <c r="F43" s="145" t="s">
        <v>775</v>
      </c>
      <c r="G43" s="146">
        <v>206415794</v>
      </c>
      <c r="H43" s="148">
        <v>1150000</v>
      </c>
    </row>
    <row r="44" spans="1:8" ht="22.5">
      <c r="A44" s="145">
        <v>39</v>
      </c>
      <c r="B44" s="145" t="s">
        <v>777</v>
      </c>
      <c r="C44" s="146" t="s">
        <v>715</v>
      </c>
      <c r="D44" s="147">
        <v>44602</v>
      </c>
      <c r="E44" s="145" t="s">
        <v>3530</v>
      </c>
      <c r="F44" s="145" t="s">
        <v>775</v>
      </c>
      <c r="G44" s="146">
        <v>206415794</v>
      </c>
      <c r="H44" s="148">
        <v>1920000</v>
      </c>
    </row>
    <row r="45" spans="1:8" ht="22.5">
      <c r="A45" s="145">
        <v>40</v>
      </c>
      <c r="B45" s="145" t="s">
        <v>778</v>
      </c>
      <c r="C45" s="146" t="s">
        <v>715</v>
      </c>
      <c r="D45" s="147">
        <v>44602</v>
      </c>
      <c r="E45" s="145" t="s">
        <v>3531</v>
      </c>
      <c r="F45" s="145" t="s">
        <v>775</v>
      </c>
      <c r="G45" s="146">
        <v>206415794</v>
      </c>
      <c r="H45" s="148">
        <v>930000</v>
      </c>
    </row>
    <row r="46" spans="1:8">
      <c r="A46" s="145">
        <v>41</v>
      </c>
      <c r="B46" s="145" t="s">
        <v>779</v>
      </c>
      <c r="C46" s="146" t="s">
        <v>715</v>
      </c>
      <c r="D46" s="147">
        <v>44605</v>
      </c>
      <c r="E46" s="145" t="s">
        <v>3532</v>
      </c>
      <c r="F46" s="145" t="s">
        <v>780</v>
      </c>
      <c r="G46" s="146">
        <v>305543848</v>
      </c>
      <c r="H46" s="148">
        <v>7000000</v>
      </c>
    </row>
    <row r="47" spans="1:8">
      <c r="A47" s="145">
        <v>42</v>
      </c>
      <c r="B47" s="145" t="s">
        <v>2130</v>
      </c>
      <c r="C47" s="146" t="s">
        <v>715</v>
      </c>
      <c r="D47" s="147">
        <v>44605</v>
      </c>
      <c r="E47" s="145" t="s">
        <v>3500</v>
      </c>
      <c r="F47" s="145" t="s">
        <v>783</v>
      </c>
      <c r="G47" s="146">
        <v>309156090</v>
      </c>
      <c r="H47" s="148">
        <v>1186000</v>
      </c>
    </row>
    <row r="48" spans="1:8">
      <c r="A48" s="145">
        <v>43</v>
      </c>
      <c r="B48" s="145" t="s">
        <v>781</v>
      </c>
      <c r="C48" s="146" t="s">
        <v>715</v>
      </c>
      <c r="D48" s="147">
        <v>44605</v>
      </c>
      <c r="E48" s="145" t="s">
        <v>3519</v>
      </c>
      <c r="F48" s="145" t="s">
        <v>780</v>
      </c>
      <c r="G48" s="146">
        <v>305543848</v>
      </c>
      <c r="H48" s="148">
        <v>1400000</v>
      </c>
    </row>
    <row r="49" spans="1:8">
      <c r="A49" s="145">
        <v>44</v>
      </c>
      <c r="B49" s="145" t="s">
        <v>782</v>
      </c>
      <c r="C49" s="146" t="s">
        <v>715</v>
      </c>
      <c r="D49" s="147">
        <v>44605</v>
      </c>
      <c r="E49" s="145" t="s">
        <v>3533</v>
      </c>
      <c r="F49" s="145" t="s">
        <v>783</v>
      </c>
      <c r="G49" s="146">
        <v>309156090</v>
      </c>
      <c r="H49" s="148">
        <v>5972000</v>
      </c>
    </row>
    <row r="50" spans="1:8">
      <c r="A50" s="145">
        <v>45</v>
      </c>
      <c r="B50" s="145" t="s">
        <v>784</v>
      </c>
      <c r="C50" s="146" t="s">
        <v>715</v>
      </c>
      <c r="D50" s="147">
        <v>44606</v>
      </c>
      <c r="E50" s="145" t="s">
        <v>3534</v>
      </c>
      <c r="F50" s="145" t="s">
        <v>786</v>
      </c>
      <c r="G50" s="146">
        <v>308937702</v>
      </c>
      <c r="H50" s="148">
        <v>1495000</v>
      </c>
    </row>
    <row r="51" spans="1:8">
      <c r="A51" s="145">
        <v>46</v>
      </c>
      <c r="B51" s="145" t="s">
        <v>787</v>
      </c>
      <c r="C51" s="146" t="s">
        <v>715</v>
      </c>
      <c r="D51" s="147">
        <v>44606</v>
      </c>
      <c r="E51" s="145" t="s">
        <v>3535</v>
      </c>
      <c r="F51" s="145" t="s">
        <v>786</v>
      </c>
      <c r="G51" s="146">
        <v>308937702</v>
      </c>
      <c r="H51" s="148">
        <v>1150000</v>
      </c>
    </row>
    <row r="52" spans="1:8">
      <c r="A52" s="145">
        <v>47</v>
      </c>
      <c r="B52" s="145" t="s">
        <v>788</v>
      </c>
      <c r="C52" s="146" t="s">
        <v>715</v>
      </c>
      <c r="D52" s="147">
        <v>44606</v>
      </c>
      <c r="E52" s="145" t="s">
        <v>3536</v>
      </c>
      <c r="F52" s="145" t="s">
        <v>789</v>
      </c>
      <c r="G52" s="146">
        <v>300496854</v>
      </c>
      <c r="H52" s="148">
        <v>26850000</v>
      </c>
    </row>
    <row r="53" spans="1:8" ht="22.5">
      <c r="A53" s="145">
        <v>48</v>
      </c>
      <c r="B53" s="145" t="s">
        <v>790</v>
      </c>
      <c r="C53" s="146" t="s">
        <v>715</v>
      </c>
      <c r="D53" s="147">
        <v>44606</v>
      </c>
      <c r="E53" s="145" t="s">
        <v>3537</v>
      </c>
      <c r="F53" s="145" t="s">
        <v>791</v>
      </c>
      <c r="G53" s="146">
        <v>203677795</v>
      </c>
      <c r="H53" s="148">
        <v>26700000</v>
      </c>
    </row>
    <row r="54" spans="1:8" ht="22.5">
      <c r="A54" s="145">
        <v>49</v>
      </c>
      <c r="B54" s="145" t="s">
        <v>792</v>
      </c>
      <c r="C54" s="146" t="s">
        <v>715</v>
      </c>
      <c r="D54" s="147">
        <v>44606</v>
      </c>
      <c r="E54" s="145" t="s">
        <v>3538</v>
      </c>
      <c r="F54" s="145" t="s">
        <v>791</v>
      </c>
      <c r="G54" s="146">
        <v>203677795</v>
      </c>
      <c r="H54" s="148">
        <v>26900000</v>
      </c>
    </row>
    <row r="55" spans="1:8">
      <c r="A55" s="145">
        <v>50</v>
      </c>
      <c r="B55" s="145" t="s">
        <v>793</v>
      </c>
      <c r="C55" s="146" t="s">
        <v>715</v>
      </c>
      <c r="D55" s="147">
        <v>44608</v>
      </c>
      <c r="E55" s="145" t="s">
        <v>3520</v>
      </c>
      <c r="F55" s="145" t="s">
        <v>748</v>
      </c>
      <c r="G55" s="146">
        <v>308683964</v>
      </c>
      <c r="H55" s="148">
        <v>1299999</v>
      </c>
    </row>
    <row r="56" spans="1:8">
      <c r="A56" s="145">
        <v>51</v>
      </c>
      <c r="B56" s="145" t="s">
        <v>795</v>
      </c>
      <c r="C56" s="146" t="s">
        <v>715</v>
      </c>
      <c r="D56" s="147">
        <v>44608</v>
      </c>
      <c r="E56" s="145" t="s">
        <v>3539</v>
      </c>
      <c r="F56" s="145" t="s">
        <v>796</v>
      </c>
      <c r="G56" s="146">
        <v>305614995</v>
      </c>
      <c r="H56" s="148">
        <v>3105000</v>
      </c>
    </row>
    <row r="57" spans="1:8">
      <c r="A57" s="145">
        <v>52</v>
      </c>
      <c r="B57" s="145" t="s">
        <v>797</v>
      </c>
      <c r="C57" s="146" t="s">
        <v>715</v>
      </c>
      <c r="D57" s="147">
        <v>44609</v>
      </c>
      <c r="E57" s="145" t="s">
        <v>3540</v>
      </c>
      <c r="F57" s="145" t="s">
        <v>799</v>
      </c>
      <c r="G57" s="146">
        <v>200588569</v>
      </c>
      <c r="H57" s="148">
        <v>35052000</v>
      </c>
    </row>
    <row r="58" spans="1:8">
      <c r="A58" s="145">
        <v>53</v>
      </c>
      <c r="B58" s="145" t="s">
        <v>800</v>
      </c>
      <c r="C58" s="146" t="s">
        <v>715</v>
      </c>
      <c r="D58" s="147">
        <v>44610</v>
      </c>
      <c r="E58" s="145" t="s">
        <v>3541</v>
      </c>
      <c r="F58" s="145" t="s">
        <v>771</v>
      </c>
      <c r="G58" s="146">
        <v>302764392</v>
      </c>
      <c r="H58" s="148">
        <v>36000000</v>
      </c>
    </row>
    <row r="59" spans="1:8" ht="22.5">
      <c r="A59" s="145">
        <v>54</v>
      </c>
      <c r="B59" s="145" t="s">
        <v>802</v>
      </c>
      <c r="C59" s="146" t="s">
        <v>715</v>
      </c>
      <c r="D59" s="147">
        <v>44616</v>
      </c>
      <c r="E59" s="145" t="s">
        <v>3542</v>
      </c>
      <c r="F59" s="145" t="s">
        <v>804</v>
      </c>
      <c r="G59" s="146">
        <v>303919141</v>
      </c>
      <c r="H59" s="148">
        <v>1287678</v>
      </c>
    </row>
    <row r="60" spans="1:8" ht="22.5">
      <c r="A60" s="145">
        <v>55</v>
      </c>
      <c r="B60" s="145" t="s">
        <v>805</v>
      </c>
      <c r="C60" s="146" t="s">
        <v>715</v>
      </c>
      <c r="D60" s="147">
        <v>44616</v>
      </c>
      <c r="E60" s="145" t="s">
        <v>3543</v>
      </c>
      <c r="F60" s="145" t="s">
        <v>804</v>
      </c>
      <c r="G60" s="146">
        <v>303919141</v>
      </c>
      <c r="H60" s="148">
        <v>797916</v>
      </c>
    </row>
    <row r="61" spans="1:8">
      <c r="A61" s="145">
        <v>56</v>
      </c>
      <c r="B61" s="145" t="s">
        <v>2131</v>
      </c>
      <c r="C61" s="146" t="s">
        <v>715</v>
      </c>
      <c r="D61" s="147">
        <v>44622</v>
      </c>
      <c r="E61" s="145" t="s">
        <v>3544</v>
      </c>
      <c r="F61" s="145" t="s">
        <v>2132</v>
      </c>
      <c r="G61" s="146">
        <v>306988063</v>
      </c>
      <c r="H61" s="148">
        <v>483000</v>
      </c>
    </row>
    <row r="62" spans="1:8">
      <c r="A62" s="145">
        <v>57</v>
      </c>
      <c r="B62" s="145" t="s">
        <v>806</v>
      </c>
      <c r="C62" s="146" t="s">
        <v>715</v>
      </c>
      <c r="D62" s="147">
        <v>44622</v>
      </c>
      <c r="E62" s="145" t="s">
        <v>3545</v>
      </c>
      <c r="F62" s="145" t="s">
        <v>808</v>
      </c>
      <c r="G62" s="146">
        <v>307048170</v>
      </c>
      <c r="H62" s="148">
        <v>595000</v>
      </c>
    </row>
    <row r="63" spans="1:8">
      <c r="A63" s="145">
        <v>58</v>
      </c>
      <c r="B63" s="145" t="s">
        <v>809</v>
      </c>
      <c r="C63" s="146" t="s">
        <v>715</v>
      </c>
      <c r="D63" s="147">
        <v>44622</v>
      </c>
      <c r="E63" s="145" t="s">
        <v>3525</v>
      </c>
      <c r="F63" s="145" t="s">
        <v>808</v>
      </c>
      <c r="G63" s="146">
        <v>307048170</v>
      </c>
      <c r="H63" s="148">
        <v>325000</v>
      </c>
    </row>
    <row r="64" spans="1:8">
      <c r="A64" s="145">
        <v>59</v>
      </c>
      <c r="B64" s="145" t="s">
        <v>810</v>
      </c>
      <c r="C64" s="146" t="s">
        <v>715</v>
      </c>
      <c r="D64" s="147">
        <v>44622</v>
      </c>
      <c r="E64" s="145" t="s">
        <v>3546</v>
      </c>
      <c r="F64" s="145" t="s">
        <v>808</v>
      </c>
      <c r="G64" s="146">
        <v>307048170</v>
      </c>
      <c r="H64" s="148">
        <v>273000</v>
      </c>
    </row>
    <row r="65" spans="1:8">
      <c r="A65" s="145">
        <v>60</v>
      </c>
      <c r="B65" s="145" t="s">
        <v>811</v>
      </c>
      <c r="C65" s="146" t="s">
        <v>715</v>
      </c>
      <c r="D65" s="147">
        <v>44622</v>
      </c>
      <c r="E65" s="145" t="s">
        <v>3547</v>
      </c>
      <c r="F65" s="145" t="s">
        <v>808</v>
      </c>
      <c r="G65" s="146">
        <v>307048170</v>
      </c>
      <c r="H65" s="148">
        <v>700000</v>
      </c>
    </row>
    <row r="66" spans="1:8">
      <c r="A66" s="145">
        <v>61</v>
      </c>
      <c r="B66" s="145" t="s">
        <v>812</v>
      </c>
      <c r="C66" s="146" t="s">
        <v>715</v>
      </c>
      <c r="D66" s="147">
        <v>44623</v>
      </c>
      <c r="E66" s="145" t="s">
        <v>3548</v>
      </c>
      <c r="F66" s="145" t="s">
        <v>808</v>
      </c>
      <c r="G66" s="146">
        <v>307048170</v>
      </c>
      <c r="H66" s="148">
        <v>120000</v>
      </c>
    </row>
    <row r="67" spans="1:8">
      <c r="A67" s="145">
        <v>62</v>
      </c>
      <c r="B67" s="145" t="s">
        <v>814</v>
      </c>
      <c r="C67" s="146" t="s">
        <v>715</v>
      </c>
      <c r="D67" s="147">
        <v>44623</v>
      </c>
      <c r="E67" s="145" t="s">
        <v>3549</v>
      </c>
      <c r="F67" s="145" t="s">
        <v>808</v>
      </c>
      <c r="G67" s="146">
        <v>307048170</v>
      </c>
      <c r="H67" s="148">
        <v>120000</v>
      </c>
    </row>
    <row r="68" spans="1:8">
      <c r="A68" s="145">
        <v>63</v>
      </c>
      <c r="B68" s="145" t="s">
        <v>815</v>
      </c>
      <c r="C68" s="146" t="s">
        <v>715</v>
      </c>
      <c r="D68" s="147">
        <v>44623</v>
      </c>
      <c r="E68" s="145" t="s">
        <v>3550</v>
      </c>
      <c r="F68" s="145" t="s">
        <v>808</v>
      </c>
      <c r="G68" s="146">
        <v>307048170</v>
      </c>
      <c r="H68" s="148">
        <v>105000</v>
      </c>
    </row>
    <row r="69" spans="1:8">
      <c r="A69" s="145">
        <v>64</v>
      </c>
      <c r="B69" s="145" t="s">
        <v>816</v>
      </c>
      <c r="C69" s="146" t="s">
        <v>715</v>
      </c>
      <c r="D69" s="147">
        <v>44623</v>
      </c>
      <c r="E69" s="145" t="s">
        <v>3551</v>
      </c>
      <c r="F69" s="145" t="s">
        <v>808</v>
      </c>
      <c r="G69" s="146">
        <v>307048170</v>
      </c>
      <c r="H69" s="148">
        <v>96000</v>
      </c>
    </row>
    <row r="70" spans="1:8">
      <c r="A70" s="145">
        <v>65</v>
      </c>
      <c r="B70" s="145" t="s">
        <v>817</v>
      </c>
      <c r="C70" s="146" t="s">
        <v>715</v>
      </c>
      <c r="D70" s="147">
        <v>44623</v>
      </c>
      <c r="E70" s="145" t="s">
        <v>3552</v>
      </c>
      <c r="F70" s="145" t="s">
        <v>808</v>
      </c>
      <c r="G70" s="146">
        <v>307048170</v>
      </c>
      <c r="H70" s="148">
        <v>384000</v>
      </c>
    </row>
    <row r="71" spans="1:8">
      <c r="A71" s="145">
        <v>66</v>
      </c>
      <c r="B71" s="145" t="s">
        <v>818</v>
      </c>
      <c r="C71" s="146" t="s">
        <v>715</v>
      </c>
      <c r="D71" s="147">
        <v>44623</v>
      </c>
      <c r="E71" s="145" t="s">
        <v>3553</v>
      </c>
      <c r="F71" s="145" t="s">
        <v>808</v>
      </c>
      <c r="G71" s="146">
        <v>307048170</v>
      </c>
      <c r="H71" s="148">
        <v>63000</v>
      </c>
    </row>
    <row r="72" spans="1:8">
      <c r="A72" s="145">
        <v>67</v>
      </c>
      <c r="B72" s="145" t="s">
        <v>819</v>
      </c>
      <c r="C72" s="146" t="s">
        <v>715</v>
      </c>
      <c r="D72" s="147">
        <v>44623</v>
      </c>
      <c r="E72" s="145" t="s">
        <v>3554</v>
      </c>
      <c r="F72" s="145" t="s">
        <v>808</v>
      </c>
      <c r="G72" s="146">
        <v>307048170</v>
      </c>
      <c r="H72" s="148">
        <v>33000</v>
      </c>
    </row>
    <row r="73" spans="1:8">
      <c r="A73" s="145">
        <v>68</v>
      </c>
      <c r="B73" s="145" t="s">
        <v>820</v>
      </c>
      <c r="C73" s="146" t="s">
        <v>715</v>
      </c>
      <c r="D73" s="147">
        <v>44623</v>
      </c>
      <c r="E73" s="145" t="s">
        <v>3555</v>
      </c>
      <c r="F73" s="145" t="s">
        <v>808</v>
      </c>
      <c r="G73" s="146">
        <v>307048170</v>
      </c>
      <c r="H73" s="148">
        <v>344000</v>
      </c>
    </row>
    <row r="74" spans="1:8">
      <c r="A74" s="145">
        <v>69</v>
      </c>
      <c r="B74" s="145" t="s">
        <v>821</v>
      </c>
      <c r="C74" s="146" t="s">
        <v>715</v>
      </c>
      <c r="D74" s="147">
        <v>44623</v>
      </c>
      <c r="E74" s="145" t="s">
        <v>3556</v>
      </c>
      <c r="F74" s="145" t="s">
        <v>808</v>
      </c>
      <c r="G74" s="146">
        <v>307048170</v>
      </c>
      <c r="H74" s="148">
        <v>324000</v>
      </c>
    </row>
    <row r="75" spans="1:8">
      <c r="A75" s="145">
        <v>70</v>
      </c>
      <c r="B75" s="145" t="s">
        <v>822</v>
      </c>
      <c r="C75" s="146" t="s">
        <v>715</v>
      </c>
      <c r="D75" s="147">
        <v>44623</v>
      </c>
      <c r="E75" s="145" t="s">
        <v>3557</v>
      </c>
      <c r="F75" s="145" t="s">
        <v>808</v>
      </c>
      <c r="G75" s="146">
        <v>307048170</v>
      </c>
      <c r="H75" s="148">
        <v>30000</v>
      </c>
    </row>
    <row r="76" spans="1:8">
      <c r="A76" s="145">
        <v>71</v>
      </c>
      <c r="B76" s="145" t="s">
        <v>823</v>
      </c>
      <c r="C76" s="146" t="s">
        <v>715</v>
      </c>
      <c r="D76" s="147">
        <v>44623</v>
      </c>
      <c r="E76" s="145" t="s">
        <v>3558</v>
      </c>
      <c r="F76" s="145" t="s">
        <v>808</v>
      </c>
      <c r="G76" s="146">
        <v>307048170</v>
      </c>
      <c r="H76" s="148">
        <v>138000</v>
      </c>
    </row>
    <row r="77" spans="1:8">
      <c r="A77" s="145">
        <v>72</v>
      </c>
      <c r="B77" s="145" t="s">
        <v>2133</v>
      </c>
      <c r="C77" s="146" t="s">
        <v>715</v>
      </c>
      <c r="D77" s="147">
        <v>44623</v>
      </c>
      <c r="E77" s="145" t="s">
        <v>3559</v>
      </c>
      <c r="F77" s="145" t="s">
        <v>2134</v>
      </c>
      <c r="G77" s="146">
        <v>308385250</v>
      </c>
      <c r="H77" s="148">
        <v>9640000</v>
      </c>
    </row>
    <row r="78" spans="1:8">
      <c r="A78" s="145">
        <v>73</v>
      </c>
      <c r="B78" s="145" t="s">
        <v>824</v>
      </c>
      <c r="C78" s="146" t="s">
        <v>715</v>
      </c>
      <c r="D78" s="147">
        <v>44624</v>
      </c>
      <c r="E78" s="145" t="s">
        <v>3550</v>
      </c>
      <c r="F78" s="145" t="s">
        <v>808</v>
      </c>
      <c r="G78" s="146">
        <v>307048170</v>
      </c>
      <c r="H78" s="148">
        <v>111000</v>
      </c>
    </row>
    <row r="79" spans="1:8">
      <c r="A79" s="145">
        <v>74</v>
      </c>
      <c r="B79" s="145" t="s">
        <v>826</v>
      </c>
      <c r="C79" s="146" t="s">
        <v>715</v>
      </c>
      <c r="D79" s="147">
        <v>44624</v>
      </c>
      <c r="E79" s="145" t="s">
        <v>3560</v>
      </c>
      <c r="F79" s="145" t="s">
        <v>808</v>
      </c>
      <c r="G79" s="146">
        <v>307048170</v>
      </c>
      <c r="H79" s="148">
        <v>155000</v>
      </c>
    </row>
    <row r="80" spans="1:8">
      <c r="A80" s="145">
        <v>75</v>
      </c>
      <c r="B80" s="145" t="s">
        <v>827</v>
      </c>
      <c r="C80" s="146" t="s">
        <v>715</v>
      </c>
      <c r="D80" s="147">
        <v>44624</v>
      </c>
      <c r="E80" s="145" t="s">
        <v>3451</v>
      </c>
      <c r="F80" s="145" t="s">
        <v>808</v>
      </c>
      <c r="G80" s="146">
        <v>307048170</v>
      </c>
      <c r="H80" s="148">
        <v>145000</v>
      </c>
    </row>
    <row r="81" spans="1:8">
      <c r="A81" s="145">
        <v>76</v>
      </c>
      <c r="B81" s="145" t="s">
        <v>828</v>
      </c>
      <c r="C81" s="146" t="s">
        <v>715</v>
      </c>
      <c r="D81" s="147">
        <v>44624</v>
      </c>
      <c r="E81" s="145" t="s">
        <v>3561</v>
      </c>
      <c r="F81" s="145" t="s">
        <v>808</v>
      </c>
      <c r="G81" s="146">
        <v>307048170</v>
      </c>
      <c r="H81" s="148">
        <v>162500</v>
      </c>
    </row>
    <row r="82" spans="1:8">
      <c r="A82" s="145">
        <v>77</v>
      </c>
      <c r="B82" s="145" t="s">
        <v>829</v>
      </c>
      <c r="C82" s="146" t="s">
        <v>715</v>
      </c>
      <c r="D82" s="147">
        <v>44624</v>
      </c>
      <c r="E82" s="145" t="s">
        <v>3562</v>
      </c>
      <c r="F82" s="145" t="s">
        <v>808</v>
      </c>
      <c r="G82" s="146">
        <v>307048170</v>
      </c>
      <c r="H82" s="148">
        <v>24000</v>
      </c>
    </row>
    <row r="83" spans="1:8">
      <c r="A83" s="145">
        <v>78</v>
      </c>
      <c r="B83" s="145" t="s">
        <v>830</v>
      </c>
      <c r="C83" s="146" t="s">
        <v>715</v>
      </c>
      <c r="D83" s="147">
        <v>44624</v>
      </c>
      <c r="E83" s="145" t="s">
        <v>3563</v>
      </c>
      <c r="F83" s="145" t="s">
        <v>808</v>
      </c>
      <c r="G83" s="146">
        <v>307048170</v>
      </c>
      <c r="H83" s="148">
        <v>97500</v>
      </c>
    </row>
    <row r="84" spans="1:8">
      <c r="A84" s="145">
        <v>79</v>
      </c>
      <c r="B84" s="145" t="s">
        <v>831</v>
      </c>
      <c r="C84" s="146" t="s">
        <v>715</v>
      </c>
      <c r="D84" s="147">
        <v>44624</v>
      </c>
      <c r="E84" s="145" t="s">
        <v>3564</v>
      </c>
      <c r="F84" s="145" t="s">
        <v>808</v>
      </c>
      <c r="G84" s="146">
        <v>307048170</v>
      </c>
      <c r="H84" s="148">
        <v>25500</v>
      </c>
    </row>
    <row r="85" spans="1:8">
      <c r="A85" s="145">
        <v>80</v>
      </c>
      <c r="B85" s="145" t="s">
        <v>832</v>
      </c>
      <c r="C85" s="146" t="s">
        <v>715</v>
      </c>
      <c r="D85" s="147">
        <v>44625</v>
      </c>
      <c r="E85" s="145" t="s">
        <v>3565</v>
      </c>
      <c r="F85" s="145" t="s">
        <v>808</v>
      </c>
      <c r="G85" s="146">
        <v>307048170</v>
      </c>
      <c r="H85" s="148">
        <v>1190000</v>
      </c>
    </row>
    <row r="86" spans="1:8">
      <c r="A86" s="145">
        <v>81</v>
      </c>
      <c r="B86" s="145" t="s">
        <v>833</v>
      </c>
      <c r="C86" s="146" t="s">
        <v>715</v>
      </c>
      <c r="D86" s="147">
        <v>44625</v>
      </c>
      <c r="E86" s="145" t="s">
        <v>3566</v>
      </c>
      <c r="F86" s="145" t="s">
        <v>808</v>
      </c>
      <c r="G86" s="146">
        <v>307048170</v>
      </c>
      <c r="H86" s="148">
        <v>320000</v>
      </c>
    </row>
    <row r="87" spans="1:8">
      <c r="A87" s="145">
        <v>82</v>
      </c>
      <c r="B87" s="145" t="s">
        <v>834</v>
      </c>
      <c r="C87" s="146" t="s">
        <v>715</v>
      </c>
      <c r="D87" s="147">
        <v>44625</v>
      </c>
      <c r="E87" s="145" t="s">
        <v>3567</v>
      </c>
      <c r="F87" s="145" t="s">
        <v>808</v>
      </c>
      <c r="G87" s="146">
        <v>307048170</v>
      </c>
      <c r="H87" s="148">
        <v>513000</v>
      </c>
    </row>
    <row r="88" spans="1:8">
      <c r="A88" s="145">
        <v>83</v>
      </c>
      <c r="B88" s="145" t="s">
        <v>835</v>
      </c>
      <c r="C88" s="146" t="s">
        <v>715</v>
      </c>
      <c r="D88" s="147">
        <v>44625</v>
      </c>
      <c r="E88" s="145" t="s">
        <v>3568</v>
      </c>
      <c r="F88" s="145" t="s">
        <v>808</v>
      </c>
      <c r="G88" s="146">
        <v>307048170</v>
      </c>
      <c r="H88" s="148">
        <v>220000</v>
      </c>
    </row>
    <row r="89" spans="1:8">
      <c r="A89" s="145">
        <v>84</v>
      </c>
      <c r="B89" s="145" t="s">
        <v>836</v>
      </c>
      <c r="C89" s="146" t="s">
        <v>715</v>
      </c>
      <c r="D89" s="147">
        <v>44625</v>
      </c>
      <c r="E89" s="145" t="s">
        <v>3569</v>
      </c>
      <c r="F89" s="145" t="s">
        <v>808</v>
      </c>
      <c r="G89" s="146">
        <v>307048170</v>
      </c>
      <c r="H89" s="148">
        <v>252000</v>
      </c>
    </row>
    <row r="90" spans="1:8">
      <c r="A90" s="145">
        <v>85</v>
      </c>
      <c r="B90" s="145" t="s">
        <v>837</v>
      </c>
      <c r="C90" s="146" t="s">
        <v>715</v>
      </c>
      <c r="D90" s="147">
        <v>44625</v>
      </c>
      <c r="E90" s="145" t="s">
        <v>3570</v>
      </c>
      <c r="F90" s="145" t="s">
        <v>808</v>
      </c>
      <c r="G90" s="146">
        <v>307048170</v>
      </c>
      <c r="H90" s="148">
        <v>459000</v>
      </c>
    </row>
    <row r="91" spans="1:8">
      <c r="A91" s="145">
        <v>86</v>
      </c>
      <c r="B91" s="145" t="s">
        <v>838</v>
      </c>
      <c r="C91" s="146" t="s">
        <v>715</v>
      </c>
      <c r="D91" s="147">
        <v>44625</v>
      </c>
      <c r="E91" s="145" t="s">
        <v>3505</v>
      </c>
      <c r="F91" s="145" t="s">
        <v>808</v>
      </c>
      <c r="G91" s="146">
        <v>307048170</v>
      </c>
      <c r="H91" s="148">
        <v>216000</v>
      </c>
    </row>
    <row r="92" spans="1:8">
      <c r="A92" s="145">
        <v>87</v>
      </c>
      <c r="B92" s="145" t="s">
        <v>839</v>
      </c>
      <c r="C92" s="146" t="s">
        <v>715</v>
      </c>
      <c r="D92" s="147">
        <v>44626</v>
      </c>
      <c r="E92" s="145" t="s">
        <v>3571</v>
      </c>
      <c r="F92" s="145" t="s">
        <v>808</v>
      </c>
      <c r="G92" s="146">
        <v>307048170</v>
      </c>
      <c r="H92" s="148">
        <v>608000</v>
      </c>
    </row>
    <row r="93" spans="1:8">
      <c r="A93" s="145">
        <v>88</v>
      </c>
      <c r="B93" s="145" t="s">
        <v>840</v>
      </c>
      <c r="C93" s="146" t="s">
        <v>715</v>
      </c>
      <c r="D93" s="147">
        <v>44626</v>
      </c>
      <c r="E93" s="145" t="s">
        <v>3572</v>
      </c>
      <c r="F93" s="145" t="s">
        <v>808</v>
      </c>
      <c r="G93" s="146">
        <v>307048170</v>
      </c>
      <c r="H93" s="148">
        <v>235000</v>
      </c>
    </row>
    <row r="94" spans="1:8">
      <c r="A94" s="145">
        <v>89</v>
      </c>
      <c r="B94" s="145" t="s">
        <v>841</v>
      </c>
      <c r="C94" s="146" t="s">
        <v>715</v>
      </c>
      <c r="D94" s="147">
        <v>44626</v>
      </c>
      <c r="E94" s="145" t="s">
        <v>3573</v>
      </c>
      <c r="F94" s="145" t="s">
        <v>842</v>
      </c>
      <c r="G94" s="146">
        <v>305540844</v>
      </c>
      <c r="H94" s="148">
        <v>201500</v>
      </c>
    </row>
    <row r="95" spans="1:8">
      <c r="A95" s="145">
        <v>90</v>
      </c>
      <c r="B95" s="145" t="s">
        <v>843</v>
      </c>
      <c r="C95" s="146" t="s">
        <v>715</v>
      </c>
      <c r="D95" s="147">
        <v>44627</v>
      </c>
      <c r="E95" s="145" t="s">
        <v>3574</v>
      </c>
      <c r="F95" s="145" t="s">
        <v>808</v>
      </c>
      <c r="G95" s="146">
        <v>307048170</v>
      </c>
      <c r="H95" s="148">
        <v>125000</v>
      </c>
    </row>
    <row r="96" spans="1:8">
      <c r="A96" s="145">
        <v>91</v>
      </c>
      <c r="B96" s="145" t="s">
        <v>845</v>
      </c>
      <c r="C96" s="146" t="s">
        <v>715</v>
      </c>
      <c r="D96" s="147">
        <v>44627</v>
      </c>
      <c r="E96" s="145" t="s">
        <v>3575</v>
      </c>
      <c r="F96" s="145" t="s">
        <v>808</v>
      </c>
      <c r="G96" s="146">
        <v>307048170</v>
      </c>
      <c r="H96" s="148">
        <v>190000</v>
      </c>
    </row>
    <row r="97" spans="1:8">
      <c r="A97" s="145">
        <v>92</v>
      </c>
      <c r="B97" s="145" t="s">
        <v>846</v>
      </c>
      <c r="C97" s="146" t="s">
        <v>715</v>
      </c>
      <c r="D97" s="147">
        <v>44627</v>
      </c>
      <c r="E97" s="145" t="s">
        <v>3576</v>
      </c>
      <c r="F97" s="145" t="s">
        <v>808</v>
      </c>
      <c r="G97" s="146">
        <v>307048170</v>
      </c>
      <c r="H97" s="148">
        <v>486000</v>
      </c>
    </row>
    <row r="98" spans="1:8">
      <c r="A98" s="145">
        <v>93</v>
      </c>
      <c r="B98" s="145" t="s">
        <v>847</v>
      </c>
      <c r="C98" s="146" t="s">
        <v>715</v>
      </c>
      <c r="D98" s="147">
        <v>44627</v>
      </c>
      <c r="E98" s="145" t="s">
        <v>3577</v>
      </c>
      <c r="F98" s="145" t="s">
        <v>808</v>
      </c>
      <c r="G98" s="146">
        <v>307048170</v>
      </c>
      <c r="H98" s="148">
        <v>1224000</v>
      </c>
    </row>
    <row r="99" spans="1:8">
      <c r="A99" s="145">
        <v>94</v>
      </c>
      <c r="B99" s="145" t="s">
        <v>848</v>
      </c>
      <c r="C99" s="146" t="s">
        <v>715</v>
      </c>
      <c r="D99" s="147">
        <v>44629</v>
      </c>
      <c r="E99" s="145" t="s">
        <v>3578</v>
      </c>
      <c r="F99" s="145" t="s">
        <v>850</v>
      </c>
      <c r="G99" s="146">
        <v>308366495</v>
      </c>
      <c r="H99" s="148">
        <v>562500</v>
      </c>
    </row>
    <row r="100" spans="1:8">
      <c r="A100" s="145">
        <v>95</v>
      </c>
      <c r="B100" s="145" t="s">
        <v>851</v>
      </c>
      <c r="C100" s="146" t="s">
        <v>715</v>
      </c>
      <c r="D100" s="147">
        <v>44629</v>
      </c>
      <c r="E100" s="145" t="s">
        <v>3579</v>
      </c>
      <c r="F100" s="145" t="s">
        <v>850</v>
      </c>
      <c r="G100" s="146">
        <v>308366495</v>
      </c>
      <c r="H100" s="148">
        <v>1675000</v>
      </c>
    </row>
    <row r="101" spans="1:8">
      <c r="A101" s="145">
        <v>96</v>
      </c>
      <c r="B101" s="145" t="s">
        <v>852</v>
      </c>
      <c r="C101" s="146" t="s">
        <v>715</v>
      </c>
      <c r="D101" s="147">
        <v>44634</v>
      </c>
      <c r="E101" s="145" t="s">
        <v>3580</v>
      </c>
      <c r="F101" s="145" t="s">
        <v>850</v>
      </c>
      <c r="G101" s="146">
        <v>308366495</v>
      </c>
      <c r="H101" s="148">
        <v>625000</v>
      </c>
    </row>
    <row r="102" spans="1:8">
      <c r="A102" s="145">
        <v>97</v>
      </c>
      <c r="B102" s="145" t="s">
        <v>854</v>
      </c>
      <c r="C102" s="146" t="s">
        <v>715</v>
      </c>
      <c r="D102" s="147">
        <v>44634</v>
      </c>
      <c r="E102" s="145" t="s">
        <v>3581</v>
      </c>
      <c r="F102" s="145" t="s">
        <v>850</v>
      </c>
      <c r="G102" s="146">
        <v>308366495</v>
      </c>
      <c r="H102" s="148">
        <v>630000</v>
      </c>
    </row>
    <row r="103" spans="1:8">
      <c r="A103" s="145">
        <v>98</v>
      </c>
      <c r="B103" s="145" t="s">
        <v>855</v>
      </c>
      <c r="C103" s="146" t="s">
        <v>715</v>
      </c>
      <c r="D103" s="147">
        <v>44637</v>
      </c>
      <c r="E103" s="145" t="s">
        <v>3582</v>
      </c>
      <c r="F103" s="145" t="s">
        <v>850</v>
      </c>
      <c r="G103" s="146">
        <v>308366495</v>
      </c>
      <c r="H103" s="148">
        <v>312500</v>
      </c>
    </row>
    <row r="104" spans="1:8">
      <c r="A104" s="145">
        <v>99</v>
      </c>
      <c r="B104" s="145" t="s">
        <v>857</v>
      </c>
      <c r="C104" s="146" t="s">
        <v>715</v>
      </c>
      <c r="D104" s="147">
        <v>44637</v>
      </c>
      <c r="E104" s="145" t="s">
        <v>3583</v>
      </c>
      <c r="F104" s="145" t="s">
        <v>850</v>
      </c>
      <c r="G104" s="146">
        <v>308366495</v>
      </c>
      <c r="H104" s="148">
        <v>210000</v>
      </c>
    </row>
    <row r="105" spans="1:8">
      <c r="A105" s="145">
        <v>100</v>
      </c>
      <c r="B105" s="145" t="s">
        <v>858</v>
      </c>
      <c r="C105" s="146" t="s">
        <v>715</v>
      </c>
      <c r="D105" s="147">
        <v>44637</v>
      </c>
      <c r="E105" s="145" t="s">
        <v>3584</v>
      </c>
      <c r="F105" s="145" t="s">
        <v>850</v>
      </c>
      <c r="G105" s="146">
        <v>308366495</v>
      </c>
      <c r="H105" s="148">
        <v>1400000</v>
      </c>
    </row>
    <row r="106" spans="1:8">
      <c r="A106" s="145">
        <v>101</v>
      </c>
      <c r="B106" s="145" t="s">
        <v>859</v>
      </c>
      <c r="C106" s="146" t="s">
        <v>715</v>
      </c>
      <c r="D106" s="147">
        <v>44637</v>
      </c>
      <c r="E106" s="145" t="s">
        <v>3516</v>
      </c>
      <c r="F106" s="145" t="s">
        <v>850</v>
      </c>
      <c r="G106" s="146">
        <v>308366495</v>
      </c>
      <c r="H106" s="148">
        <v>1100000</v>
      </c>
    </row>
    <row r="107" spans="1:8">
      <c r="A107" s="145">
        <v>102</v>
      </c>
      <c r="B107" s="145" t="s">
        <v>860</v>
      </c>
      <c r="C107" s="146" t="s">
        <v>715</v>
      </c>
      <c r="D107" s="147">
        <v>44637</v>
      </c>
      <c r="E107" s="145" t="s">
        <v>3585</v>
      </c>
      <c r="F107" s="145" t="s">
        <v>850</v>
      </c>
      <c r="G107" s="146">
        <v>308366495</v>
      </c>
      <c r="H107" s="148">
        <v>1430000</v>
      </c>
    </row>
    <row r="108" spans="1:8">
      <c r="A108" s="145">
        <v>103</v>
      </c>
      <c r="B108" s="145" t="s">
        <v>861</v>
      </c>
      <c r="C108" s="146" t="s">
        <v>715</v>
      </c>
      <c r="D108" s="147">
        <v>44637</v>
      </c>
      <c r="E108" s="145" t="s">
        <v>3586</v>
      </c>
      <c r="F108" s="145" t="s">
        <v>796</v>
      </c>
      <c r="G108" s="146">
        <v>305614995</v>
      </c>
      <c r="H108" s="148">
        <v>445050</v>
      </c>
    </row>
    <row r="109" spans="1:8">
      <c r="A109" s="145">
        <v>104</v>
      </c>
      <c r="B109" s="145" t="s">
        <v>862</v>
      </c>
      <c r="C109" s="146" t="s">
        <v>715</v>
      </c>
      <c r="D109" s="147">
        <v>44637</v>
      </c>
      <c r="E109" s="145" t="s">
        <v>3587</v>
      </c>
      <c r="F109" s="145" t="s">
        <v>796</v>
      </c>
      <c r="G109" s="146">
        <v>305614995</v>
      </c>
      <c r="H109" s="148">
        <v>222525</v>
      </c>
    </row>
    <row r="110" spans="1:8">
      <c r="A110" s="145">
        <v>105</v>
      </c>
      <c r="B110" s="145" t="s">
        <v>863</v>
      </c>
      <c r="C110" s="146" t="s">
        <v>715</v>
      </c>
      <c r="D110" s="147">
        <v>44638</v>
      </c>
      <c r="E110" s="145" t="s">
        <v>3588</v>
      </c>
      <c r="F110" s="145" t="s">
        <v>850</v>
      </c>
      <c r="G110" s="146">
        <v>308366495</v>
      </c>
      <c r="H110" s="148">
        <v>5625000</v>
      </c>
    </row>
    <row r="111" spans="1:8">
      <c r="A111" s="145">
        <v>106</v>
      </c>
      <c r="B111" s="145" t="s">
        <v>865</v>
      </c>
      <c r="C111" s="146" t="s">
        <v>715</v>
      </c>
      <c r="D111" s="147">
        <v>44638</v>
      </c>
      <c r="E111" s="145" t="s">
        <v>3589</v>
      </c>
      <c r="F111" s="145" t="s">
        <v>850</v>
      </c>
      <c r="G111" s="146">
        <v>308366495</v>
      </c>
      <c r="H111" s="148">
        <v>1260000</v>
      </c>
    </row>
    <row r="112" spans="1:8">
      <c r="A112" s="145">
        <v>107</v>
      </c>
      <c r="B112" s="145" t="s">
        <v>866</v>
      </c>
      <c r="C112" s="146" t="s">
        <v>715</v>
      </c>
      <c r="D112" s="147">
        <v>44638</v>
      </c>
      <c r="E112" s="145" t="s">
        <v>3452</v>
      </c>
      <c r="F112" s="145" t="s">
        <v>850</v>
      </c>
      <c r="G112" s="146">
        <v>308366495</v>
      </c>
      <c r="H112" s="148">
        <v>33500</v>
      </c>
    </row>
    <row r="113" spans="1:8">
      <c r="A113" s="145">
        <v>108</v>
      </c>
      <c r="B113" s="145" t="s">
        <v>867</v>
      </c>
      <c r="C113" s="146" t="s">
        <v>715</v>
      </c>
      <c r="D113" s="147">
        <v>44638</v>
      </c>
      <c r="E113" s="145" t="s">
        <v>3590</v>
      </c>
      <c r="F113" s="145" t="s">
        <v>808</v>
      </c>
      <c r="G113" s="146">
        <v>307048170</v>
      </c>
      <c r="H113" s="148">
        <v>9600000</v>
      </c>
    </row>
    <row r="114" spans="1:8">
      <c r="A114" s="145">
        <v>109</v>
      </c>
      <c r="B114" s="145" t="s">
        <v>868</v>
      </c>
      <c r="C114" s="146" t="s">
        <v>715</v>
      </c>
      <c r="D114" s="147">
        <v>44638</v>
      </c>
      <c r="E114" s="145" t="s">
        <v>3591</v>
      </c>
      <c r="F114" s="145" t="s">
        <v>808</v>
      </c>
      <c r="G114" s="146">
        <v>307048170</v>
      </c>
      <c r="H114" s="148">
        <v>477000</v>
      </c>
    </row>
    <row r="115" spans="1:8">
      <c r="A115" s="145">
        <v>110</v>
      </c>
      <c r="B115" s="145" t="s">
        <v>869</v>
      </c>
      <c r="C115" s="146" t="s">
        <v>715</v>
      </c>
      <c r="D115" s="147">
        <v>44639</v>
      </c>
      <c r="E115" s="145" t="s">
        <v>3592</v>
      </c>
      <c r="F115" s="145" t="s">
        <v>870</v>
      </c>
      <c r="G115" s="146">
        <v>308745958</v>
      </c>
      <c r="H115" s="148">
        <v>110000000</v>
      </c>
    </row>
    <row r="116" spans="1:8">
      <c r="A116" s="145">
        <v>111</v>
      </c>
      <c r="B116" s="145" t="s">
        <v>871</v>
      </c>
      <c r="C116" s="146" t="s">
        <v>715</v>
      </c>
      <c r="D116" s="147">
        <v>44639</v>
      </c>
      <c r="E116" s="145" t="s">
        <v>3593</v>
      </c>
      <c r="F116" s="145" t="s">
        <v>870</v>
      </c>
      <c r="G116" s="146">
        <v>308745958</v>
      </c>
      <c r="H116" s="148">
        <v>180000000</v>
      </c>
    </row>
    <row r="117" spans="1:8">
      <c r="A117" s="145">
        <v>112</v>
      </c>
      <c r="B117" s="145" t="s">
        <v>872</v>
      </c>
      <c r="C117" s="146" t="s">
        <v>715</v>
      </c>
      <c r="D117" s="147">
        <v>44642</v>
      </c>
      <c r="E117" s="145" t="s">
        <v>3448</v>
      </c>
      <c r="F117" s="145" t="s">
        <v>850</v>
      </c>
      <c r="G117" s="146">
        <v>308366495</v>
      </c>
      <c r="H117" s="148">
        <v>31000</v>
      </c>
    </row>
    <row r="118" spans="1:8">
      <c r="A118" s="145">
        <v>113</v>
      </c>
      <c r="B118" s="145" t="s">
        <v>873</v>
      </c>
      <c r="C118" s="146" t="s">
        <v>715</v>
      </c>
      <c r="D118" s="147">
        <v>44642</v>
      </c>
      <c r="E118" s="145" t="s">
        <v>3594</v>
      </c>
      <c r="F118" s="145" t="s">
        <v>850</v>
      </c>
      <c r="G118" s="146">
        <v>308366495</v>
      </c>
      <c r="H118" s="148">
        <v>34000</v>
      </c>
    </row>
    <row r="119" spans="1:8">
      <c r="A119" s="145">
        <v>114</v>
      </c>
      <c r="B119" s="145" t="s">
        <v>874</v>
      </c>
      <c r="C119" s="146" t="s">
        <v>715</v>
      </c>
      <c r="D119" s="147">
        <v>44642</v>
      </c>
      <c r="E119" s="145" t="s">
        <v>3595</v>
      </c>
      <c r="F119" s="145" t="s">
        <v>850</v>
      </c>
      <c r="G119" s="146">
        <v>308366495</v>
      </c>
      <c r="H119" s="148">
        <v>46000</v>
      </c>
    </row>
    <row r="120" spans="1:8">
      <c r="A120" s="145">
        <v>115</v>
      </c>
      <c r="B120" s="145" t="s">
        <v>875</v>
      </c>
      <c r="C120" s="146" t="s">
        <v>715</v>
      </c>
      <c r="D120" s="147">
        <v>44642</v>
      </c>
      <c r="E120" s="145" t="s">
        <v>3596</v>
      </c>
      <c r="F120" s="145" t="s">
        <v>850</v>
      </c>
      <c r="G120" s="146">
        <v>308366495</v>
      </c>
      <c r="H120" s="148">
        <v>45700</v>
      </c>
    </row>
    <row r="121" spans="1:8">
      <c r="A121" s="145">
        <v>116</v>
      </c>
      <c r="B121" s="145" t="s">
        <v>876</v>
      </c>
      <c r="C121" s="146" t="s">
        <v>715</v>
      </c>
      <c r="D121" s="147">
        <v>44642</v>
      </c>
      <c r="E121" s="145" t="s">
        <v>3597</v>
      </c>
      <c r="F121" s="145" t="s">
        <v>850</v>
      </c>
      <c r="G121" s="146">
        <v>308366495</v>
      </c>
      <c r="H121" s="148">
        <v>190000</v>
      </c>
    </row>
    <row r="122" spans="1:8">
      <c r="A122" s="145">
        <v>117</v>
      </c>
      <c r="B122" s="145" t="s">
        <v>877</v>
      </c>
      <c r="C122" s="146" t="s">
        <v>715</v>
      </c>
      <c r="D122" s="147">
        <v>44642</v>
      </c>
      <c r="E122" s="145" t="s">
        <v>3598</v>
      </c>
      <c r="F122" s="145" t="s">
        <v>850</v>
      </c>
      <c r="G122" s="146">
        <v>308366495</v>
      </c>
      <c r="H122" s="148">
        <v>300000</v>
      </c>
    </row>
    <row r="123" spans="1:8">
      <c r="A123" s="145">
        <v>118</v>
      </c>
      <c r="B123" s="145" t="s">
        <v>878</v>
      </c>
      <c r="C123" s="146" t="s">
        <v>715</v>
      </c>
      <c r="D123" s="147">
        <v>44642</v>
      </c>
      <c r="E123" s="145" t="s">
        <v>3599</v>
      </c>
      <c r="F123" s="145" t="s">
        <v>850</v>
      </c>
      <c r="G123" s="146">
        <v>308366495</v>
      </c>
      <c r="H123" s="148">
        <v>110000</v>
      </c>
    </row>
    <row r="124" spans="1:8">
      <c r="A124" s="145">
        <v>119</v>
      </c>
      <c r="B124" s="145" t="s">
        <v>879</v>
      </c>
      <c r="C124" s="146" t="s">
        <v>715</v>
      </c>
      <c r="D124" s="147">
        <v>44642</v>
      </c>
      <c r="E124" s="145" t="s">
        <v>3600</v>
      </c>
      <c r="F124" s="145" t="s">
        <v>850</v>
      </c>
      <c r="G124" s="146">
        <v>308366495</v>
      </c>
      <c r="H124" s="148">
        <v>87000</v>
      </c>
    </row>
    <row r="125" spans="1:8">
      <c r="A125" s="145">
        <v>120</v>
      </c>
      <c r="B125" s="145" t="s">
        <v>880</v>
      </c>
      <c r="C125" s="146" t="s">
        <v>715</v>
      </c>
      <c r="D125" s="147">
        <v>44642</v>
      </c>
      <c r="E125" s="145" t="s">
        <v>3448</v>
      </c>
      <c r="F125" s="145" t="s">
        <v>850</v>
      </c>
      <c r="G125" s="146">
        <v>308366495</v>
      </c>
      <c r="H125" s="148">
        <v>29000</v>
      </c>
    </row>
    <row r="126" spans="1:8">
      <c r="A126" s="145">
        <v>121</v>
      </c>
      <c r="B126" s="145" t="s">
        <v>881</v>
      </c>
      <c r="C126" s="146" t="s">
        <v>715</v>
      </c>
      <c r="D126" s="147">
        <v>44649</v>
      </c>
      <c r="E126" s="145" t="s">
        <v>3449</v>
      </c>
      <c r="F126" s="145" t="s">
        <v>753</v>
      </c>
      <c r="G126" s="146">
        <v>303018986</v>
      </c>
      <c r="H126" s="148">
        <v>600000</v>
      </c>
    </row>
    <row r="127" spans="1:8">
      <c r="A127" s="145">
        <v>122</v>
      </c>
      <c r="B127" s="145" t="s">
        <v>1966</v>
      </c>
      <c r="C127" s="146" t="s">
        <v>715</v>
      </c>
      <c r="D127" s="147">
        <v>44652</v>
      </c>
      <c r="E127" s="145" t="s">
        <v>3601</v>
      </c>
      <c r="F127" s="145" t="s">
        <v>850</v>
      </c>
      <c r="G127" s="146">
        <v>308366495</v>
      </c>
      <c r="H127" s="148">
        <v>960000</v>
      </c>
    </row>
    <row r="128" spans="1:8" ht="45">
      <c r="A128" s="145">
        <v>123</v>
      </c>
      <c r="B128" s="145" t="s">
        <v>1968</v>
      </c>
      <c r="C128" s="146" t="s">
        <v>715</v>
      </c>
      <c r="D128" s="147">
        <v>44652</v>
      </c>
      <c r="E128" s="145" t="s">
        <v>3602</v>
      </c>
      <c r="F128" s="145" t="s">
        <v>1969</v>
      </c>
      <c r="G128" s="146">
        <v>302909638</v>
      </c>
      <c r="H128" s="148">
        <v>3500000</v>
      </c>
    </row>
    <row r="129" spans="1:8">
      <c r="A129" s="145">
        <v>124</v>
      </c>
      <c r="B129" s="145" t="s">
        <v>1970</v>
      </c>
      <c r="C129" s="146" t="s">
        <v>715</v>
      </c>
      <c r="D129" s="147">
        <v>44657</v>
      </c>
      <c r="E129" s="145" t="s">
        <v>3603</v>
      </c>
      <c r="F129" s="145" t="s">
        <v>759</v>
      </c>
      <c r="G129" s="146">
        <v>302945032</v>
      </c>
      <c r="H129" s="148">
        <v>1200000</v>
      </c>
    </row>
    <row r="130" spans="1:8" ht="22.5">
      <c r="A130" s="145">
        <v>125</v>
      </c>
      <c r="B130" s="145" t="s">
        <v>1972</v>
      </c>
      <c r="C130" s="146" t="s">
        <v>715</v>
      </c>
      <c r="D130" s="147">
        <v>44657</v>
      </c>
      <c r="E130" s="145" t="s">
        <v>3604</v>
      </c>
      <c r="F130" s="145" t="s">
        <v>1973</v>
      </c>
      <c r="G130" s="146">
        <v>305023164</v>
      </c>
      <c r="H130" s="148">
        <v>4400000</v>
      </c>
    </row>
    <row r="131" spans="1:8" ht="22.5">
      <c r="A131" s="145">
        <v>126</v>
      </c>
      <c r="B131" s="145" t="s">
        <v>1974</v>
      </c>
      <c r="C131" s="146" t="s">
        <v>715</v>
      </c>
      <c r="D131" s="147">
        <v>44657</v>
      </c>
      <c r="E131" s="145" t="s">
        <v>3605</v>
      </c>
      <c r="F131" s="145" t="s">
        <v>1973</v>
      </c>
      <c r="G131" s="146">
        <v>305023164</v>
      </c>
      <c r="H131" s="148">
        <v>8800000</v>
      </c>
    </row>
    <row r="132" spans="1:8">
      <c r="A132" s="145">
        <v>127</v>
      </c>
      <c r="B132" s="145" t="s">
        <v>1975</v>
      </c>
      <c r="C132" s="146" t="s">
        <v>715</v>
      </c>
      <c r="D132" s="147">
        <v>44657</v>
      </c>
      <c r="E132" s="145" t="s">
        <v>3606</v>
      </c>
      <c r="F132" s="145" t="s">
        <v>771</v>
      </c>
      <c r="G132" s="146">
        <v>302764392</v>
      </c>
      <c r="H132" s="148">
        <v>12800000</v>
      </c>
    </row>
    <row r="133" spans="1:8" ht="45">
      <c r="A133" s="145">
        <v>128</v>
      </c>
      <c r="B133" s="145" t="s">
        <v>1976</v>
      </c>
      <c r="C133" s="146" t="s">
        <v>715</v>
      </c>
      <c r="D133" s="147">
        <v>44658</v>
      </c>
      <c r="E133" s="145" t="s">
        <v>3607</v>
      </c>
      <c r="F133" s="145" t="s">
        <v>721</v>
      </c>
      <c r="G133" s="146">
        <v>307701783</v>
      </c>
      <c r="H133" s="148">
        <v>2750000</v>
      </c>
    </row>
    <row r="134" spans="1:8" ht="45">
      <c r="A134" s="145">
        <v>129</v>
      </c>
      <c r="B134" s="145" t="s">
        <v>1978</v>
      </c>
      <c r="C134" s="146" t="s">
        <v>715</v>
      </c>
      <c r="D134" s="147">
        <v>44658</v>
      </c>
      <c r="E134" s="145" t="s">
        <v>3608</v>
      </c>
      <c r="F134" s="145" t="s">
        <v>1979</v>
      </c>
      <c r="G134" s="146">
        <v>302964928</v>
      </c>
      <c r="H134" s="148">
        <v>18998000</v>
      </c>
    </row>
    <row r="135" spans="1:8">
      <c r="A135" s="145">
        <v>130</v>
      </c>
      <c r="B135" s="145" t="s">
        <v>1980</v>
      </c>
      <c r="C135" s="146" t="s">
        <v>715</v>
      </c>
      <c r="D135" s="147">
        <v>44659</v>
      </c>
      <c r="E135" s="145" t="s">
        <v>3609</v>
      </c>
      <c r="F135" s="145" t="s">
        <v>525</v>
      </c>
      <c r="G135" s="146">
        <v>305786617</v>
      </c>
      <c r="H135" s="148">
        <v>6000000</v>
      </c>
    </row>
    <row r="136" spans="1:8">
      <c r="A136" s="145">
        <v>131</v>
      </c>
      <c r="B136" s="145" t="s">
        <v>1982</v>
      </c>
      <c r="C136" s="146" t="s">
        <v>715</v>
      </c>
      <c r="D136" s="147">
        <v>44659</v>
      </c>
      <c r="E136" s="145" t="s">
        <v>3610</v>
      </c>
      <c r="F136" s="145" t="s">
        <v>780</v>
      </c>
      <c r="G136" s="146">
        <v>305543848</v>
      </c>
      <c r="H136" s="148">
        <v>1250000</v>
      </c>
    </row>
    <row r="137" spans="1:8">
      <c r="A137" s="145">
        <v>132</v>
      </c>
      <c r="B137" s="145" t="s">
        <v>1983</v>
      </c>
      <c r="C137" s="146" t="s">
        <v>715</v>
      </c>
      <c r="D137" s="147">
        <v>44662</v>
      </c>
      <c r="E137" s="145" t="s">
        <v>3611</v>
      </c>
      <c r="F137" s="145" t="s">
        <v>799</v>
      </c>
      <c r="G137" s="146">
        <v>200588569</v>
      </c>
      <c r="H137" s="148">
        <v>8763000</v>
      </c>
    </row>
    <row r="138" spans="1:8" ht="45">
      <c r="A138" s="145">
        <v>133</v>
      </c>
      <c r="B138" s="145" t="s">
        <v>1985</v>
      </c>
      <c r="C138" s="146" t="s">
        <v>715</v>
      </c>
      <c r="D138" s="147">
        <v>44662</v>
      </c>
      <c r="E138" s="145" t="s">
        <v>3505</v>
      </c>
      <c r="F138" s="145" t="s">
        <v>3528</v>
      </c>
      <c r="G138" s="146">
        <v>205833308</v>
      </c>
      <c r="H138" s="148">
        <v>195000</v>
      </c>
    </row>
    <row r="139" spans="1:8" ht="45">
      <c r="A139" s="145">
        <v>134</v>
      </c>
      <c r="B139" s="145" t="s">
        <v>1986</v>
      </c>
      <c r="C139" s="146" t="s">
        <v>715</v>
      </c>
      <c r="D139" s="147">
        <v>44662</v>
      </c>
      <c r="E139" s="145" t="s">
        <v>3602</v>
      </c>
      <c r="F139" s="145" t="s">
        <v>3528</v>
      </c>
      <c r="G139" s="146">
        <v>205833308</v>
      </c>
      <c r="H139" s="148">
        <v>3890000</v>
      </c>
    </row>
    <row r="140" spans="1:8">
      <c r="A140" s="145">
        <v>135</v>
      </c>
      <c r="B140" s="145" t="s">
        <v>1987</v>
      </c>
      <c r="C140" s="146" t="s">
        <v>715</v>
      </c>
      <c r="D140" s="147">
        <v>44664</v>
      </c>
      <c r="E140" s="145" t="s">
        <v>3612</v>
      </c>
      <c r="F140" s="145" t="s">
        <v>850</v>
      </c>
      <c r="G140" s="146">
        <v>308366495</v>
      </c>
      <c r="H140" s="148">
        <v>3850000</v>
      </c>
    </row>
    <row r="141" spans="1:8">
      <c r="A141" s="145">
        <v>136</v>
      </c>
      <c r="B141" s="145" t="s">
        <v>1989</v>
      </c>
      <c r="C141" s="146" t="s">
        <v>715</v>
      </c>
      <c r="D141" s="147">
        <v>44664</v>
      </c>
      <c r="E141" s="145" t="s">
        <v>3449</v>
      </c>
      <c r="F141" s="145" t="s">
        <v>850</v>
      </c>
      <c r="G141" s="146">
        <v>308366495</v>
      </c>
      <c r="H141" s="148">
        <v>240000</v>
      </c>
    </row>
    <row r="142" spans="1:8">
      <c r="A142" s="145">
        <v>137</v>
      </c>
      <c r="B142" s="145" t="s">
        <v>1990</v>
      </c>
      <c r="C142" s="146" t="s">
        <v>715</v>
      </c>
      <c r="D142" s="147">
        <v>44665</v>
      </c>
      <c r="E142" s="145" t="s">
        <v>3613</v>
      </c>
      <c r="F142" s="145" t="s">
        <v>850</v>
      </c>
      <c r="G142" s="146">
        <v>308366495</v>
      </c>
      <c r="H142" s="148">
        <v>150000</v>
      </c>
    </row>
    <row r="143" spans="1:8">
      <c r="A143" s="145">
        <v>138</v>
      </c>
      <c r="B143" s="145" t="s">
        <v>1992</v>
      </c>
      <c r="C143" s="146" t="s">
        <v>715</v>
      </c>
      <c r="D143" s="147">
        <v>44665</v>
      </c>
      <c r="E143" s="145" t="s">
        <v>3598</v>
      </c>
      <c r="F143" s="145" t="s">
        <v>850</v>
      </c>
      <c r="G143" s="146">
        <v>308366495</v>
      </c>
      <c r="H143" s="148">
        <v>220000</v>
      </c>
    </row>
    <row r="144" spans="1:8">
      <c r="A144" s="145">
        <v>139</v>
      </c>
      <c r="B144" s="145" t="s">
        <v>1993</v>
      </c>
      <c r="C144" s="146" t="s">
        <v>715</v>
      </c>
      <c r="D144" s="147">
        <v>44666</v>
      </c>
      <c r="E144" s="145" t="s">
        <v>3614</v>
      </c>
      <c r="F144" s="145" t="s">
        <v>1995</v>
      </c>
      <c r="G144" s="146">
        <v>308313592</v>
      </c>
      <c r="H144" s="148">
        <v>314240</v>
      </c>
    </row>
    <row r="145" spans="1:8">
      <c r="A145" s="145">
        <v>140</v>
      </c>
      <c r="B145" s="145" t="s">
        <v>1996</v>
      </c>
      <c r="C145" s="146" t="s">
        <v>715</v>
      </c>
      <c r="D145" s="147">
        <v>44666</v>
      </c>
      <c r="E145" s="145" t="s">
        <v>3615</v>
      </c>
      <c r="F145" s="145" t="s">
        <v>1995</v>
      </c>
      <c r="G145" s="146">
        <v>308313592</v>
      </c>
      <c r="H145" s="148">
        <v>125000</v>
      </c>
    </row>
    <row r="146" spans="1:8">
      <c r="A146" s="145">
        <v>141</v>
      </c>
      <c r="B146" s="145" t="s">
        <v>1997</v>
      </c>
      <c r="C146" s="146" t="s">
        <v>715</v>
      </c>
      <c r="D146" s="147">
        <v>44666</v>
      </c>
      <c r="E146" s="145" t="s">
        <v>3616</v>
      </c>
      <c r="F146" s="145" t="s">
        <v>1995</v>
      </c>
      <c r="G146" s="146">
        <v>308313592</v>
      </c>
      <c r="H146" s="148">
        <v>654000</v>
      </c>
    </row>
    <row r="147" spans="1:8">
      <c r="A147" s="145">
        <v>142</v>
      </c>
      <c r="B147" s="145" t="s">
        <v>1998</v>
      </c>
      <c r="C147" s="146" t="s">
        <v>715</v>
      </c>
      <c r="D147" s="147">
        <v>44666</v>
      </c>
      <c r="E147" s="145" t="s">
        <v>3617</v>
      </c>
      <c r="F147" s="145" t="s">
        <v>1995</v>
      </c>
      <c r="G147" s="146">
        <v>308313592</v>
      </c>
      <c r="H147" s="148">
        <v>34500</v>
      </c>
    </row>
    <row r="148" spans="1:8">
      <c r="A148" s="145">
        <v>143</v>
      </c>
      <c r="B148" s="145" t="s">
        <v>1999</v>
      </c>
      <c r="C148" s="146" t="s">
        <v>715</v>
      </c>
      <c r="D148" s="147">
        <v>44666</v>
      </c>
      <c r="E148" s="145" t="s">
        <v>3516</v>
      </c>
      <c r="F148" s="145" t="s">
        <v>1995</v>
      </c>
      <c r="G148" s="146">
        <v>308313592</v>
      </c>
      <c r="H148" s="148">
        <v>1250000</v>
      </c>
    </row>
    <row r="149" spans="1:8">
      <c r="A149" s="145">
        <v>144</v>
      </c>
      <c r="B149" s="145" t="s">
        <v>2000</v>
      </c>
      <c r="C149" s="146" t="s">
        <v>715</v>
      </c>
      <c r="D149" s="147">
        <v>44666</v>
      </c>
      <c r="E149" s="145" t="s">
        <v>3618</v>
      </c>
      <c r="F149" s="145" t="s">
        <v>1995</v>
      </c>
      <c r="G149" s="146">
        <v>308313592</v>
      </c>
      <c r="H149" s="148">
        <v>315000</v>
      </c>
    </row>
    <row r="150" spans="1:8">
      <c r="A150" s="145">
        <v>145</v>
      </c>
      <c r="B150" s="145" t="s">
        <v>2001</v>
      </c>
      <c r="C150" s="146" t="s">
        <v>715</v>
      </c>
      <c r="D150" s="147">
        <v>44666</v>
      </c>
      <c r="E150" s="145" t="s">
        <v>3619</v>
      </c>
      <c r="F150" s="145" t="s">
        <v>1995</v>
      </c>
      <c r="G150" s="146">
        <v>308313592</v>
      </c>
      <c r="H150" s="148">
        <v>3700000</v>
      </c>
    </row>
    <row r="151" spans="1:8">
      <c r="A151" s="145">
        <v>146</v>
      </c>
      <c r="B151" s="145" t="s">
        <v>2002</v>
      </c>
      <c r="C151" s="146" t="s">
        <v>715</v>
      </c>
      <c r="D151" s="147">
        <v>44666</v>
      </c>
      <c r="E151" s="145" t="s">
        <v>3584</v>
      </c>
      <c r="F151" s="145" t="s">
        <v>1995</v>
      </c>
      <c r="G151" s="146">
        <v>308313592</v>
      </c>
      <c r="H151" s="148">
        <v>1408000</v>
      </c>
    </row>
    <row r="152" spans="1:8">
      <c r="A152" s="145">
        <v>147</v>
      </c>
      <c r="B152" s="145" t="s">
        <v>2003</v>
      </c>
      <c r="C152" s="146" t="s">
        <v>715</v>
      </c>
      <c r="D152" s="147">
        <v>44666</v>
      </c>
      <c r="E152" s="145" t="s">
        <v>3450</v>
      </c>
      <c r="F152" s="145" t="s">
        <v>1995</v>
      </c>
      <c r="G152" s="146">
        <v>308313592</v>
      </c>
      <c r="H152" s="148">
        <v>1404000</v>
      </c>
    </row>
    <row r="153" spans="1:8">
      <c r="A153" s="145">
        <v>148</v>
      </c>
      <c r="B153" s="145" t="s">
        <v>2004</v>
      </c>
      <c r="C153" s="146" t="s">
        <v>715</v>
      </c>
      <c r="D153" s="147">
        <v>44666</v>
      </c>
      <c r="E153" s="145" t="s">
        <v>3549</v>
      </c>
      <c r="F153" s="145" t="s">
        <v>1995</v>
      </c>
      <c r="G153" s="146">
        <v>308313592</v>
      </c>
      <c r="H153" s="148">
        <v>88000</v>
      </c>
    </row>
    <row r="154" spans="1:8">
      <c r="A154" s="145">
        <v>149</v>
      </c>
      <c r="B154" s="145" t="s">
        <v>2005</v>
      </c>
      <c r="C154" s="146" t="s">
        <v>715</v>
      </c>
      <c r="D154" s="147">
        <v>44667</v>
      </c>
      <c r="E154" s="145" t="s">
        <v>3620</v>
      </c>
      <c r="F154" s="145" t="s">
        <v>1995</v>
      </c>
      <c r="G154" s="146">
        <v>308313592</v>
      </c>
      <c r="H154" s="148">
        <v>98000</v>
      </c>
    </row>
    <row r="155" spans="1:8">
      <c r="A155" s="145">
        <v>150</v>
      </c>
      <c r="B155" s="145" t="s">
        <v>2006</v>
      </c>
      <c r="C155" s="146" t="s">
        <v>715</v>
      </c>
      <c r="D155" s="147">
        <v>44667</v>
      </c>
      <c r="E155" s="145" t="s">
        <v>3621</v>
      </c>
      <c r="F155" s="145" t="s">
        <v>1995</v>
      </c>
      <c r="G155" s="146">
        <v>308313592</v>
      </c>
      <c r="H155" s="148">
        <v>412500</v>
      </c>
    </row>
    <row r="156" spans="1:8">
      <c r="A156" s="145">
        <v>151</v>
      </c>
      <c r="B156" s="145" t="s">
        <v>2007</v>
      </c>
      <c r="C156" s="146" t="s">
        <v>715</v>
      </c>
      <c r="D156" s="147">
        <v>44667</v>
      </c>
      <c r="E156" s="145" t="s">
        <v>3622</v>
      </c>
      <c r="F156" s="145" t="s">
        <v>716</v>
      </c>
      <c r="G156" s="146">
        <v>309043991</v>
      </c>
      <c r="H156" s="148">
        <v>3750000</v>
      </c>
    </row>
    <row r="157" spans="1:8">
      <c r="A157" s="145">
        <v>152</v>
      </c>
      <c r="B157" s="145" t="s">
        <v>2009</v>
      </c>
      <c r="C157" s="146" t="s">
        <v>715</v>
      </c>
      <c r="D157" s="147">
        <v>44671</v>
      </c>
      <c r="E157" s="145" t="s">
        <v>3623</v>
      </c>
      <c r="F157" s="145" t="s">
        <v>2011</v>
      </c>
      <c r="G157" s="146">
        <v>307863360</v>
      </c>
      <c r="H157" s="148">
        <v>2852000</v>
      </c>
    </row>
    <row r="158" spans="1:8">
      <c r="A158" s="145">
        <v>153</v>
      </c>
      <c r="B158" s="145" t="s">
        <v>2012</v>
      </c>
      <c r="C158" s="146" t="s">
        <v>715</v>
      </c>
      <c r="D158" s="147">
        <v>44675</v>
      </c>
      <c r="E158" s="145" t="s">
        <v>3516</v>
      </c>
      <c r="F158" s="145" t="s">
        <v>850</v>
      </c>
      <c r="G158" s="146">
        <v>308366495</v>
      </c>
      <c r="H158" s="148">
        <v>1300000</v>
      </c>
    </row>
    <row r="159" spans="1:8">
      <c r="A159" s="145">
        <v>154</v>
      </c>
      <c r="B159" s="145" t="s">
        <v>2013</v>
      </c>
      <c r="C159" s="146" t="s">
        <v>715</v>
      </c>
      <c r="D159" s="147">
        <v>44679</v>
      </c>
      <c r="E159" s="145" t="s">
        <v>3624</v>
      </c>
      <c r="F159" s="145" t="s">
        <v>786</v>
      </c>
      <c r="G159" s="146">
        <v>308937702</v>
      </c>
      <c r="H159" s="148">
        <v>78321</v>
      </c>
    </row>
    <row r="160" spans="1:8">
      <c r="A160" s="145">
        <v>155</v>
      </c>
      <c r="B160" s="145" t="s">
        <v>2015</v>
      </c>
      <c r="C160" s="146" t="s">
        <v>715</v>
      </c>
      <c r="D160" s="147">
        <v>44679</v>
      </c>
      <c r="E160" s="145" t="s">
        <v>3562</v>
      </c>
      <c r="F160" s="145" t="s">
        <v>786</v>
      </c>
      <c r="G160" s="146">
        <v>308937702</v>
      </c>
      <c r="H160" s="148">
        <v>44321</v>
      </c>
    </row>
    <row r="161" spans="1:8">
      <c r="A161" s="145">
        <v>156</v>
      </c>
      <c r="B161" s="145" t="s">
        <v>2016</v>
      </c>
      <c r="C161" s="146" t="s">
        <v>715</v>
      </c>
      <c r="D161" s="147">
        <v>44679</v>
      </c>
      <c r="E161" s="145" t="s">
        <v>3625</v>
      </c>
      <c r="F161" s="145" t="s">
        <v>786</v>
      </c>
      <c r="G161" s="146">
        <v>308937702</v>
      </c>
      <c r="H161" s="148">
        <v>53000</v>
      </c>
    </row>
    <row r="162" spans="1:8">
      <c r="A162" s="145">
        <v>157</v>
      </c>
      <c r="B162" s="145" t="s">
        <v>2017</v>
      </c>
      <c r="C162" s="146" t="s">
        <v>715</v>
      </c>
      <c r="D162" s="147">
        <v>44679</v>
      </c>
      <c r="E162" s="145" t="s">
        <v>3598</v>
      </c>
      <c r="F162" s="145" t="s">
        <v>786</v>
      </c>
      <c r="G162" s="146">
        <v>308937702</v>
      </c>
      <c r="H162" s="148">
        <v>280000</v>
      </c>
    </row>
    <row r="163" spans="1:8">
      <c r="A163" s="145">
        <v>158</v>
      </c>
      <c r="B163" s="145" t="s">
        <v>2018</v>
      </c>
      <c r="C163" s="146" t="s">
        <v>715</v>
      </c>
      <c r="D163" s="147">
        <v>44679</v>
      </c>
      <c r="E163" s="145" t="s">
        <v>3597</v>
      </c>
      <c r="F163" s="145" t="s">
        <v>786</v>
      </c>
      <c r="G163" s="146">
        <v>308937702</v>
      </c>
      <c r="H163" s="148">
        <v>195000</v>
      </c>
    </row>
    <row r="164" spans="1:8">
      <c r="A164" s="145">
        <v>159</v>
      </c>
      <c r="B164" s="145" t="s">
        <v>2019</v>
      </c>
      <c r="C164" s="146" t="s">
        <v>715</v>
      </c>
      <c r="D164" s="147">
        <v>44681</v>
      </c>
      <c r="E164" s="145" t="s">
        <v>3451</v>
      </c>
      <c r="F164" s="145" t="s">
        <v>842</v>
      </c>
      <c r="G164" s="146">
        <v>305540844</v>
      </c>
      <c r="H164" s="148">
        <v>99998</v>
      </c>
    </row>
    <row r="165" spans="1:8">
      <c r="A165" s="145">
        <v>160</v>
      </c>
      <c r="B165" s="145" t="s">
        <v>2020</v>
      </c>
      <c r="C165" s="146" t="s">
        <v>715</v>
      </c>
      <c r="D165" s="147">
        <v>44681</v>
      </c>
      <c r="E165" s="145" t="s">
        <v>3626</v>
      </c>
      <c r="F165" s="145" t="s">
        <v>842</v>
      </c>
      <c r="G165" s="146">
        <v>305540844</v>
      </c>
      <c r="H165" s="148">
        <v>75000</v>
      </c>
    </row>
    <row r="166" spans="1:8">
      <c r="A166" s="145">
        <v>161</v>
      </c>
      <c r="B166" s="145" t="s">
        <v>2021</v>
      </c>
      <c r="C166" s="146" t="s">
        <v>715</v>
      </c>
      <c r="D166" s="147">
        <v>44684</v>
      </c>
      <c r="E166" s="145" t="s">
        <v>3550</v>
      </c>
      <c r="F166" s="145" t="s">
        <v>786</v>
      </c>
      <c r="G166" s="146">
        <v>308937702</v>
      </c>
      <c r="H166" s="148">
        <v>135000</v>
      </c>
    </row>
    <row r="167" spans="1:8">
      <c r="A167" s="145">
        <v>162</v>
      </c>
      <c r="B167" s="145" t="s">
        <v>2022</v>
      </c>
      <c r="C167" s="146" t="s">
        <v>715</v>
      </c>
      <c r="D167" s="147">
        <v>44684</v>
      </c>
      <c r="E167" s="145" t="s">
        <v>3550</v>
      </c>
      <c r="F167" s="145" t="s">
        <v>786</v>
      </c>
      <c r="G167" s="146">
        <v>308937702</v>
      </c>
      <c r="H167" s="148">
        <v>135000</v>
      </c>
    </row>
    <row r="168" spans="1:8">
      <c r="A168" s="145">
        <v>163</v>
      </c>
      <c r="B168" s="145" t="s">
        <v>2023</v>
      </c>
      <c r="C168" s="146" t="s">
        <v>715</v>
      </c>
      <c r="D168" s="147">
        <v>44694</v>
      </c>
      <c r="E168" s="145" t="s">
        <v>3627</v>
      </c>
      <c r="F168" s="145" t="s">
        <v>799</v>
      </c>
      <c r="G168" s="146">
        <v>200588569</v>
      </c>
      <c r="H168" s="148">
        <v>23575000</v>
      </c>
    </row>
    <row r="169" spans="1:8">
      <c r="A169" s="145">
        <v>164</v>
      </c>
      <c r="B169" s="145" t="s">
        <v>2025</v>
      </c>
      <c r="C169" s="146" t="s">
        <v>715</v>
      </c>
      <c r="D169" s="147">
        <v>44696</v>
      </c>
      <c r="E169" s="145" t="s">
        <v>3500</v>
      </c>
      <c r="F169" s="145" t="s">
        <v>2026</v>
      </c>
      <c r="G169" s="146">
        <v>306832090</v>
      </c>
      <c r="H169" s="148">
        <v>1050000</v>
      </c>
    </row>
    <row r="170" spans="1:8">
      <c r="A170" s="145">
        <v>165</v>
      </c>
      <c r="B170" s="145" t="s">
        <v>2027</v>
      </c>
      <c r="C170" s="146" t="s">
        <v>715</v>
      </c>
      <c r="D170" s="147">
        <v>44696</v>
      </c>
      <c r="E170" s="145" t="s">
        <v>3521</v>
      </c>
      <c r="F170" s="145" t="s">
        <v>2026</v>
      </c>
      <c r="G170" s="146">
        <v>306832090</v>
      </c>
      <c r="H170" s="148">
        <v>1000000</v>
      </c>
    </row>
    <row r="171" spans="1:8">
      <c r="A171" s="145">
        <v>166</v>
      </c>
      <c r="B171" s="145" t="s">
        <v>2028</v>
      </c>
      <c r="C171" s="146" t="s">
        <v>715</v>
      </c>
      <c r="D171" s="147">
        <v>44700</v>
      </c>
      <c r="E171" s="145" t="s">
        <v>3628</v>
      </c>
      <c r="F171" s="145" t="s">
        <v>1995</v>
      </c>
      <c r="G171" s="146">
        <v>308313592</v>
      </c>
      <c r="H171" s="148">
        <v>60000</v>
      </c>
    </row>
    <row r="172" spans="1:8">
      <c r="A172" s="145">
        <v>167</v>
      </c>
      <c r="B172" s="145" t="s">
        <v>2030</v>
      </c>
      <c r="C172" s="146" t="s">
        <v>715</v>
      </c>
      <c r="D172" s="147">
        <v>44700</v>
      </c>
      <c r="E172" s="145" t="s">
        <v>3629</v>
      </c>
      <c r="F172" s="145" t="s">
        <v>796</v>
      </c>
      <c r="G172" s="146">
        <v>305614995</v>
      </c>
      <c r="H172" s="148">
        <v>569940</v>
      </c>
    </row>
    <row r="173" spans="1:8">
      <c r="A173" s="145">
        <v>168</v>
      </c>
      <c r="B173" s="145" t="s">
        <v>2031</v>
      </c>
      <c r="C173" s="146" t="s">
        <v>715</v>
      </c>
      <c r="D173" s="147">
        <v>44700</v>
      </c>
      <c r="E173" s="145" t="s">
        <v>3630</v>
      </c>
      <c r="F173" s="145" t="s">
        <v>796</v>
      </c>
      <c r="G173" s="146">
        <v>305614995</v>
      </c>
      <c r="H173" s="148">
        <v>1904400</v>
      </c>
    </row>
    <row r="174" spans="1:8">
      <c r="A174" s="145">
        <v>169</v>
      </c>
      <c r="B174" s="145" t="s">
        <v>2032</v>
      </c>
      <c r="C174" s="146" t="s">
        <v>715</v>
      </c>
      <c r="D174" s="147">
        <v>44701</v>
      </c>
      <c r="E174" s="145" t="s">
        <v>3631</v>
      </c>
      <c r="F174" s="145" t="s">
        <v>796</v>
      </c>
      <c r="G174" s="146">
        <v>305614995</v>
      </c>
      <c r="H174" s="148">
        <v>301300</v>
      </c>
    </row>
    <row r="175" spans="1:8">
      <c r="A175" s="145">
        <v>170</v>
      </c>
      <c r="B175" s="145" t="s">
        <v>2034</v>
      </c>
      <c r="C175" s="146" t="s">
        <v>715</v>
      </c>
      <c r="D175" s="147">
        <v>44704</v>
      </c>
      <c r="E175" s="145" t="s">
        <v>3628</v>
      </c>
      <c r="F175" s="145" t="s">
        <v>1995</v>
      </c>
      <c r="G175" s="146">
        <v>308313592</v>
      </c>
      <c r="H175" s="148">
        <v>5550000</v>
      </c>
    </row>
    <row r="176" spans="1:8">
      <c r="A176" s="145">
        <v>171</v>
      </c>
      <c r="B176" s="145" t="s">
        <v>2036</v>
      </c>
      <c r="C176" s="146" t="s">
        <v>715</v>
      </c>
      <c r="D176" s="147">
        <v>44706</v>
      </c>
      <c r="E176" s="145" t="s">
        <v>3632</v>
      </c>
      <c r="F176" s="145" t="s">
        <v>796</v>
      </c>
      <c r="G176" s="146">
        <v>305614995</v>
      </c>
      <c r="H176" s="148">
        <v>198260</v>
      </c>
    </row>
    <row r="177" spans="1:8">
      <c r="A177" s="145">
        <v>172</v>
      </c>
      <c r="B177" s="145" t="s">
        <v>2038</v>
      </c>
      <c r="C177" s="146" t="s">
        <v>715</v>
      </c>
      <c r="D177" s="147">
        <v>44707</v>
      </c>
      <c r="E177" s="145" t="s">
        <v>3633</v>
      </c>
      <c r="F177" s="145" t="s">
        <v>759</v>
      </c>
      <c r="G177" s="146">
        <v>302945032</v>
      </c>
      <c r="H177" s="148">
        <v>521000</v>
      </c>
    </row>
    <row r="178" spans="1:8">
      <c r="A178" s="145">
        <v>173</v>
      </c>
      <c r="B178" s="145" t="s">
        <v>2040</v>
      </c>
      <c r="C178" s="146" t="s">
        <v>715</v>
      </c>
      <c r="D178" s="147">
        <v>44707</v>
      </c>
      <c r="E178" s="145" t="s">
        <v>3634</v>
      </c>
      <c r="F178" s="145" t="s">
        <v>799</v>
      </c>
      <c r="G178" s="146">
        <v>200588569</v>
      </c>
      <c r="H178" s="148">
        <v>103730000</v>
      </c>
    </row>
    <row r="179" spans="1:8">
      <c r="A179" s="145">
        <v>174</v>
      </c>
      <c r="B179" s="145" t="s">
        <v>2041</v>
      </c>
      <c r="C179" s="146" t="s">
        <v>715</v>
      </c>
      <c r="D179" s="147">
        <v>44708</v>
      </c>
      <c r="E179" s="145" t="s">
        <v>3635</v>
      </c>
      <c r="F179" s="145" t="s">
        <v>894</v>
      </c>
      <c r="G179" s="146">
        <v>205203133</v>
      </c>
      <c r="H179" s="148">
        <v>16151190</v>
      </c>
    </row>
    <row r="180" spans="1:8">
      <c r="A180" s="145">
        <v>175</v>
      </c>
      <c r="B180" s="145" t="s">
        <v>2043</v>
      </c>
      <c r="C180" s="146" t="s">
        <v>715</v>
      </c>
      <c r="D180" s="147">
        <v>44708</v>
      </c>
      <c r="E180" s="145" t="s">
        <v>3636</v>
      </c>
      <c r="F180" s="145" t="s">
        <v>894</v>
      </c>
      <c r="G180" s="146">
        <v>205203133</v>
      </c>
      <c r="H180" s="148">
        <v>3572920</v>
      </c>
    </row>
    <row r="181" spans="1:8" ht="22.5">
      <c r="A181" s="145">
        <v>176</v>
      </c>
      <c r="B181" s="145" t="s">
        <v>2044</v>
      </c>
      <c r="C181" s="146" t="s">
        <v>715</v>
      </c>
      <c r="D181" s="147">
        <v>44711</v>
      </c>
      <c r="E181" s="145" t="s">
        <v>3637</v>
      </c>
      <c r="F181" s="145" t="s">
        <v>762</v>
      </c>
      <c r="G181" s="146">
        <v>302023222</v>
      </c>
      <c r="H181" s="148">
        <v>2921000</v>
      </c>
    </row>
    <row r="182" spans="1:8">
      <c r="A182" s="145">
        <v>177</v>
      </c>
      <c r="B182" s="145" t="s">
        <v>2047</v>
      </c>
      <c r="C182" s="146" t="s">
        <v>715</v>
      </c>
      <c r="D182" s="147">
        <v>44717</v>
      </c>
      <c r="E182" s="145" t="s">
        <v>3638</v>
      </c>
      <c r="F182" s="145" t="s">
        <v>2048</v>
      </c>
      <c r="G182" s="146">
        <v>309484412</v>
      </c>
      <c r="H182" s="148">
        <v>375000</v>
      </c>
    </row>
    <row r="183" spans="1:8">
      <c r="A183" s="145">
        <v>178</v>
      </c>
      <c r="B183" s="145" t="s">
        <v>2049</v>
      </c>
      <c r="C183" s="146" t="s">
        <v>715</v>
      </c>
      <c r="D183" s="147">
        <v>44718</v>
      </c>
      <c r="E183" s="145" t="s">
        <v>3639</v>
      </c>
      <c r="F183" s="145" t="s">
        <v>796</v>
      </c>
      <c r="G183" s="146">
        <v>305614995</v>
      </c>
      <c r="H183" s="148">
        <v>1000495</v>
      </c>
    </row>
    <row r="184" spans="1:8">
      <c r="A184" s="145">
        <v>179</v>
      </c>
      <c r="B184" s="145" t="s">
        <v>2051</v>
      </c>
      <c r="C184" s="146" t="s">
        <v>715</v>
      </c>
      <c r="D184" s="147">
        <v>44718</v>
      </c>
      <c r="E184" s="145" t="s">
        <v>3640</v>
      </c>
      <c r="F184" s="145" t="s">
        <v>796</v>
      </c>
      <c r="G184" s="146">
        <v>305614995</v>
      </c>
      <c r="H184" s="148">
        <v>374850</v>
      </c>
    </row>
    <row r="185" spans="1:8">
      <c r="A185" s="145">
        <v>180</v>
      </c>
      <c r="B185" s="145" t="s">
        <v>2052</v>
      </c>
      <c r="C185" s="146" t="s">
        <v>715</v>
      </c>
      <c r="D185" s="147">
        <v>44718</v>
      </c>
      <c r="E185" s="145" t="s">
        <v>3641</v>
      </c>
      <c r="F185" s="145" t="s">
        <v>796</v>
      </c>
      <c r="G185" s="146">
        <v>305614995</v>
      </c>
      <c r="H185" s="148">
        <v>346920</v>
      </c>
    </row>
    <row r="186" spans="1:8">
      <c r="A186" s="145">
        <v>181</v>
      </c>
      <c r="B186" s="145" t="s">
        <v>2053</v>
      </c>
      <c r="C186" s="146" t="s">
        <v>715</v>
      </c>
      <c r="D186" s="147">
        <v>44718</v>
      </c>
      <c r="E186" s="145" t="s">
        <v>3642</v>
      </c>
      <c r="F186" s="145" t="s">
        <v>796</v>
      </c>
      <c r="G186" s="146">
        <v>305614995</v>
      </c>
      <c r="H186" s="148">
        <v>750350</v>
      </c>
    </row>
    <row r="187" spans="1:8">
      <c r="A187" s="145">
        <v>182</v>
      </c>
      <c r="B187" s="145" t="s">
        <v>2054</v>
      </c>
      <c r="C187" s="146" t="s">
        <v>715</v>
      </c>
      <c r="D187" s="147">
        <v>44718</v>
      </c>
      <c r="E187" s="145" t="s">
        <v>3643</v>
      </c>
      <c r="F187" s="145" t="s">
        <v>796</v>
      </c>
      <c r="G187" s="146">
        <v>305614995</v>
      </c>
      <c r="H187" s="148">
        <v>451800</v>
      </c>
    </row>
    <row r="188" spans="1:8">
      <c r="A188" s="145">
        <v>183</v>
      </c>
      <c r="B188" s="145" t="s">
        <v>2055</v>
      </c>
      <c r="C188" s="146" t="s">
        <v>715</v>
      </c>
      <c r="D188" s="147">
        <v>44718</v>
      </c>
      <c r="E188" s="145" t="s">
        <v>3644</v>
      </c>
      <c r="F188" s="145" t="s">
        <v>796</v>
      </c>
      <c r="G188" s="146">
        <v>305614995</v>
      </c>
      <c r="H188" s="148">
        <v>211600</v>
      </c>
    </row>
    <row r="189" spans="1:8">
      <c r="A189" s="145">
        <v>184</v>
      </c>
      <c r="B189" s="145" t="s">
        <v>2056</v>
      </c>
      <c r="C189" s="146" t="s">
        <v>715</v>
      </c>
      <c r="D189" s="147">
        <v>44722</v>
      </c>
      <c r="E189" s="145" t="s">
        <v>3645</v>
      </c>
      <c r="F189" s="145" t="s">
        <v>2058</v>
      </c>
      <c r="G189" s="146">
        <v>304977427</v>
      </c>
      <c r="H189" s="148">
        <v>10125000</v>
      </c>
    </row>
    <row r="190" spans="1:8">
      <c r="A190" s="145">
        <v>185</v>
      </c>
      <c r="B190" s="145" t="s">
        <v>2059</v>
      </c>
      <c r="C190" s="146" t="s">
        <v>715</v>
      </c>
      <c r="D190" s="147">
        <v>44723</v>
      </c>
      <c r="E190" s="145" t="s">
        <v>3646</v>
      </c>
      <c r="F190" s="145" t="s">
        <v>2060</v>
      </c>
      <c r="G190" s="146">
        <v>303499849</v>
      </c>
      <c r="H190" s="148">
        <v>1809870</v>
      </c>
    </row>
    <row r="191" spans="1:8">
      <c r="A191" s="145">
        <v>186</v>
      </c>
      <c r="B191" s="145" t="s">
        <v>2061</v>
      </c>
      <c r="C191" s="146" t="s">
        <v>715</v>
      </c>
      <c r="D191" s="147">
        <v>44723</v>
      </c>
      <c r="E191" s="145" t="s">
        <v>3647</v>
      </c>
      <c r="F191" s="145" t="s">
        <v>2060</v>
      </c>
      <c r="G191" s="146">
        <v>303499849</v>
      </c>
      <c r="H191" s="148">
        <v>2393380</v>
      </c>
    </row>
    <row r="192" spans="1:8" ht="22.5">
      <c r="A192" s="145">
        <v>187</v>
      </c>
      <c r="B192" s="145" t="s">
        <v>2062</v>
      </c>
      <c r="C192" s="146" t="s">
        <v>715</v>
      </c>
      <c r="D192" s="147">
        <v>44724</v>
      </c>
      <c r="E192" s="145" t="s">
        <v>3601</v>
      </c>
      <c r="F192" s="145" t="s">
        <v>2063</v>
      </c>
      <c r="G192" s="146">
        <v>306546099</v>
      </c>
      <c r="H192" s="148">
        <v>1497600</v>
      </c>
    </row>
    <row r="193" spans="1:8" ht="22.5">
      <c r="A193" s="145">
        <v>188</v>
      </c>
      <c r="B193" s="145" t="s">
        <v>2064</v>
      </c>
      <c r="C193" s="146" t="s">
        <v>715</v>
      </c>
      <c r="D193" s="147">
        <v>44724</v>
      </c>
      <c r="E193" s="145" t="s">
        <v>3580</v>
      </c>
      <c r="F193" s="145" t="s">
        <v>2063</v>
      </c>
      <c r="G193" s="146">
        <v>306546099</v>
      </c>
      <c r="H193" s="148">
        <v>625000</v>
      </c>
    </row>
    <row r="194" spans="1:8">
      <c r="A194" s="145">
        <v>189</v>
      </c>
      <c r="B194" s="145" t="s">
        <v>2065</v>
      </c>
      <c r="C194" s="146" t="s">
        <v>715</v>
      </c>
      <c r="D194" s="147">
        <v>44724</v>
      </c>
      <c r="E194" s="145" t="s">
        <v>3612</v>
      </c>
      <c r="F194" s="145" t="s">
        <v>850</v>
      </c>
      <c r="G194" s="146">
        <v>308366495</v>
      </c>
      <c r="H194" s="148">
        <v>4789000</v>
      </c>
    </row>
    <row r="195" spans="1:8" ht="22.5">
      <c r="A195" s="145">
        <v>190</v>
      </c>
      <c r="B195" s="145" t="s">
        <v>2066</v>
      </c>
      <c r="C195" s="146" t="s">
        <v>715</v>
      </c>
      <c r="D195" s="147">
        <v>44724</v>
      </c>
      <c r="E195" s="145" t="s">
        <v>3648</v>
      </c>
      <c r="F195" s="145" t="s">
        <v>2063</v>
      </c>
      <c r="G195" s="146">
        <v>306546099</v>
      </c>
      <c r="H195" s="148">
        <v>1782000</v>
      </c>
    </row>
    <row r="196" spans="1:8" ht="22.5">
      <c r="A196" s="145">
        <v>191</v>
      </c>
      <c r="B196" s="145" t="s">
        <v>2067</v>
      </c>
      <c r="C196" s="146" t="s">
        <v>715</v>
      </c>
      <c r="D196" s="147">
        <v>44725</v>
      </c>
      <c r="E196" s="145" t="s">
        <v>3649</v>
      </c>
      <c r="F196" s="145" t="s">
        <v>804</v>
      </c>
      <c r="G196" s="146">
        <v>303919141</v>
      </c>
      <c r="H196" s="148">
        <v>1650000</v>
      </c>
    </row>
    <row r="197" spans="1:8" ht="22.5">
      <c r="A197" s="145">
        <v>192</v>
      </c>
      <c r="B197" s="145" t="s">
        <v>2069</v>
      </c>
      <c r="C197" s="146" t="s">
        <v>715</v>
      </c>
      <c r="D197" s="147">
        <v>44725</v>
      </c>
      <c r="E197" s="145" t="s">
        <v>3650</v>
      </c>
      <c r="F197" s="145" t="s">
        <v>804</v>
      </c>
      <c r="G197" s="146">
        <v>303919141</v>
      </c>
      <c r="H197" s="148">
        <v>56000</v>
      </c>
    </row>
    <row r="198" spans="1:8" ht="22.5">
      <c r="A198" s="145">
        <v>193</v>
      </c>
      <c r="B198" s="145" t="s">
        <v>2070</v>
      </c>
      <c r="C198" s="146" t="s">
        <v>715</v>
      </c>
      <c r="D198" s="147">
        <v>44725</v>
      </c>
      <c r="E198" s="145" t="s">
        <v>3651</v>
      </c>
      <c r="F198" s="145" t="s">
        <v>804</v>
      </c>
      <c r="G198" s="146">
        <v>303919141</v>
      </c>
      <c r="H198" s="148">
        <v>53700</v>
      </c>
    </row>
    <row r="199" spans="1:8" ht="22.5">
      <c r="A199" s="145">
        <v>194</v>
      </c>
      <c r="B199" s="145" t="s">
        <v>2071</v>
      </c>
      <c r="C199" s="146" t="s">
        <v>715</v>
      </c>
      <c r="D199" s="147">
        <v>44725</v>
      </c>
      <c r="E199" s="145" t="s">
        <v>3652</v>
      </c>
      <c r="F199" s="145" t="s">
        <v>804</v>
      </c>
      <c r="G199" s="146">
        <v>303919141</v>
      </c>
      <c r="H199" s="148">
        <v>108000</v>
      </c>
    </row>
    <row r="200" spans="1:8" ht="22.5">
      <c r="A200" s="145">
        <v>195</v>
      </c>
      <c r="B200" s="145" t="s">
        <v>2072</v>
      </c>
      <c r="C200" s="146" t="s">
        <v>715</v>
      </c>
      <c r="D200" s="147">
        <v>44725</v>
      </c>
      <c r="E200" s="145" t="s">
        <v>3653</v>
      </c>
      <c r="F200" s="145" t="s">
        <v>804</v>
      </c>
      <c r="G200" s="146">
        <v>303919141</v>
      </c>
      <c r="H200" s="148">
        <v>83883</v>
      </c>
    </row>
    <row r="201" spans="1:8" ht="22.5">
      <c r="A201" s="145">
        <v>196</v>
      </c>
      <c r="B201" s="145" t="s">
        <v>2073</v>
      </c>
      <c r="C201" s="146" t="s">
        <v>715</v>
      </c>
      <c r="D201" s="147">
        <v>44725</v>
      </c>
      <c r="E201" s="145" t="s">
        <v>3654</v>
      </c>
      <c r="F201" s="145" t="s">
        <v>804</v>
      </c>
      <c r="G201" s="146">
        <v>303919141</v>
      </c>
      <c r="H201" s="148">
        <v>176400</v>
      </c>
    </row>
    <row r="202" spans="1:8" ht="22.5">
      <c r="A202" s="145">
        <v>197</v>
      </c>
      <c r="B202" s="145" t="s">
        <v>2074</v>
      </c>
      <c r="C202" s="146" t="s">
        <v>715</v>
      </c>
      <c r="D202" s="147">
        <v>44726</v>
      </c>
      <c r="E202" s="145" t="s">
        <v>3610</v>
      </c>
      <c r="F202" s="145" t="s">
        <v>1973</v>
      </c>
      <c r="G202" s="146">
        <v>305023164</v>
      </c>
      <c r="H202" s="148">
        <v>1700000</v>
      </c>
    </row>
    <row r="203" spans="1:8" ht="22.5">
      <c r="A203" s="145">
        <v>198</v>
      </c>
      <c r="B203" s="145" t="s">
        <v>2076</v>
      </c>
      <c r="C203" s="146" t="s">
        <v>715</v>
      </c>
      <c r="D203" s="147">
        <v>44726</v>
      </c>
      <c r="E203" s="145" t="s">
        <v>3655</v>
      </c>
      <c r="F203" s="145" t="s">
        <v>1973</v>
      </c>
      <c r="G203" s="146">
        <v>305023164</v>
      </c>
      <c r="H203" s="148">
        <v>1500000</v>
      </c>
    </row>
    <row r="204" spans="1:8" ht="22.5">
      <c r="A204" s="145">
        <v>199</v>
      </c>
      <c r="B204" s="145" t="s">
        <v>2077</v>
      </c>
      <c r="C204" s="146" t="s">
        <v>715</v>
      </c>
      <c r="D204" s="147">
        <v>44726</v>
      </c>
      <c r="E204" s="145" t="s">
        <v>3656</v>
      </c>
      <c r="F204" s="145" t="s">
        <v>804</v>
      </c>
      <c r="G204" s="146">
        <v>303919141</v>
      </c>
      <c r="H204" s="148">
        <v>994000</v>
      </c>
    </row>
    <row r="205" spans="1:8">
      <c r="A205" s="145">
        <v>200</v>
      </c>
      <c r="B205" s="145" t="s">
        <v>2078</v>
      </c>
      <c r="C205" s="146" t="s">
        <v>715</v>
      </c>
      <c r="D205" s="147">
        <v>44727</v>
      </c>
      <c r="E205" s="145" t="s">
        <v>3657</v>
      </c>
      <c r="F205" s="145" t="s">
        <v>2060</v>
      </c>
      <c r="G205" s="146">
        <v>303499849</v>
      </c>
      <c r="H205" s="148">
        <v>528885</v>
      </c>
    </row>
    <row r="206" spans="1:8">
      <c r="A206" s="145">
        <v>201</v>
      </c>
      <c r="B206" s="145" t="s">
        <v>2080</v>
      </c>
      <c r="C206" s="146" t="s">
        <v>715</v>
      </c>
      <c r="D206" s="147">
        <v>44727</v>
      </c>
      <c r="E206" s="145" t="s">
        <v>3658</v>
      </c>
      <c r="F206" s="145" t="s">
        <v>2060</v>
      </c>
      <c r="G206" s="146">
        <v>303499849</v>
      </c>
      <c r="H206" s="148">
        <v>1323075</v>
      </c>
    </row>
    <row r="207" spans="1:8">
      <c r="A207" s="145">
        <v>202</v>
      </c>
      <c r="B207" s="145" t="s">
        <v>2081</v>
      </c>
      <c r="C207" s="146" t="s">
        <v>715</v>
      </c>
      <c r="D207" s="147">
        <v>44727</v>
      </c>
      <c r="E207" s="145" t="s">
        <v>3613</v>
      </c>
      <c r="F207" s="145" t="s">
        <v>2082</v>
      </c>
      <c r="G207" s="146">
        <v>306285116</v>
      </c>
      <c r="H207" s="148">
        <v>149950</v>
      </c>
    </row>
    <row r="208" spans="1:8">
      <c r="A208" s="145">
        <v>203</v>
      </c>
      <c r="B208" s="145" t="s">
        <v>2083</v>
      </c>
      <c r="C208" s="146" t="s">
        <v>715</v>
      </c>
      <c r="D208" s="147">
        <v>44727</v>
      </c>
      <c r="E208" s="145" t="s">
        <v>3613</v>
      </c>
      <c r="F208" s="145" t="s">
        <v>2082</v>
      </c>
      <c r="G208" s="146">
        <v>306285116</v>
      </c>
      <c r="H208" s="148">
        <v>149950</v>
      </c>
    </row>
    <row r="209" spans="1:8">
      <c r="A209" s="145">
        <v>204</v>
      </c>
      <c r="B209" s="145" t="s">
        <v>2084</v>
      </c>
      <c r="C209" s="146" t="s">
        <v>715</v>
      </c>
      <c r="D209" s="147">
        <v>44727</v>
      </c>
      <c r="E209" s="145" t="s">
        <v>3550</v>
      </c>
      <c r="F209" s="145" t="s">
        <v>2082</v>
      </c>
      <c r="G209" s="146">
        <v>306285116</v>
      </c>
      <c r="H209" s="148">
        <v>64500</v>
      </c>
    </row>
    <row r="210" spans="1:8" ht="22.5">
      <c r="A210" s="145">
        <v>205</v>
      </c>
      <c r="B210" s="145" t="s">
        <v>2085</v>
      </c>
      <c r="C210" s="146" t="s">
        <v>715</v>
      </c>
      <c r="D210" s="147">
        <v>44727</v>
      </c>
      <c r="E210" s="145" t="s">
        <v>3659</v>
      </c>
      <c r="F210" s="145" t="s">
        <v>804</v>
      </c>
      <c r="G210" s="146">
        <v>303919141</v>
      </c>
      <c r="H210" s="148">
        <v>1480740</v>
      </c>
    </row>
    <row r="211" spans="1:8">
      <c r="A211" s="145">
        <v>206</v>
      </c>
      <c r="B211" s="145" t="s">
        <v>2086</v>
      </c>
      <c r="C211" s="146" t="s">
        <v>715</v>
      </c>
      <c r="D211" s="147">
        <v>44727</v>
      </c>
      <c r="E211" s="145" t="s">
        <v>3550</v>
      </c>
      <c r="F211" s="145" t="s">
        <v>2082</v>
      </c>
      <c r="G211" s="146">
        <v>306285116</v>
      </c>
      <c r="H211" s="148">
        <v>69000</v>
      </c>
    </row>
    <row r="212" spans="1:8" ht="22.5">
      <c r="A212" s="145">
        <v>207</v>
      </c>
      <c r="B212" s="145" t="s">
        <v>2087</v>
      </c>
      <c r="C212" s="146" t="s">
        <v>715</v>
      </c>
      <c r="D212" s="147">
        <v>44728</v>
      </c>
      <c r="E212" s="145" t="s">
        <v>3651</v>
      </c>
      <c r="F212" s="145" t="s">
        <v>804</v>
      </c>
      <c r="G212" s="146">
        <v>303919141</v>
      </c>
      <c r="H212" s="148">
        <v>53700</v>
      </c>
    </row>
    <row r="213" spans="1:8">
      <c r="A213" s="145">
        <v>208</v>
      </c>
      <c r="B213" s="145" t="s">
        <v>2089</v>
      </c>
      <c r="C213" s="146" t="s">
        <v>715</v>
      </c>
      <c r="D213" s="147">
        <v>44728</v>
      </c>
      <c r="E213" s="145" t="s">
        <v>3660</v>
      </c>
      <c r="F213" s="145" t="s">
        <v>526</v>
      </c>
      <c r="G213" s="146">
        <v>305350961</v>
      </c>
      <c r="H213" s="148">
        <v>2932500</v>
      </c>
    </row>
    <row r="214" spans="1:8">
      <c r="A214" s="145">
        <v>209</v>
      </c>
      <c r="B214" s="145" t="s">
        <v>2090</v>
      </c>
      <c r="C214" s="146" t="s">
        <v>715</v>
      </c>
      <c r="D214" s="147">
        <v>44728</v>
      </c>
      <c r="E214" s="145" t="s">
        <v>3661</v>
      </c>
      <c r="F214" s="145" t="s">
        <v>2082</v>
      </c>
      <c r="G214" s="146">
        <v>306285116</v>
      </c>
      <c r="H214" s="148">
        <v>1770000</v>
      </c>
    </row>
    <row r="215" spans="1:8" ht="22.5">
      <c r="A215" s="145">
        <v>210</v>
      </c>
      <c r="B215" s="145" t="s">
        <v>2091</v>
      </c>
      <c r="C215" s="146" t="s">
        <v>715</v>
      </c>
      <c r="D215" s="147">
        <v>44729</v>
      </c>
      <c r="E215" s="145" t="s">
        <v>3449</v>
      </c>
      <c r="F215" s="145" t="s">
        <v>2063</v>
      </c>
      <c r="G215" s="146">
        <v>306546099</v>
      </c>
      <c r="H215" s="148">
        <v>300000</v>
      </c>
    </row>
    <row r="216" spans="1:8">
      <c r="A216" s="145">
        <v>211</v>
      </c>
      <c r="B216" s="145" t="s">
        <v>2093</v>
      </c>
      <c r="C216" s="146" t="s">
        <v>715</v>
      </c>
      <c r="D216" s="147">
        <v>44729</v>
      </c>
      <c r="E216" s="145" t="s">
        <v>3662</v>
      </c>
      <c r="F216" s="145" t="s">
        <v>2060</v>
      </c>
      <c r="G216" s="146">
        <v>303499849</v>
      </c>
      <c r="H216" s="148">
        <v>675337.5</v>
      </c>
    </row>
    <row r="217" spans="1:8" ht="22.5">
      <c r="A217" s="145">
        <v>212</v>
      </c>
      <c r="B217" s="145" t="s">
        <v>2094</v>
      </c>
      <c r="C217" s="146" t="s">
        <v>715</v>
      </c>
      <c r="D217" s="147">
        <v>44729</v>
      </c>
      <c r="E217" s="145" t="s">
        <v>3663</v>
      </c>
      <c r="F217" s="145" t="s">
        <v>804</v>
      </c>
      <c r="G217" s="146">
        <v>303919141</v>
      </c>
      <c r="H217" s="148">
        <v>592200</v>
      </c>
    </row>
    <row r="218" spans="1:8">
      <c r="A218" s="145">
        <v>213</v>
      </c>
      <c r="B218" s="145" t="s">
        <v>2095</v>
      </c>
      <c r="C218" s="146" t="s">
        <v>715</v>
      </c>
      <c r="D218" s="147">
        <v>44730</v>
      </c>
      <c r="E218" s="145" t="s">
        <v>3589</v>
      </c>
      <c r="F218" s="145" t="s">
        <v>2082</v>
      </c>
      <c r="G218" s="146">
        <v>306285116</v>
      </c>
      <c r="H218" s="148">
        <v>450500</v>
      </c>
    </row>
    <row r="219" spans="1:8">
      <c r="A219" s="145">
        <v>214</v>
      </c>
      <c r="B219" s="145" t="s">
        <v>2096</v>
      </c>
      <c r="C219" s="146" t="s">
        <v>715</v>
      </c>
      <c r="D219" s="147">
        <v>44730</v>
      </c>
      <c r="E219" s="145" t="s">
        <v>3579</v>
      </c>
      <c r="F219" s="145" t="s">
        <v>2082</v>
      </c>
      <c r="G219" s="146">
        <v>306285116</v>
      </c>
      <c r="H219" s="148">
        <v>675750</v>
      </c>
    </row>
    <row r="220" spans="1:8" ht="22.5">
      <c r="A220" s="145">
        <v>215</v>
      </c>
      <c r="B220" s="145" t="s">
        <v>2097</v>
      </c>
      <c r="C220" s="146" t="s">
        <v>715</v>
      </c>
      <c r="D220" s="147">
        <v>44730</v>
      </c>
      <c r="E220" s="145" t="s">
        <v>3664</v>
      </c>
      <c r="F220" s="145" t="s">
        <v>2098</v>
      </c>
      <c r="G220" s="146">
        <v>309276171</v>
      </c>
      <c r="H220" s="148">
        <v>2850000</v>
      </c>
    </row>
    <row r="221" spans="1:8" ht="22.5">
      <c r="A221" s="145">
        <v>216</v>
      </c>
      <c r="B221" s="145" t="s">
        <v>2099</v>
      </c>
      <c r="C221" s="146" t="s">
        <v>715</v>
      </c>
      <c r="D221" s="147">
        <v>44730</v>
      </c>
      <c r="E221" s="145" t="s">
        <v>3664</v>
      </c>
      <c r="F221" s="145" t="s">
        <v>2098</v>
      </c>
      <c r="G221" s="146">
        <v>309276171</v>
      </c>
      <c r="H221" s="148">
        <v>2850000</v>
      </c>
    </row>
    <row r="222" spans="1:8">
      <c r="A222" s="145">
        <v>217</v>
      </c>
      <c r="B222" s="145" t="s">
        <v>2100</v>
      </c>
      <c r="C222" s="146" t="s">
        <v>715</v>
      </c>
      <c r="D222" s="147">
        <v>44731</v>
      </c>
      <c r="E222" s="145" t="s">
        <v>3665</v>
      </c>
      <c r="F222" s="145" t="s">
        <v>2101</v>
      </c>
      <c r="G222" s="146">
        <v>309306434</v>
      </c>
      <c r="H222" s="148">
        <v>2464000</v>
      </c>
    </row>
    <row r="223" spans="1:8" ht="22.5">
      <c r="A223" s="145">
        <v>218</v>
      </c>
      <c r="B223" s="145" t="s">
        <v>2102</v>
      </c>
      <c r="C223" s="146" t="s">
        <v>715</v>
      </c>
      <c r="D223" s="147">
        <v>44732</v>
      </c>
      <c r="E223" s="145" t="s">
        <v>3579</v>
      </c>
      <c r="F223" s="145" t="s">
        <v>2063</v>
      </c>
      <c r="G223" s="146">
        <v>306546099</v>
      </c>
      <c r="H223" s="148">
        <v>1500000</v>
      </c>
    </row>
    <row r="224" spans="1:8" ht="22.5">
      <c r="A224" s="145">
        <v>219</v>
      </c>
      <c r="B224" s="145" t="s">
        <v>2104</v>
      </c>
      <c r="C224" s="146" t="s">
        <v>715</v>
      </c>
      <c r="D224" s="147">
        <v>44732</v>
      </c>
      <c r="E224" s="145" t="s">
        <v>3666</v>
      </c>
      <c r="F224" s="145" t="s">
        <v>2063</v>
      </c>
      <c r="G224" s="146">
        <v>306546099</v>
      </c>
      <c r="H224" s="148">
        <v>250000</v>
      </c>
    </row>
    <row r="225" spans="1:8" ht="22.5">
      <c r="A225" s="145">
        <v>220</v>
      </c>
      <c r="B225" s="145" t="s">
        <v>2105</v>
      </c>
      <c r="C225" s="146" t="s">
        <v>715</v>
      </c>
      <c r="D225" s="147">
        <v>44732</v>
      </c>
      <c r="E225" s="145" t="s">
        <v>3667</v>
      </c>
      <c r="F225" s="145" t="s">
        <v>2063</v>
      </c>
      <c r="G225" s="146">
        <v>306546099</v>
      </c>
      <c r="H225" s="148">
        <v>1619000</v>
      </c>
    </row>
    <row r="226" spans="1:8">
      <c r="A226" s="145">
        <v>221</v>
      </c>
      <c r="B226" s="145" t="s">
        <v>2106</v>
      </c>
      <c r="C226" s="146" t="s">
        <v>715</v>
      </c>
      <c r="D226" s="147">
        <v>44732</v>
      </c>
      <c r="E226" s="145" t="s">
        <v>3668</v>
      </c>
      <c r="F226" s="145" t="s">
        <v>2060</v>
      </c>
      <c r="G226" s="146">
        <v>303499849</v>
      </c>
      <c r="H226" s="148">
        <v>1908770</v>
      </c>
    </row>
    <row r="227" spans="1:8">
      <c r="A227" s="145">
        <v>222</v>
      </c>
      <c r="B227" s="145" t="s">
        <v>2107</v>
      </c>
      <c r="C227" s="146" t="s">
        <v>715</v>
      </c>
      <c r="D227" s="147">
        <v>44732</v>
      </c>
      <c r="E227" s="145" t="s">
        <v>3519</v>
      </c>
      <c r="F227" s="145" t="s">
        <v>2060</v>
      </c>
      <c r="G227" s="146">
        <v>303499849</v>
      </c>
      <c r="H227" s="148">
        <v>1730750</v>
      </c>
    </row>
    <row r="228" spans="1:8">
      <c r="A228" s="145">
        <v>223</v>
      </c>
      <c r="B228" s="145" t="s">
        <v>2108</v>
      </c>
      <c r="C228" s="146" t="s">
        <v>715</v>
      </c>
      <c r="D228" s="147">
        <v>44732</v>
      </c>
      <c r="E228" s="145" t="s">
        <v>3565</v>
      </c>
      <c r="F228" s="145" t="s">
        <v>2060</v>
      </c>
      <c r="G228" s="146">
        <v>303499849</v>
      </c>
      <c r="H228" s="148">
        <v>1681300</v>
      </c>
    </row>
    <row r="229" spans="1:8">
      <c r="A229" s="145">
        <v>224</v>
      </c>
      <c r="B229" s="145" t="s">
        <v>2109</v>
      </c>
      <c r="C229" s="146" t="s">
        <v>715</v>
      </c>
      <c r="D229" s="147">
        <v>44734</v>
      </c>
      <c r="E229" s="145" t="s">
        <v>3669</v>
      </c>
      <c r="F229" s="145" t="s">
        <v>2060</v>
      </c>
      <c r="G229" s="146">
        <v>303499849</v>
      </c>
      <c r="H229" s="148">
        <v>379500</v>
      </c>
    </row>
    <row r="230" spans="1:8">
      <c r="A230" s="145">
        <v>225</v>
      </c>
      <c r="B230" s="145" t="s">
        <v>2111</v>
      </c>
      <c r="C230" s="146" t="s">
        <v>715</v>
      </c>
      <c r="D230" s="147">
        <v>44734</v>
      </c>
      <c r="E230" s="145" t="s">
        <v>3670</v>
      </c>
      <c r="F230" s="145" t="s">
        <v>2082</v>
      </c>
      <c r="G230" s="146">
        <v>306285116</v>
      </c>
      <c r="H230" s="148">
        <v>1800000</v>
      </c>
    </row>
    <row r="231" spans="1:8">
      <c r="A231" s="145">
        <v>226</v>
      </c>
      <c r="B231" s="145" t="s">
        <v>2112</v>
      </c>
      <c r="C231" s="146" t="s">
        <v>715</v>
      </c>
      <c r="D231" s="147">
        <v>44735</v>
      </c>
      <c r="E231" s="145" t="s">
        <v>3627</v>
      </c>
      <c r="F231" s="145" t="s">
        <v>799</v>
      </c>
      <c r="G231" s="146">
        <v>200588569</v>
      </c>
      <c r="H231" s="148">
        <v>23575000</v>
      </c>
    </row>
    <row r="232" spans="1:8">
      <c r="A232" s="145">
        <v>227</v>
      </c>
      <c r="B232" s="145" t="s">
        <v>2114</v>
      </c>
      <c r="C232" s="146" t="s">
        <v>715</v>
      </c>
      <c r="D232" s="147">
        <v>44735</v>
      </c>
      <c r="E232" s="145" t="s">
        <v>3583</v>
      </c>
      <c r="F232" s="145" t="s">
        <v>2115</v>
      </c>
      <c r="G232" s="146">
        <v>304548041</v>
      </c>
      <c r="H232" s="148">
        <v>299000</v>
      </c>
    </row>
    <row r="233" spans="1:8">
      <c r="A233" s="145">
        <v>228</v>
      </c>
      <c r="B233" s="145" t="s">
        <v>2116</v>
      </c>
      <c r="C233" s="146" t="s">
        <v>715</v>
      </c>
      <c r="D233" s="147">
        <v>44735</v>
      </c>
      <c r="E233" s="145" t="s">
        <v>3671</v>
      </c>
      <c r="F233" s="145" t="s">
        <v>2115</v>
      </c>
      <c r="G233" s="146">
        <v>304548041</v>
      </c>
      <c r="H233" s="148">
        <v>299000</v>
      </c>
    </row>
    <row r="234" spans="1:8">
      <c r="A234" s="145">
        <v>229</v>
      </c>
      <c r="B234" s="145" t="s">
        <v>2117</v>
      </c>
      <c r="C234" s="146" t="s">
        <v>715</v>
      </c>
      <c r="D234" s="147">
        <v>44735</v>
      </c>
      <c r="E234" s="145" t="s">
        <v>3614</v>
      </c>
      <c r="F234" s="145" t="s">
        <v>2115</v>
      </c>
      <c r="G234" s="146">
        <v>304548041</v>
      </c>
      <c r="H234" s="148">
        <v>358800</v>
      </c>
    </row>
    <row r="235" spans="1:8">
      <c r="A235" s="145">
        <v>230</v>
      </c>
      <c r="B235" s="145" t="s">
        <v>2118</v>
      </c>
      <c r="C235" s="146" t="s">
        <v>715</v>
      </c>
      <c r="D235" s="147">
        <v>44735</v>
      </c>
      <c r="E235" s="145" t="s">
        <v>3614</v>
      </c>
      <c r="F235" s="145" t="s">
        <v>2115</v>
      </c>
      <c r="G235" s="146">
        <v>304548041</v>
      </c>
      <c r="H235" s="148">
        <v>358800</v>
      </c>
    </row>
    <row r="236" spans="1:8">
      <c r="A236" s="145">
        <v>231</v>
      </c>
      <c r="B236" s="145" t="s">
        <v>2119</v>
      </c>
      <c r="C236" s="146" t="s">
        <v>715</v>
      </c>
      <c r="D236" s="147">
        <v>44735</v>
      </c>
      <c r="E236" s="145" t="s">
        <v>3585</v>
      </c>
      <c r="F236" s="145" t="s">
        <v>2060</v>
      </c>
      <c r="G236" s="146">
        <v>303499849</v>
      </c>
      <c r="H236" s="148">
        <v>1656000</v>
      </c>
    </row>
    <row r="237" spans="1:8" ht="22.5">
      <c r="A237" s="145">
        <v>232</v>
      </c>
      <c r="B237" s="145" t="s">
        <v>2120</v>
      </c>
      <c r="C237" s="146" t="s">
        <v>715</v>
      </c>
      <c r="D237" s="147">
        <v>44736</v>
      </c>
      <c r="E237" s="145" t="s">
        <v>3672</v>
      </c>
      <c r="F237" s="145" t="s">
        <v>804</v>
      </c>
      <c r="G237" s="146">
        <v>303919141</v>
      </c>
      <c r="H237" s="148">
        <v>2055027</v>
      </c>
    </row>
    <row r="238" spans="1:8" ht="22.5">
      <c r="A238" s="145">
        <v>233</v>
      </c>
      <c r="B238" s="145" t="s">
        <v>2122</v>
      </c>
      <c r="C238" s="146" t="s">
        <v>715</v>
      </c>
      <c r="D238" s="147">
        <v>44741</v>
      </c>
      <c r="E238" s="145" t="s">
        <v>3609</v>
      </c>
      <c r="F238" s="145" t="s">
        <v>791</v>
      </c>
      <c r="G238" s="146">
        <v>203677795</v>
      </c>
      <c r="H238" s="148">
        <v>5980000</v>
      </c>
    </row>
    <row r="239" spans="1:8">
      <c r="A239" s="145">
        <v>234</v>
      </c>
      <c r="B239" s="145" t="s">
        <v>3673</v>
      </c>
      <c r="C239" s="146" t="s">
        <v>715</v>
      </c>
      <c r="D239" s="147">
        <v>44745</v>
      </c>
      <c r="E239" s="145" t="s">
        <v>3674</v>
      </c>
      <c r="F239" s="145" t="s">
        <v>3675</v>
      </c>
      <c r="G239" s="146">
        <v>309680066</v>
      </c>
      <c r="H239" s="148">
        <v>2640000</v>
      </c>
    </row>
    <row r="240" spans="1:8" ht="22.5">
      <c r="A240" s="145">
        <v>235</v>
      </c>
      <c r="B240" s="145" t="s">
        <v>3676</v>
      </c>
      <c r="C240" s="146" t="s">
        <v>715</v>
      </c>
      <c r="D240" s="147">
        <v>44746</v>
      </c>
      <c r="E240" s="145" t="s">
        <v>3584</v>
      </c>
      <c r="F240" s="145" t="s">
        <v>2063</v>
      </c>
      <c r="G240" s="146">
        <v>306546099</v>
      </c>
      <c r="H240" s="148">
        <v>1350000</v>
      </c>
    </row>
    <row r="241" spans="1:8" ht="22.5">
      <c r="A241" s="145">
        <v>236</v>
      </c>
      <c r="B241" s="145" t="s">
        <v>3677</v>
      </c>
      <c r="C241" s="146" t="s">
        <v>715</v>
      </c>
      <c r="D241" s="147">
        <v>44746</v>
      </c>
      <c r="E241" s="145" t="s">
        <v>3548</v>
      </c>
      <c r="F241" s="145" t="s">
        <v>2063</v>
      </c>
      <c r="G241" s="146">
        <v>306546099</v>
      </c>
      <c r="H241" s="148">
        <v>120000</v>
      </c>
    </row>
    <row r="242" spans="1:8" ht="22.5">
      <c r="A242" s="145">
        <v>237</v>
      </c>
      <c r="B242" s="145" t="s">
        <v>3678</v>
      </c>
      <c r="C242" s="146" t="s">
        <v>715</v>
      </c>
      <c r="D242" s="147">
        <v>44746</v>
      </c>
      <c r="E242" s="145" t="s">
        <v>3548</v>
      </c>
      <c r="F242" s="145" t="s">
        <v>2063</v>
      </c>
      <c r="G242" s="146">
        <v>306546099</v>
      </c>
      <c r="H242" s="148">
        <v>120000</v>
      </c>
    </row>
    <row r="243" spans="1:8" ht="22.5">
      <c r="A243" s="145">
        <v>238</v>
      </c>
      <c r="B243" s="145" t="s">
        <v>3679</v>
      </c>
      <c r="C243" s="146" t="s">
        <v>715</v>
      </c>
      <c r="D243" s="147">
        <v>44746</v>
      </c>
      <c r="E243" s="145" t="s">
        <v>3680</v>
      </c>
      <c r="F243" s="145" t="s">
        <v>2063</v>
      </c>
      <c r="G243" s="146">
        <v>306546099</v>
      </c>
      <c r="H243" s="148">
        <v>33000</v>
      </c>
    </row>
    <row r="244" spans="1:8" ht="22.5">
      <c r="A244" s="145">
        <v>239</v>
      </c>
      <c r="B244" s="145" t="s">
        <v>3681</v>
      </c>
      <c r="C244" s="146" t="s">
        <v>715</v>
      </c>
      <c r="D244" s="147">
        <v>44746</v>
      </c>
      <c r="E244" s="145" t="s">
        <v>3581</v>
      </c>
      <c r="F244" s="145" t="s">
        <v>2063</v>
      </c>
      <c r="G244" s="146">
        <v>306546099</v>
      </c>
      <c r="H244" s="148">
        <v>525000</v>
      </c>
    </row>
    <row r="245" spans="1:8" ht="22.5">
      <c r="A245" s="145">
        <v>240</v>
      </c>
      <c r="B245" s="145" t="s">
        <v>3682</v>
      </c>
      <c r="C245" s="146" t="s">
        <v>715</v>
      </c>
      <c r="D245" s="147">
        <v>44746</v>
      </c>
      <c r="E245" s="145" t="s">
        <v>3683</v>
      </c>
      <c r="F245" s="145" t="s">
        <v>2063</v>
      </c>
      <c r="G245" s="146">
        <v>306546099</v>
      </c>
      <c r="H245" s="148">
        <v>465000</v>
      </c>
    </row>
    <row r="246" spans="1:8" ht="22.5">
      <c r="A246" s="145">
        <v>241</v>
      </c>
      <c r="B246" s="145" t="s">
        <v>3684</v>
      </c>
      <c r="C246" s="146" t="s">
        <v>715</v>
      </c>
      <c r="D246" s="147">
        <v>44746</v>
      </c>
      <c r="E246" s="145" t="s">
        <v>3685</v>
      </c>
      <c r="F246" s="145" t="s">
        <v>2063</v>
      </c>
      <c r="G246" s="146">
        <v>306546099</v>
      </c>
      <c r="H246" s="148">
        <v>840000</v>
      </c>
    </row>
    <row r="247" spans="1:8" ht="22.5">
      <c r="A247" s="145">
        <v>242</v>
      </c>
      <c r="B247" s="145" t="s">
        <v>3686</v>
      </c>
      <c r="C247" s="146" t="s">
        <v>715</v>
      </c>
      <c r="D247" s="147">
        <v>44746</v>
      </c>
      <c r="E247" s="145" t="s">
        <v>3687</v>
      </c>
      <c r="F247" s="145" t="s">
        <v>2063</v>
      </c>
      <c r="G247" s="146">
        <v>306546099</v>
      </c>
      <c r="H247" s="148">
        <v>6000</v>
      </c>
    </row>
    <row r="248" spans="1:8" ht="22.5">
      <c r="A248" s="145">
        <v>243</v>
      </c>
      <c r="B248" s="145" t="s">
        <v>3688</v>
      </c>
      <c r="C248" s="146" t="s">
        <v>715</v>
      </c>
      <c r="D248" s="147">
        <v>44746</v>
      </c>
      <c r="E248" s="145" t="s">
        <v>3452</v>
      </c>
      <c r="F248" s="145" t="s">
        <v>2063</v>
      </c>
      <c r="G248" s="146">
        <v>306546099</v>
      </c>
      <c r="H248" s="148">
        <v>30000</v>
      </c>
    </row>
    <row r="249" spans="1:8" ht="22.5">
      <c r="A249" s="145">
        <v>244</v>
      </c>
      <c r="B249" s="145" t="s">
        <v>3689</v>
      </c>
      <c r="C249" s="146" t="s">
        <v>715</v>
      </c>
      <c r="D249" s="147">
        <v>44746</v>
      </c>
      <c r="E249" s="145" t="s">
        <v>3451</v>
      </c>
      <c r="F249" s="145" t="s">
        <v>2063</v>
      </c>
      <c r="G249" s="146">
        <v>306546099</v>
      </c>
      <c r="H249" s="148">
        <v>120000</v>
      </c>
    </row>
    <row r="250" spans="1:8" ht="22.5">
      <c r="A250" s="145">
        <v>245</v>
      </c>
      <c r="B250" s="145" t="s">
        <v>3690</v>
      </c>
      <c r="C250" s="146" t="s">
        <v>715</v>
      </c>
      <c r="D250" s="147">
        <v>44746</v>
      </c>
      <c r="E250" s="145" t="s">
        <v>3447</v>
      </c>
      <c r="F250" s="145" t="s">
        <v>2063</v>
      </c>
      <c r="G250" s="146">
        <v>306546099</v>
      </c>
      <c r="H250" s="148">
        <v>170000</v>
      </c>
    </row>
    <row r="251" spans="1:8" ht="22.5">
      <c r="A251" s="145">
        <v>246</v>
      </c>
      <c r="B251" s="145" t="s">
        <v>3691</v>
      </c>
      <c r="C251" s="146" t="s">
        <v>715</v>
      </c>
      <c r="D251" s="147">
        <v>44746</v>
      </c>
      <c r="E251" s="145" t="s">
        <v>3579</v>
      </c>
      <c r="F251" s="145" t="s">
        <v>2063</v>
      </c>
      <c r="G251" s="146">
        <v>306546099</v>
      </c>
      <c r="H251" s="148">
        <v>1500000</v>
      </c>
    </row>
    <row r="252" spans="1:8" ht="22.5">
      <c r="A252" s="145">
        <v>247</v>
      </c>
      <c r="B252" s="145" t="s">
        <v>3692</v>
      </c>
      <c r="C252" s="146" t="s">
        <v>715</v>
      </c>
      <c r="D252" s="147">
        <v>44746</v>
      </c>
      <c r="E252" s="145" t="s">
        <v>3693</v>
      </c>
      <c r="F252" s="145" t="s">
        <v>3694</v>
      </c>
      <c r="G252" s="146">
        <v>302275771</v>
      </c>
      <c r="H252" s="148">
        <v>416000</v>
      </c>
    </row>
    <row r="253" spans="1:8" ht="22.5">
      <c r="A253" s="145">
        <v>248</v>
      </c>
      <c r="B253" s="145" t="s">
        <v>3695</v>
      </c>
      <c r="C253" s="146" t="s">
        <v>715</v>
      </c>
      <c r="D253" s="147">
        <v>44749</v>
      </c>
      <c r="E253" s="145" t="s">
        <v>3696</v>
      </c>
      <c r="F253" s="145" t="s">
        <v>2063</v>
      </c>
      <c r="G253" s="146">
        <v>306546099</v>
      </c>
      <c r="H253" s="148">
        <v>18640000</v>
      </c>
    </row>
    <row r="254" spans="1:8">
      <c r="A254" s="145">
        <v>249</v>
      </c>
      <c r="B254" s="145" t="s">
        <v>3697</v>
      </c>
      <c r="C254" s="146" t="s">
        <v>715</v>
      </c>
      <c r="D254" s="147">
        <v>44755</v>
      </c>
      <c r="E254" s="145" t="s">
        <v>3609</v>
      </c>
      <c r="F254" s="145" t="s">
        <v>525</v>
      </c>
      <c r="G254" s="146">
        <v>305786617</v>
      </c>
      <c r="H254" s="148">
        <v>6000000</v>
      </c>
    </row>
    <row r="255" spans="1:8" ht="22.5">
      <c r="A255" s="145">
        <v>250</v>
      </c>
      <c r="B255" s="145" t="s">
        <v>3698</v>
      </c>
      <c r="C255" s="146" t="s">
        <v>715</v>
      </c>
      <c r="D255" s="147">
        <v>44757</v>
      </c>
      <c r="E255" s="145" t="s">
        <v>3699</v>
      </c>
      <c r="F255" s="145" t="s">
        <v>762</v>
      </c>
      <c r="G255" s="146">
        <v>302023222</v>
      </c>
      <c r="H255" s="148">
        <v>10515600</v>
      </c>
    </row>
    <row r="256" spans="1:8" ht="22.5">
      <c r="A256" s="145">
        <v>251</v>
      </c>
      <c r="B256" s="145" t="s">
        <v>3700</v>
      </c>
      <c r="C256" s="146" t="s">
        <v>715</v>
      </c>
      <c r="D256" s="147">
        <v>44758</v>
      </c>
      <c r="E256" s="145" t="s">
        <v>3701</v>
      </c>
      <c r="F256" s="145" t="s">
        <v>3702</v>
      </c>
      <c r="G256" s="146">
        <v>303694685</v>
      </c>
      <c r="H256" s="148">
        <v>5250000</v>
      </c>
    </row>
    <row r="257" spans="1:8" ht="22.5">
      <c r="A257" s="145">
        <v>252</v>
      </c>
      <c r="B257" s="145" t="s">
        <v>3703</v>
      </c>
      <c r="C257" s="146" t="s">
        <v>715</v>
      </c>
      <c r="D257" s="147">
        <v>44758</v>
      </c>
      <c r="E257" s="145" t="s">
        <v>3589</v>
      </c>
      <c r="F257" s="145" t="s">
        <v>3702</v>
      </c>
      <c r="G257" s="146">
        <v>303694685</v>
      </c>
      <c r="H257" s="148">
        <v>900000</v>
      </c>
    </row>
    <row r="258" spans="1:8">
      <c r="A258" s="145">
        <v>253</v>
      </c>
      <c r="B258" s="145" t="s">
        <v>3704</v>
      </c>
      <c r="C258" s="146" t="s">
        <v>715</v>
      </c>
      <c r="D258" s="147">
        <v>44758</v>
      </c>
      <c r="E258" s="145" t="s">
        <v>3606</v>
      </c>
      <c r="F258" s="145" t="s">
        <v>771</v>
      </c>
      <c r="G258" s="146">
        <v>302764392</v>
      </c>
      <c r="H258" s="148">
        <v>14000000</v>
      </c>
    </row>
    <row r="259" spans="1:8" ht="22.5">
      <c r="A259" s="145">
        <v>254</v>
      </c>
      <c r="B259" s="145" t="s">
        <v>3705</v>
      </c>
      <c r="C259" s="146" t="s">
        <v>715</v>
      </c>
      <c r="D259" s="147">
        <v>44763</v>
      </c>
      <c r="E259" s="145" t="s">
        <v>3648</v>
      </c>
      <c r="F259" s="145" t="s">
        <v>2063</v>
      </c>
      <c r="G259" s="146">
        <v>306546099</v>
      </c>
      <c r="H259" s="148">
        <v>2400000</v>
      </c>
    </row>
    <row r="260" spans="1:8">
      <c r="A260" s="145">
        <v>255</v>
      </c>
      <c r="B260" s="145" t="s">
        <v>3706</v>
      </c>
      <c r="C260" s="146" t="s">
        <v>715</v>
      </c>
      <c r="D260" s="147">
        <v>44763</v>
      </c>
      <c r="E260" s="145" t="s">
        <v>3707</v>
      </c>
      <c r="F260" s="145" t="s">
        <v>799</v>
      </c>
      <c r="G260" s="146">
        <v>200588569</v>
      </c>
      <c r="H260" s="148">
        <v>70725000</v>
      </c>
    </row>
    <row r="261" spans="1:8">
      <c r="A261" s="145">
        <v>256</v>
      </c>
      <c r="B261" s="145" t="s">
        <v>3708</v>
      </c>
      <c r="C261" s="146" t="s">
        <v>715</v>
      </c>
      <c r="D261" s="147">
        <v>44764</v>
      </c>
      <c r="E261" s="145" t="s">
        <v>3709</v>
      </c>
      <c r="F261" s="145" t="s">
        <v>3675</v>
      </c>
      <c r="G261" s="146">
        <v>309680066</v>
      </c>
      <c r="H261" s="148">
        <v>1290000</v>
      </c>
    </row>
    <row r="262" spans="1:8">
      <c r="A262" s="145">
        <v>257</v>
      </c>
      <c r="B262" s="145" t="s">
        <v>3710</v>
      </c>
      <c r="C262" s="146" t="s">
        <v>715</v>
      </c>
      <c r="D262" s="147">
        <v>44764</v>
      </c>
      <c r="E262" s="145" t="s">
        <v>3585</v>
      </c>
      <c r="F262" s="145" t="s">
        <v>3711</v>
      </c>
      <c r="G262" s="146">
        <v>307102698</v>
      </c>
      <c r="H262" s="148">
        <v>2199000</v>
      </c>
    </row>
    <row r="263" spans="1:8">
      <c r="A263" s="145">
        <v>258</v>
      </c>
      <c r="B263" s="145" t="s">
        <v>3712</v>
      </c>
      <c r="C263" s="146" t="s">
        <v>715</v>
      </c>
      <c r="D263" s="147">
        <v>44769</v>
      </c>
      <c r="E263" s="145" t="s">
        <v>3709</v>
      </c>
      <c r="F263" s="145" t="s">
        <v>3675</v>
      </c>
      <c r="G263" s="146">
        <v>309680066</v>
      </c>
      <c r="H263" s="148">
        <v>1430400</v>
      </c>
    </row>
    <row r="264" spans="1:8">
      <c r="A264" s="145">
        <v>259</v>
      </c>
      <c r="B264" s="145" t="s">
        <v>3713</v>
      </c>
      <c r="C264" s="146" t="s">
        <v>715</v>
      </c>
      <c r="D264" s="147">
        <v>44781</v>
      </c>
      <c r="E264" s="145" t="s">
        <v>3714</v>
      </c>
      <c r="F264" s="145" t="s">
        <v>894</v>
      </c>
      <c r="G264" s="146">
        <v>205203133</v>
      </c>
      <c r="H264" s="148">
        <v>4109990</v>
      </c>
    </row>
    <row r="265" spans="1:8">
      <c r="A265" s="145">
        <v>260</v>
      </c>
      <c r="B265" s="145" t="s">
        <v>3715</v>
      </c>
      <c r="C265" s="146" t="s">
        <v>715</v>
      </c>
      <c r="D265" s="147">
        <v>44781</v>
      </c>
      <c r="E265" s="145" t="s">
        <v>3716</v>
      </c>
      <c r="F265" s="145" t="s">
        <v>894</v>
      </c>
      <c r="G265" s="146">
        <v>205203133</v>
      </c>
      <c r="H265" s="148">
        <v>16170000</v>
      </c>
    </row>
    <row r="266" spans="1:8" ht="22.5">
      <c r="A266" s="145">
        <v>261</v>
      </c>
      <c r="B266" s="145" t="s">
        <v>3717</v>
      </c>
      <c r="C266" s="146" t="s">
        <v>715</v>
      </c>
      <c r="D266" s="147">
        <v>44783</v>
      </c>
      <c r="E266" s="145" t="s">
        <v>3718</v>
      </c>
      <c r="F266" s="145" t="s">
        <v>804</v>
      </c>
      <c r="G266" s="146">
        <v>303919141</v>
      </c>
      <c r="H266" s="148">
        <v>7797000</v>
      </c>
    </row>
    <row r="267" spans="1:8" ht="22.5">
      <c r="A267" s="145">
        <v>262</v>
      </c>
      <c r="B267" s="145" t="s">
        <v>3719</v>
      </c>
      <c r="C267" s="146" t="s">
        <v>715</v>
      </c>
      <c r="D267" s="147">
        <v>44783</v>
      </c>
      <c r="E267" s="145" t="s">
        <v>3720</v>
      </c>
      <c r="F267" s="145" t="s">
        <v>804</v>
      </c>
      <c r="G267" s="146">
        <v>303919141</v>
      </c>
      <c r="H267" s="148">
        <v>5796000</v>
      </c>
    </row>
    <row r="268" spans="1:8" ht="22.5">
      <c r="A268" s="145">
        <v>263</v>
      </c>
      <c r="B268" s="145" t="s">
        <v>3721</v>
      </c>
      <c r="C268" s="146" t="s">
        <v>715</v>
      </c>
      <c r="D268" s="147">
        <v>44783</v>
      </c>
      <c r="E268" s="145" t="s">
        <v>3722</v>
      </c>
      <c r="F268" s="145" t="s">
        <v>804</v>
      </c>
      <c r="G268" s="146">
        <v>303919141</v>
      </c>
      <c r="H268" s="148">
        <v>1799980</v>
      </c>
    </row>
    <row r="269" spans="1:8" ht="22.5">
      <c r="A269" s="145">
        <v>264</v>
      </c>
      <c r="B269" s="145" t="s">
        <v>3723</v>
      </c>
      <c r="C269" s="146" t="s">
        <v>715</v>
      </c>
      <c r="D269" s="147">
        <v>44784</v>
      </c>
      <c r="E269" s="145" t="s">
        <v>3724</v>
      </c>
      <c r="F269" s="145" t="s">
        <v>2063</v>
      </c>
      <c r="G269" s="146">
        <v>306546099</v>
      </c>
      <c r="H269" s="148">
        <v>17600000</v>
      </c>
    </row>
    <row r="270" spans="1:8" ht="22.5">
      <c r="A270" s="145">
        <v>265</v>
      </c>
      <c r="B270" s="145" t="s">
        <v>3725</v>
      </c>
      <c r="C270" s="146" t="s">
        <v>715</v>
      </c>
      <c r="D270" s="147">
        <v>44784</v>
      </c>
      <c r="E270" s="145" t="s">
        <v>3726</v>
      </c>
      <c r="F270" s="145" t="s">
        <v>2063</v>
      </c>
      <c r="G270" s="146">
        <v>306546099</v>
      </c>
      <c r="H270" s="148">
        <v>38500000</v>
      </c>
    </row>
    <row r="271" spans="1:8">
      <c r="A271" s="145">
        <v>266</v>
      </c>
      <c r="B271" s="145" t="s">
        <v>3727</v>
      </c>
      <c r="C271" s="146" t="s">
        <v>715</v>
      </c>
      <c r="D271" s="147">
        <v>44788</v>
      </c>
      <c r="E271" s="145" t="s">
        <v>3728</v>
      </c>
      <c r="F271" s="145" t="s">
        <v>3729</v>
      </c>
      <c r="G271" s="146">
        <v>308721853</v>
      </c>
      <c r="H271" s="148">
        <v>350000</v>
      </c>
    </row>
    <row r="272" spans="1:8">
      <c r="A272" s="145">
        <v>267</v>
      </c>
      <c r="B272" s="145" t="s">
        <v>3730</v>
      </c>
      <c r="C272" s="146" t="s">
        <v>715</v>
      </c>
      <c r="D272" s="147">
        <v>44791</v>
      </c>
      <c r="E272" s="145" t="s">
        <v>3731</v>
      </c>
      <c r="F272" s="145" t="s">
        <v>526</v>
      </c>
      <c r="G272" s="146">
        <v>305350961</v>
      </c>
      <c r="H272" s="148">
        <v>2932500</v>
      </c>
    </row>
    <row r="273" spans="1:8">
      <c r="A273" s="145">
        <v>268</v>
      </c>
      <c r="B273" s="145" t="s">
        <v>3732</v>
      </c>
      <c r="C273" s="146" t="s">
        <v>715</v>
      </c>
      <c r="D273" s="147">
        <v>44793</v>
      </c>
      <c r="E273" s="145" t="s">
        <v>3545</v>
      </c>
      <c r="F273" s="145" t="s">
        <v>759</v>
      </c>
      <c r="G273" s="146">
        <v>302945032</v>
      </c>
      <c r="H273" s="148">
        <v>590000</v>
      </c>
    </row>
    <row r="274" spans="1:8">
      <c r="A274" s="145">
        <v>269</v>
      </c>
      <c r="B274" s="145" t="s">
        <v>3733</v>
      </c>
      <c r="C274" s="146" t="s">
        <v>715</v>
      </c>
      <c r="D274" s="147">
        <v>44793</v>
      </c>
      <c r="E274" s="145" t="s">
        <v>3734</v>
      </c>
      <c r="F274" s="145" t="s">
        <v>759</v>
      </c>
      <c r="G274" s="146">
        <v>302945032</v>
      </c>
      <c r="H274" s="148">
        <v>712500</v>
      </c>
    </row>
    <row r="275" spans="1:8">
      <c r="A275" s="145">
        <v>270</v>
      </c>
      <c r="B275" s="145" t="s">
        <v>3735</v>
      </c>
      <c r="C275" s="146" t="s">
        <v>715</v>
      </c>
      <c r="D275" s="147">
        <v>44793</v>
      </c>
      <c r="E275" s="145" t="s">
        <v>3589</v>
      </c>
      <c r="F275" s="145" t="s">
        <v>759</v>
      </c>
      <c r="G275" s="146">
        <v>302945032</v>
      </c>
      <c r="H275" s="148">
        <v>1136000</v>
      </c>
    </row>
    <row r="276" spans="1:8">
      <c r="A276" s="145">
        <v>271</v>
      </c>
      <c r="B276" s="145" t="s">
        <v>3736</v>
      </c>
      <c r="C276" s="146" t="s">
        <v>715</v>
      </c>
      <c r="D276" s="147">
        <v>44793</v>
      </c>
      <c r="E276" s="145" t="s">
        <v>3737</v>
      </c>
      <c r="F276" s="145" t="s">
        <v>2082</v>
      </c>
      <c r="G276" s="146">
        <v>306285116</v>
      </c>
      <c r="H276" s="148">
        <v>300000</v>
      </c>
    </row>
    <row r="277" spans="1:8">
      <c r="A277" s="145">
        <v>272</v>
      </c>
      <c r="B277" s="145" t="s">
        <v>3738</v>
      </c>
      <c r="C277" s="146" t="s">
        <v>715</v>
      </c>
      <c r="D277" s="147">
        <v>44793</v>
      </c>
      <c r="E277" s="145" t="s">
        <v>3648</v>
      </c>
      <c r="F277" s="145" t="s">
        <v>3739</v>
      </c>
      <c r="G277" s="146">
        <v>205408218</v>
      </c>
      <c r="H277" s="148">
        <v>1638000</v>
      </c>
    </row>
    <row r="278" spans="1:8">
      <c r="A278" s="145">
        <v>273</v>
      </c>
      <c r="B278" s="145" t="s">
        <v>3740</v>
      </c>
      <c r="C278" s="146" t="s">
        <v>715</v>
      </c>
      <c r="D278" s="147">
        <v>44793</v>
      </c>
      <c r="E278" s="145" t="s">
        <v>3648</v>
      </c>
      <c r="F278" s="145" t="s">
        <v>3741</v>
      </c>
      <c r="G278" s="146">
        <v>309555236</v>
      </c>
      <c r="H278" s="148">
        <v>1797960</v>
      </c>
    </row>
    <row r="279" spans="1:8">
      <c r="A279" s="145">
        <v>274</v>
      </c>
      <c r="B279" s="145" t="s">
        <v>3742</v>
      </c>
      <c r="C279" s="146" t="s">
        <v>715</v>
      </c>
      <c r="D279" s="147">
        <v>44794</v>
      </c>
      <c r="E279" s="145" t="s">
        <v>3743</v>
      </c>
      <c r="F279" s="145" t="s">
        <v>2082</v>
      </c>
      <c r="G279" s="146">
        <v>306285116</v>
      </c>
      <c r="H279" s="148">
        <v>65000</v>
      </c>
    </row>
    <row r="280" spans="1:8">
      <c r="A280" s="145">
        <v>275</v>
      </c>
      <c r="B280" s="145" t="s">
        <v>3744</v>
      </c>
      <c r="C280" s="146" t="s">
        <v>715</v>
      </c>
      <c r="D280" s="147">
        <v>44794</v>
      </c>
      <c r="E280" s="145" t="s">
        <v>3550</v>
      </c>
      <c r="F280" s="145" t="s">
        <v>2082</v>
      </c>
      <c r="G280" s="146">
        <v>306285116</v>
      </c>
      <c r="H280" s="148">
        <v>60000</v>
      </c>
    </row>
    <row r="281" spans="1:8">
      <c r="A281" s="145">
        <v>276</v>
      </c>
      <c r="B281" s="145" t="s">
        <v>3745</v>
      </c>
      <c r="C281" s="146" t="s">
        <v>715</v>
      </c>
      <c r="D281" s="147">
        <v>44794</v>
      </c>
      <c r="E281" s="145" t="s">
        <v>3550</v>
      </c>
      <c r="F281" s="145" t="s">
        <v>2082</v>
      </c>
      <c r="G281" s="146">
        <v>306285116</v>
      </c>
      <c r="H281" s="148">
        <v>95000</v>
      </c>
    </row>
    <row r="282" spans="1:8">
      <c r="A282" s="145">
        <v>277</v>
      </c>
      <c r="B282" s="145" t="s">
        <v>3746</v>
      </c>
      <c r="C282" s="146" t="s">
        <v>715</v>
      </c>
      <c r="D282" s="147">
        <v>44795</v>
      </c>
      <c r="E282" s="145" t="s">
        <v>3747</v>
      </c>
      <c r="F282" s="145" t="s">
        <v>2082</v>
      </c>
      <c r="G282" s="146">
        <v>306285116</v>
      </c>
      <c r="H282" s="148">
        <v>1072500</v>
      </c>
    </row>
    <row r="283" spans="1:8">
      <c r="A283" s="145">
        <v>278</v>
      </c>
      <c r="B283" s="145" t="s">
        <v>3748</v>
      </c>
      <c r="C283" s="146" t="s">
        <v>715</v>
      </c>
      <c r="D283" s="147">
        <v>44795</v>
      </c>
      <c r="E283" s="145" t="s">
        <v>3449</v>
      </c>
      <c r="F283" s="145" t="s">
        <v>2082</v>
      </c>
      <c r="G283" s="146">
        <v>306285116</v>
      </c>
      <c r="H283" s="148">
        <v>270000</v>
      </c>
    </row>
    <row r="284" spans="1:8">
      <c r="A284" s="145">
        <v>279</v>
      </c>
      <c r="B284" s="145" t="s">
        <v>3749</v>
      </c>
      <c r="C284" s="146" t="s">
        <v>715</v>
      </c>
      <c r="D284" s="147">
        <v>44795</v>
      </c>
      <c r="E284" s="145" t="s">
        <v>3750</v>
      </c>
      <c r="F284" s="145" t="s">
        <v>2082</v>
      </c>
      <c r="G284" s="146">
        <v>306285116</v>
      </c>
      <c r="H284" s="148">
        <v>62500</v>
      </c>
    </row>
    <row r="285" spans="1:8" ht="22.5">
      <c r="A285" s="145">
        <v>280</v>
      </c>
      <c r="B285" s="145" t="s">
        <v>3751</v>
      </c>
      <c r="C285" s="146" t="s">
        <v>715</v>
      </c>
      <c r="D285" s="147">
        <v>44795</v>
      </c>
      <c r="E285" s="145" t="s">
        <v>3752</v>
      </c>
      <c r="F285" s="145" t="s">
        <v>3753</v>
      </c>
      <c r="G285" s="146">
        <v>207111967</v>
      </c>
      <c r="H285" s="148">
        <v>55200000</v>
      </c>
    </row>
    <row r="286" spans="1:8" ht="33.75">
      <c r="A286" s="145">
        <v>281</v>
      </c>
      <c r="B286" s="145" t="s">
        <v>3754</v>
      </c>
      <c r="C286" s="146" t="s">
        <v>715</v>
      </c>
      <c r="D286" s="147">
        <v>44801</v>
      </c>
      <c r="E286" s="145" t="s">
        <v>3755</v>
      </c>
      <c r="F286" s="145" t="s">
        <v>3756</v>
      </c>
      <c r="G286" s="146">
        <v>542145599</v>
      </c>
      <c r="H286" s="148">
        <v>693000</v>
      </c>
    </row>
    <row r="287" spans="1:8">
      <c r="A287" s="145">
        <v>282</v>
      </c>
      <c r="B287" s="145" t="s">
        <v>3757</v>
      </c>
      <c r="C287" s="146" t="s">
        <v>715</v>
      </c>
      <c r="D287" s="147">
        <v>44801</v>
      </c>
      <c r="E287" s="145" t="s">
        <v>3621</v>
      </c>
      <c r="F287" s="145" t="s">
        <v>3758</v>
      </c>
      <c r="G287" s="146">
        <v>308278763</v>
      </c>
      <c r="H287" s="148">
        <v>611100</v>
      </c>
    </row>
    <row r="288" spans="1:8" ht="22.5">
      <c r="A288" s="145">
        <v>283</v>
      </c>
      <c r="B288" s="145" t="s">
        <v>3759</v>
      </c>
      <c r="C288" s="146" t="s">
        <v>715</v>
      </c>
      <c r="D288" s="147">
        <v>44802</v>
      </c>
      <c r="E288" s="145" t="s">
        <v>3760</v>
      </c>
      <c r="F288" s="145" t="s">
        <v>3702</v>
      </c>
      <c r="G288" s="146">
        <v>303694685</v>
      </c>
      <c r="H288" s="148">
        <v>2450000</v>
      </c>
    </row>
    <row r="289" spans="1:8">
      <c r="A289" s="145">
        <v>284</v>
      </c>
      <c r="B289" s="145" t="s">
        <v>3761</v>
      </c>
      <c r="C289" s="146" t="s">
        <v>715</v>
      </c>
      <c r="D289" s="147">
        <v>44802</v>
      </c>
      <c r="E289" s="145" t="s">
        <v>3613</v>
      </c>
      <c r="F289" s="145" t="s">
        <v>3729</v>
      </c>
      <c r="G289" s="146">
        <v>308721853</v>
      </c>
      <c r="H289" s="148">
        <v>200000</v>
      </c>
    </row>
    <row r="290" spans="1:8">
      <c r="A290" s="145">
        <v>285</v>
      </c>
      <c r="B290" s="145" t="s">
        <v>3762</v>
      </c>
      <c r="C290" s="146" t="s">
        <v>715</v>
      </c>
      <c r="D290" s="147">
        <v>44802</v>
      </c>
      <c r="E290" s="145" t="s">
        <v>3763</v>
      </c>
      <c r="F290" s="145" t="s">
        <v>3729</v>
      </c>
      <c r="G290" s="146">
        <v>308721853</v>
      </c>
      <c r="H290" s="148">
        <v>225000</v>
      </c>
    </row>
    <row r="291" spans="1:8">
      <c r="A291" s="145">
        <v>286</v>
      </c>
      <c r="B291" s="145" t="s">
        <v>3764</v>
      </c>
      <c r="C291" s="146" t="s">
        <v>715</v>
      </c>
      <c r="D291" s="147">
        <v>44802</v>
      </c>
      <c r="E291" s="145" t="s">
        <v>3613</v>
      </c>
      <c r="F291" s="145" t="s">
        <v>3729</v>
      </c>
      <c r="G291" s="146">
        <v>308721853</v>
      </c>
      <c r="H291" s="148">
        <v>200000</v>
      </c>
    </row>
    <row r="292" spans="1:8">
      <c r="A292" s="145">
        <v>287</v>
      </c>
      <c r="B292" s="145" t="s">
        <v>3765</v>
      </c>
      <c r="C292" s="146" t="s">
        <v>715</v>
      </c>
      <c r="D292" s="147">
        <v>44802</v>
      </c>
      <c r="E292" s="145" t="s">
        <v>3766</v>
      </c>
      <c r="F292" s="145" t="s">
        <v>3729</v>
      </c>
      <c r="G292" s="146">
        <v>308721853</v>
      </c>
      <c r="H292" s="148">
        <v>250000</v>
      </c>
    </row>
    <row r="293" spans="1:8">
      <c r="A293" s="145">
        <v>288</v>
      </c>
      <c r="B293" s="145" t="s">
        <v>3767</v>
      </c>
      <c r="C293" s="146" t="s">
        <v>715</v>
      </c>
      <c r="D293" s="147">
        <v>44802</v>
      </c>
      <c r="E293" s="145" t="s">
        <v>3768</v>
      </c>
      <c r="F293" s="145" t="s">
        <v>3729</v>
      </c>
      <c r="G293" s="146">
        <v>308721853</v>
      </c>
      <c r="H293" s="148">
        <v>260000</v>
      </c>
    </row>
    <row r="294" spans="1:8">
      <c r="A294" s="145">
        <v>289</v>
      </c>
      <c r="B294" s="145" t="s">
        <v>3769</v>
      </c>
      <c r="C294" s="146" t="s">
        <v>715</v>
      </c>
      <c r="D294" s="147">
        <v>44802</v>
      </c>
      <c r="E294" s="145" t="s">
        <v>3770</v>
      </c>
      <c r="F294" s="145" t="s">
        <v>3729</v>
      </c>
      <c r="G294" s="146">
        <v>308721853</v>
      </c>
      <c r="H294" s="148">
        <v>80000</v>
      </c>
    </row>
    <row r="295" spans="1:8">
      <c r="A295" s="145">
        <v>290</v>
      </c>
      <c r="B295" s="145" t="s">
        <v>3771</v>
      </c>
      <c r="C295" s="146" t="s">
        <v>715</v>
      </c>
      <c r="D295" s="147">
        <v>44802</v>
      </c>
      <c r="E295" s="145" t="s">
        <v>3772</v>
      </c>
      <c r="F295" s="145" t="s">
        <v>3729</v>
      </c>
      <c r="G295" s="146">
        <v>308721853</v>
      </c>
      <c r="H295" s="148">
        <v>210000</v>
      </c>
    </row>
    <row r="296" spans="1:8">
      <c r="A296" s="145">
        <v>291</v>
      </c>
      <c r="B296" s="145" t="s">
        <v>3773</v>
      </c>
      <c r="C296" s="146" t="s">
        <v>715</v>
      </c>
      <c r="D296" s="147">
        <v>44802</v>
      </c>
      <c r="E296" s="145" t="s">
        <v>3772</v>
      </c>
      <c r="F296" s="145" t="s">
        <v>3729</v>
      </c>
      <c r="G296" s="146">
        <v>308721853</v>
      </c>
      <c r="H296" s="148">
        <v>210000</v>
      </c>
    </row>
    <row r="297" spans="1:8">
      <c r="A297" s="145">
        <v>292</v>
      </c>
      <c r="B297" s="145" t="s">
        <v>3774</v>
      </c>
      <c r="C297" s="146" t="s">
        <v>715</v>
      </c>
      <c r="D297" s="147">
        <v>44802</v>
      </c>
      <c r="E297" s="145" t="s">
        <v>3772</v>
      </c>
      <c r="F297" s="145" t="s">
        <v>3729</v>
      </c>
      <c r="G297" s="146">
        <v>308721853</v>
      </c>
      <c r="H297" s="148">
        <v>210000</v>
      </c>
    </row>
    <row r="298" spans="1:8">
      <c r="A298" s="145">
        <v>293</v>
      </c>
      <c r="B298" s="145" t="s">
        <v>3775</v>
      </c>
      <c r="C298" s="146" t="s">
        <v>715</v>
      </c>
      <c r="D298" s="147">
        <v>44802</v>
      </c>
      <c r="E298" s="145" t="s">
        <v>3772</v>
      </c>
      <c r="F298" s="145" t="s">
        <v>3729</v>
      </c>
      <c r="G298" s="146">
        <v>308721853</v>
      </c>
      <c r="H298" s="148">
        <v>210000</v>
      </c>
    </row>
    <row r="299" spans="1:8">
      <c r="A299" s="145">
        <v>294</v>
      </c>
      <c r="B299" s="145" t="s">
        <v>3776</v>
      </c>
      <c r="C299" s="146" t="s">
        <v>715</v>
      </c>
      <c r="D299" s="147">
        <v>44802</v>
      </c>
      <c r="E299" s="145" t="s">
        <v>3772</v>
      </c>
      <c r="F299" s="145" t="s">
        <v>3729</v>
      </c>
      <c r="G299" s="146">
        <v>308721853</v>
      </c>
      <c r="H299" s="148">
        <v>210000</v>
      </c>
    </row>
    <row r="300" spans="1:8">
      <c r="A300" s="145">
        <v>295</v>
      </c>
      <c r="B300" s="145" t="s">
        <v>3777</v>
      </c>
      <c r="C300" s="146" t="s">
        <v>715</v>
      </c>
      <c r="D300" s="147">
        <v>44802</v>
      </c>
      <c r="E300" s="145" t="s">
        <v>3772</v>
      </c>
      <c r="F300" s="145" t="s">
        <v>3729</v>
      </c>
      <c r="G300" s="146">
        <v>308721853</v>
      </c>
      <c r="H300" s="148">
        <v>210000</v>
      </c>
    </row>
    <row r="301" spans="1:8">
      <c r="A301" s="145">
        <v>296</v>
      </c>
      <c r="B301" s="145" t="s">
        <v>3778</v>
      </c>
      <c r="C301" s="146" t="s">
        <v>715</v>
      </c>
      <c r="D301" s="147">
        <v>44802</v>
      </c>
      <c r="E301" s="145" t="s">
        <v>3779</v>
      </c>
      <c r="F301" s="145" t="s">
        <v>3729</v>
      </c>
      <c r="G301" s="146">
        <v>308721853</v>
      </c>
      <c r="H301" s="148">
        <v>240000</v>
      </c>
    </row>
    <row r="302" spans="1:8">
      <c r="A302" s="145">
        <v>297</v>
      </c>
      <c r="B302" s="145" t="s">
        <v>3780</v>
      </c>
      <c r="C302" s="146" t="s">
        <v>715</v>
      </c>
      <c r="D302" s="147">
        <v>44802</v>
      </c>
      <c r="E302" s="145" t="s">
        <v>3781</v>
      </c>
      <c r="F302" s="145" t="s">
        <v>3729</v>
      </c>
      <c r="G302" s="146">
        <v>308721853</v>
      </c>
      <c r="H302" s="148">
        <v>330000</v>
      </c>
    </row>
    <row r="303" spans="1:8">
      <c r="A303" s="145">
        <v>298</v>
      </c>
      <c r="B303" s="145" t="s">
        <v>3782</v>
      </c>
      <c r="C303" s="146" t="s">
        <v>715</v>
      </c>
      <c r="D303" s="147">
        <v>44802</v>
      </c>
      <c r="E303" s="145" t="s">
        <v>3783</v>
      </c>
      <c r="F303" s="145" t="s">
        <v>3729</v>
      </c>
      <c r="G303" s="146">
        <v>308721853</v>
      </c>
      <c r="H303" s="148">
        <v>100000</v>
      </c>
    </row>
    <row r="304" spans="1:8">
      <c r="A304" s="145">
        <v>299</v>
      </c>
      <c r="B304" s="145" t="s">
        <v>3784</v>
      </c>
      <c r="C304" s="146" t="s">
        <v>715</v>
      </c>
      <c r="D304" s="147">
        <v>44802</v>
      </c>
      <c r="E304" s="145" t="s">
        <v>3785</v>
      </c>
      <c r="F304" s="145" t="s">
        <v>3729</v>
      </c>
      <c r="G304" s="146">
        <v>308721853</v>
      </c>
      <c r="H304" s="148">
        <v>15000</v>
      </c>
    </row>
    <row r="305" spans="1:8">
      <c r="A305" s="145">
        <v>300</v>
      </c>
      <c r="B305" s="145" t="s">
        <v>3786</v>
      </c>
      <c r="C305" s="146" t="s">
        <v>715</v>
      </c>
      <c r="D305" s="147">
        <v>44802</v>
      </c>
      <c r="E305" s="145" t="s">
        <v>3787</v>
      </c>
      <c r="F305" s="145" t="s">
        <v>3729</v>
      </c>
      <c r="G305" s="146">
        <v>308721853</v>
      </c>
      <c r="H305" s="148">
        <v>77500</v>
      </c>
    </row>
    <row r="306" spans="1:8">
      <c r="A306" s="145">
        <v>301</v>
      </c>
      <c r="B306" s="145" t="s">
        <v>3788</v>
      </c>
      <c r="C306" s="146" t="s">
        <v>715</v>
      </c>
      <c r="D306" s="147">
        <v>44802</v>
      </c>
      <c r="E306" s="145" t="s">
        <v>3789</v>
      </c>
      <c r="F306" s="145" t="s">
        <v>3729</v>
      </c>
      <c r="G306" s="146">
        <v>308721853</v>
      </c>
      <c r="H306" s="148">
        <v>3623200</v>
      </c>
    </row>
    <row r="307" spans="1:8">
      <c r="A307" s="145">
        <v>302</v>
      </c>
      <c r="B307" s="145" t="s">
        <v>3790</v>
      </c>
      <c r="C307" s="146" t="s">
        <v>715</v>
      </c>
      <c r="D307" s="147">
        <v>44802</v>
      </c>
      <c r="E307" s="145" t="s">
        <v>3791</v>
      </c>
      <c r="F307" s="145" t="s">
        <v>3729</v>
      </c>
      <c r="G307" s="146">
        <v>308721853</v>
      </c>
      <c r="H307" s="148">
        <v>1400000</v>
      </c>
    </row>
    <row r="308" spans="1:8">
      <c r="A308" s="145">
        <v>303</v>
      </c>
      <c r="B308" s="145" t="s">
        <v>3792</v>
      </c>
      <c r="C308" s="146" t="s">
        <v>715</v>
      </c>
      <c r="D308" s="147">
        <v>44802</v>
      </c>
      <c r="E308" s="145" t="s">
        <v>3793</v>
      </c>
      <c r="F308" s="145" t="s">
        <v>3729</v>
      </c>
      <c r="G308" s="146">
        <v>308721853</v>
      </c>
      <c r="H308" s="148">
        <v>1500000</v>
      </c>
    </row>
    <row r="309" spans="1:8">
      <c r="A309" s="145">
        <v>304</v>
      </c>
      <c r="B309" s="145" t="s">
        <v>3794</v>
      </c>
      <c r="C309" s="146" t="s">
        <v>715</v>
      </c>
      <c r="D309" s="147">
        <v>44802</v>
      </c>
      <c r="E309" s="145" t="s">
        <v>3791</v>
      </c>
      <c r="F309" s="145" t="s">
        <v>3729</v>
      </c>
      <c r="G309" s="146">
        <v>308721853</v>
      </c>
      <c r="H309" s="148">
        <v>1400000</v>
      </c>
    </row>
    <row r="310" spans="1:8">
      <c r="A310" s="145">
        <v>305</v>
      </c>
      <c r="B310" s="145" t="s">
        <v>3795</v>
      </c>
      <c r="C310" s="146" t="s">
        <v>715</v>
      </c>
      <c r="D310" s="147">
        <v>44802</v>
      </c>
      <c r="E310" s="145" t="s">
        <v>3791</v>
      </c>
      <c r="F310" s="145" t="s">
        <v>3729</v>
      </c>
      <c r="G310" s="146">
        <v>308721853</v>
      </c>
      <c r="H310" s="148">
        <v>1400000</v>
      </c>
    </row>
    <row r="311" spans="1:8">
      <c r="A311" s="145">
        <v>306</v>
      </c>
      <c r="B311" s="145" t="s">
        <v>3796</v>
      </c>
      <c r="C311" s="146" t="s">
        <v>715</v>
      </c>
      <c r="D311" s="147">
        <v>44802</v>
      </c>
      <c r="E311" s="145" t="s">
        <v>3797</v>
      </c>
      <c r="F311" s="145" t="s">
        <v>3729</v>
      </c>
      <c r="G311" s="146">
        <v>308721853</v>
      </c>
      <c r="H311" s="148">
        <v>700000</v>
      </c>
    </row>
    <row r="312" spans="1:8">
      <c r="A312" s="145">
        <v>307</v>
      </c>
      <c r="B312" s="145" t="s">
        <v>3798</v>
      </c>
      <c r="C312" s="146" t="s">
        <v>715</v>
      </c>
      <c r="D312" s="147">
        <v>44802</v>
      </c>
      <c r="E312" s="145" t="s">
        <v>3799</v>
      </c>
      <c r="F312" s="145" t="s">
        <v>3729</v>
      </c>
      <c r="G312" s="146">
        <v>308721853</v>
      </c>
      <c r="H312" s="148">
        <v>11000000</v>
      </c>
    </row>
    <row r="313" spans="1:8">
      <c r="A313" s="145">
        <v>308</v>
      </c>
      <c r="B313" s="145" t="s">
        <v>3800</v>
      </c>
      <c r="C313" s="146" t="s">
        <v>715</v>
      </c>
      <c r="D313" s="147">
        <v>44802</v>
      </c>
      <c r="E313" s="145" t="s">
        <v>3801</v>
      </c>
      <c r="F313" s="145" t="s">
        <v>3729</v>
      </c>
      <c r="G313" s="146">
        <v>308721853</v>
      </c>
      <c r="H313" s="148">
        <v>2000000</v>
      </c>
    </row>
    <row r="314" spans="1:8">
      <c r="A314" s="145">
        <v>309</v>
      </c>
      <c r="B314" s="145" t="s">
        <v>3802</v>
      </c>
      <c r="C314" s="146" t="s">
        <v>715</v>
      </c>
      <c r="D314" s="147">
        <v>44803</v>
      </c>
      <c r="E314" s="145" t="s">
        <v>3612</v>
      </c>
      <c r="F314" s="145" t="s">
        <v>850</v>
      </c>
      <c r="G314" s="146">
        <v>308366495</v>
      </c>
      <c r="H314" s="148">
        <v>5291000</v>
      </c>
    </row>
    <row r="315" spans="1:8">
      <c r="A315" s="145">
        <v>310</v>
      </c>
      <c r="B315" s="145" t="s">
        <v>3803</v>
      </c>
      <c r="C315" s="146" t="s">
        <v>715</v>
      </c>
      <c r="D315" s="147">
        <v>44805</v>
      </c>
      <c r="E315" s="145" t="s">
        <v>3522</v>
      </c>
      <c r="F315" s="145" t="s">
        <v>3804</v>
      </c>
      <c r="G315" s="146">
        <v>307158984</v>
      </c>
      <c r="H315" s="148">
        <v>13230000</v>
      </c>
    </row>
    <row r="316" spans="1:8">
      <c r="A316" s="145">
        <v>311</v>
      </c>
      <c r="B316" s="145" t="s">
        <v>3805</v>
      </c>
      <c r="C316" s="146" t="s">
        <v>715</v>
      </c>
      <c r="D316" s="147">
        <v>44809</v>
      </c>
      <c r="E316" s="145" t="s">
        <v>3806</v>
      </c>
      <c r="F316" s="145" t="s">
        <v>850</v>
      </c>
      <c r="G316" s="146">
        <v>308366495</v>
      </c>
      <c r="H316" s="148">
        <v>2574500</v>
      </c>
    </row>
    <row r="317" spans="1:8">
      <c r="A317" s="145">
        <v>312</v>
      </c>
      <c r="B317" s="145" t="s">
        <v>3807</v>
      </c>
      <c r="C317" s="146" t="s">
        <v>715</v>
      </c>
      <c r="D317" s="147">
        <v>44809</v>
      </c>
      <c r="E317" s="145" t="s">
        <v>3515</v>
      </c>
      <c r="F317" s="145" t="s">
        <v>850</v>
      </c>
      <c r="G317" s="146">
        <v>308366495</v>
      </c>
      <c r="H317" s="148">
        <v>6750000</v>
      </c>
    </row>
    <row r="318" spans="1:8" ht="22.5">
      <c r="A318" s="145">
        <v>313</v>
      </c>
      <c r="B318" s="145" t="s">
        <v>3808</v>
      </c>
      <c r="C318" s="146" t="s">
        <v>715</v>
      </c>
      <c r="D318" s="147">
        <v>44811</v>
      </c>
      <c r="E318" s="145" t="s">
        <v>3522</v>
      </c>
      <c r="F318" s="145" t="s">
        <v>3702</v>
      </c>
      <c r="G318" s="146">
        <v>303694685</v>
      </c>
      <c r="H318" s="148">
        <v>10500000</v>
      </c>
    </row>
    <row r="319" spans="1:8">
      <c r="A319" s="145">
        <v>314</v>
      </c>
      <c r="B319" s="145" t="s">
        <v>3809</v>
      </c>
      <c r="C319" s="146" t="s">
        <v>715</v>
      </c>
      <c r="D319" s="147">
        <v>44811</v>
      </c>
      <c r="E319" s="145" t="s">
        <v>3810</v>
      </c>
      <c r="F319" s="145" t="s">
        <v>3739</v>
      </c>
      <c r="G319" s="146">
        <v>205408218</v>
      </c>
      <c r="H319" s="148">
        <v>49935000</v>
      </c>
    </row>
    <row r="320" spans="1:8" ht="22.5">
      <c r="A320" s="145">
        <v>315</v>
      </c>
      <c r="B320" s="145" t="s">
        <v>3811</v>
      </c>
      <c r="C320" s="146" t="s">
        <v>715</v>
      </c>
      <c r="D320" s="147">
        <v>44812</v>
      </c>
      <c r="E320" s="145" t="s">
        <v>3812</v>
      </c>
      <c r="F320" s="145" t="s">
        <v>3753</v>
      </c>
      <c r="G320" s="146">
        <v>207111967</v>
      </c>
      <c r="H320" s="148">
        <v>50025000</v>
      </c>
    </row>
    <row r="321" spans="1:8">
      <c r="A321" s="145">
        <v>316</v>
      </c>
      <c r="B321" s="145" t="s">
        <v>3813</v>
      </c>
      <c r="C321" s="146" t="s">
        <v>715</v>
      </c>
      <c r="D321" s="147">
        <v>44812</v>
      </c>
      <c r="E321" s="145" t="s">
        <v>3814</v>
      </c>
      <c r="F321" s="145" t="s">
        <v>759</v>
      </c>
      <c r="G321" s="146">
        <v>302945032</v>
      </c>
      <c r="H321" s="148">
        <v>18899998.800000001</v>
      </c>
    </row>
    <row r="322" spans="1:8" ht="22.5">
      <c r="A322" s="145">
        <v>317</v>
      </c>
      <c r="B322" s="145" t="s">
        <v>3815</v>
      </c>
      <c r="C322" s="146" t="s">
        <v>715</v>
      </c>
      <c r="D322" s="147">
        <v>44814</v>
      </c>
      <c r="E322" s="145" t="s">
        <v>3683</v>
      </c>
      <c r="F322" s="145" t="s">
        <v>3702</v>
      </c>
      <c r="G322" s="146">
        <v>303694685</v>
      </c>
      <c r="H322" s="148">
        <v>420000</v>
      </c>
    </row>
    <row r="323" spans="1:8" ht="33.75">
      <c r="A323" s="145">
        <v>318</v>
      </c>
      <c r="B323" s="145" t="s">
        <v>3816</v>
      </c>
      <c r="C323" s="146" t="s">
        <v>715</v>
      </c>
      <c r="D323" s="147">
        <v>44815</v>
      </c>
      <c r="E323" s="145" t="s">
        <v>3814</v>
      </c>
      <c r="F323" s="145" t="s">
        <v>3817</v>
      </c>
      <c r="G323" s="146">
        <v>571196774</v>
      </c>
      <c r="H323" s="148">
        <v>17880000</v>
      </c>
    </row>
    <row r="324" spans="1:8">
      <c r="A324" s="145">
        <v>319</v>
      </c>
      <c r="B324" s="145" t="s">
        <v>3818</v>
      </c>
      <c r="C324" s="146" t="s">
        <v>715</v>
      </c>
      <c r="D324" s="147">
        <v>44818</v>
      </c>
      <c r="E324" s="145" t="s">
        <v>3819</v>
      </c>
      <c r="F324" s="145" t="s">
        <v>3729</v>
      </c>
      <c r="G324" s="146">
        <v>308721853</v>
      </c>
      <c r="H324" s="148">
        <v>100000</v>
      </c>
    </row>
    <row r="325" spans="1:8">
      <c r="A325" s="145">
        <v>320</v>
      </c>
      <c r="B325" s="145" t="s">
        <v>3820</v>
      </c>
      <c r="C325" s="146" t="s">
        <v>715</v>
      </c>
      <c r="D325" s="147">
        <v>44818</v>
      </c>
      <c r="E325" s="145" t="s">
        <v>3821</v>
      </c>
      <c r="F325" s="145" t="s">
        <v>3729</v>
      </c>
      <c r="G325" s="146">
        <v>308721853</v>
      </c>
      <c r="H325" s="148">
        <v>10000</v>
      </c>
    </row>
    <row r="326" spans="1:8">
      <c r="A326" s="145">
        <v>321</v>
      </c>
      <c r="B326" s="145" t="s">
        <v>3822</v>
      </c>
      <c r="C326" s="146" t="s">
        <v>715</v>
      </c>
      <c r="D326" s="147">
        <v>44818</v>
      </c>
      <c r="E326" s="145" t="s">
        <v>3823</v>
      </c>
      <c r="F326" s="145" t="s">
        <v>3729</v>
      </c>
      <c r="G326" s="146">
        <v>308721853</v>
      </c>
      <c r="H326" s="148">
        <v>50000</v>
      </c>
    </row>
    <row r="327" spans="1:8">
      <c r="A327" s="145">
        <v>322</v>
      </c>
      <c r="B327" s="145" t="s">
        <v>3824</v>
      </c>
      <c r="C327" s="146" t="s">
        <v>715</v>
      </c>
      <c r="D327" s="147">
        <v>44818</v>
      </c>
      <c r="E327" s="145" t="s">
        <v>3825</v>
      </c>
      <c r="F327" s="145" t="s">
        <v>3729</v>
      </c>
      <c r="G327" s="146">
        <v>308721853</v>
      </c>
      <c r="H327" s="148">
        <v>10000</v>
      </c>
    </row>
    <row r="328" spans="1:8">
      <c r="A328" s="145">
        <v>323</v>
      </c>
      <c r="B328" s="145" t="s">
        <v>3826</v>
      </c>
      <c r="C328" s="146" t="s">
        <v>715</v>
      </c>
      <c r="D328" s="147">
        <v>44818</v>
      </c>
      <c r="E328" s="145" t="s">
        <v>3827</v>
      </c>
      <c r="F328" s="145" t="s">
        <v>3729</v>
      </c>
      <c r="G328" s="146">
        <v>308721853</v>
      </c>
      <c r="H328" s="148">
        <v>10000</v>
      </c>
    </row>
    <row r="329" spans="1:8">
      <c r="A329" s="145">
        <v>324</v>
      </c>
      <c r="B329" s="145" t="s">
        <v>3828</v>
      </c>
      <c r="C329" s="146" t="s">
        <v>715</v>
      </c>
      <c r="D329" s="147">
        <v>44818</v>
      </c>
      <c r="E329" s="145" t="s">
        <v>3829</v>
      </c>
      <c r="F329" s="145" t="s">
        <v>3729</v>
      </c>
      <c r="G329" s="146">
        <v>308721853</v>
      </c>
      <c r="H329" s="148">
        <v>120000</v>
      </c>
    </row>
    <row r="330" spans="1:8">
      <c r="A330" s="145">
        <v>325</v>
      </c>
      <c r="B330" s="145" t="s">
        <v>3830</v>
      </c>
      <c r="C330" s="146" t="s">
        <v>715</v>
      </c>
      <c r="D330" s="147">
        <v>44818</v>
      </c>
      <c r="E330" s="145" t="s">
        <v>3831</v>
      </c>
      <c r="F330" s="145" t="s">
        <v>3729</v>
      </c>
      <c r="G330" s="146">
        <v>308721853</v>
      </c>
      <c r="H330" s="148">
        <v>90000</v>
      </c>
    </row>
    <row r="331" spans="1:8">
      <c r="A331" s="145">
        <v>326</v>
      </c>
      <c r="B331" s="145" t="s">
        <v>3832</v>
      </c>
      <c r="C331" s="146" t="s">
        <v>715</v>
      </c>
      <c r="D331" s="147">
        <v>44818</v>
      </c>
      <c r="E331" s="145" t="s">
        <v>3833</v>
      </c>
      <c r="F331" s="145" t="s">
        <v>3729</v>
      </c>
      <c r="G331" s="146">
        <v>308721853</v>
      </c>
      <c r="H331" s="148">
        <v>130000</v>
      </c>
    </row>
    <row r="332" spans="1:8">
      <c r="A332" s="145">
        <v>327</v>
      </c>
      <c r="B332" s="145" t="s">
        <v>3834</v>
      </c>
      <c r="C332" s="146" t="s">
        <v>715</v>
      </c>
      <c r="D332" s="147">
        <v>44818</v>
      </c>
      <c r="E332" s="145" t="s">
        <v>3833</v>
      </c>
      <c r="F332" s="145" t="s">
        <v>3729</v>
      </c>
      <c r="G332" s="146">
        <v>308721853</v>
      </c>
      <c r="H332" s="148">
        <v>130000</v>
      </c>
    </row>
    <row r="333" spans="1:8">
      <c r="A333" s="145">
        <v>328</v>
      </c>
      <c r="B333" s="145" t="s">
        <v>3835</v>
      </c>
      <c r="C333" s="146" t="s">
        <v>715</v>
      </c>
      <c r="D333" s="147">
        <v>44818</v>
      </c>
      <c r="E333" s="145" t="s">
        <v>3833</v>
      </c>
      <c r="F333" s="145" t="s">
        <v>3729</v>
      </c>
      <c r="G333" s="146">
        <v>308721853</v>
      </c>
      <c r="H333" s="148">
        <v>130000</v>
      </c>
    </row>
    <row r="334" spans="1:8">
      <c r="A334" s="145">
        <v>329</v>
      </c>
      <c r="B334" s="145" t="s">
        <v>3836</v>
      </c>
      <c r="C334" s="146" t="s">
        <v>715</v>
      </c>
      <c r="D334" s="147">
        <v>44818</v>
      </c>
      <c r="E334" s="145" t="s">
        <v>3833</v>
      </c>
      <c r="F334" s="145" t="s">
        <v>3729</v>
      </c>
      <c r="G334" s="146">
        <v>308721853</v>
      </c>
      <c r="H334" s="148">
        <v>130000</v>
      </c>
    </row>
    <row r="335" spans="1:8">
      <c r="A335" s="145">
        <v>330</v>
      </c>
      <c r="B335" s="145" t="s">
        <v>3837</v>
      </c>
      <c r="C335" s="146" t="s">
        <v>715</v>
      </c>
      <c r="D335" s="147">
        <v>44818</v>
      </c>
      <c r="E335" s="145" t="s">
        <v>3838</v>
      </c>
      <c r="F335" s="145" t="s">
        <v>3729</v>
      </c>
      <c r="G335" s="146">
        <v>308721853</v>
      </c>
      <c r="H335" s="148">
        <v>800000</v>
      </c>
    </row>
    <row r="336" spans="1:8">
      <c r="A336" s="145">
        <v>331</v>
      </c>
      <c r="B336" s="145" t="s">
        <v>3839</v>
      </c>
      <c r="C336" s="146" t="s">
        <v>715</v>
      </c>
      <c r="D336" s="147">
        <v>44818</v>
      </c>
      <c r="E336" s="145" t="s">
        <v>3840</v>
      </c>
      <c r="F336" s="145" t="s">
        <v>3729</v>
      </c>
      <c r="G336" s="146">
        <v>308721853</v>
      </c>
      <c r="H336" s="148">
        <v>75000</v>
      </c>
    </row>
    <row r="337" spans="1:8">
      <c r="A337" s="145">
        <v>332</v>
      </c>
      <c r="B337" s="145" t="s">
        <v>3841</v>
      </c>
      <c r="C337" s="146" t="s">
        <v>715</v>
      </c>
      <c r="D337" s="147">
        <v>44818</v>
      </c>
      <c r="E337" s="145" t="s">
        <v>3842</v>
      </c>
      <c r="F337" s="145" t="s">
        <v>3729</v>
      </c>
      <c r="G337" s="146">
        <v>308721853</v>
      </c>
      <c r="H337" s="148">
        <v>150000</v>
      </c>
    </row>
    <row r="338" spans="1:8">
      <c r="A338" s="145">
        <v>333</v>
      </c>
      <c r="B338" s="145" t="s">
        <v>3843</v>
      </c>
      <c r="C338" s="146" t="s">
        <v>715</v>
      </c>
      <c r="D338" s="147">
        <v>44818</v>
      </c>
      <c r="E338" s="145" t="s">
        <v>3842</v>
      </c>
      <c r="F338" s="145" t="s">
        <v>3729</v>
      </c>
      <c r="G338" s="146">
        <v>308721853</v>
      </c>
      <c r="H338" s="148">
        <v>150000</v>
      </c>
    </row>
    <row r="339" spans="1:8">
      <c r="A339" s="145">
        <v>334</v>
      </c>
      <c r="B339" s="145" t="s">
        <v>3844</v>
      </c>
      <c r="C339" s="146" t="s">
        <v>715</v>
      </c>
      <c r="D339" s="147">
        <v>44818</v>
      </c>
      <c r="E339" s="145" t="s">
        <v>3842</v>
      </c>
      <c r="F339" s="145" t="s">
        <v>3729</v>
      </c>
      <c r="G339" s="146">
        <v>308721853</v>
      </c>
      <c r="H339" s="148">
        <v>150000</v>
      </c>
    </row>
    <row r="340" spans="1:8">
      <c r="A340" s="145">
        <v>335</v>
      </c>
      <c r="B340" s="145" t="s">
        <v>3845</v>
      </c>
      <c r="C340" s="146" t="s">
        <v>715</v>
      </c>
      <c r="D340" s="147">
        <v>44818</v>
      </c>
      <c r="E340" s="145" t="s">
        <v>3842</v>
      </c>
      <c r="F340" s="145" t="s">
        <v>3729</v>
      </c>
      <c r="G340" s="146">
        <v>308721853</v>
      </c>
      <c r="H340" s="148">
        <v>150000</v>
      </c>
    </row>
    <row r="341" spans="1:8">
      <c r="A341" s="145">
        <v>336</v>
      </c>
      <c r="B341" s="145" t="s">
        <v>3846</v>
      </c>
      <c r="C341" s="146" t="s">
        <v>715</v>
      </c>
      <c r="D341" s="147">
        <v>44818</v>
      </c>
      <c r="E341" s="145" t="s">
        <v>3842</v>
      </c>
      <c r="F341" s="145" t="s">
        <v>3729</v>
      </c>
      <c r="G341" s="146">
        <v>308721853</v>
      </c>
      <c r="H341" s="148">
        <v>150000</v>
      </c>
    </row>
    <row r="342" spans="1:8">
      <c r="A342" s="145">
        <v>337</v>
      </c>
      <c r="B342" s="145" t="s">
        <v>3847</v>
      </c>
      <c r="C342" s="146" t="s">
        <v>715</v>
      </c>
      <c r="D342" s="147">
        <v>44818</v>
      </c>
      <c r="E342" s="145" t="s">
        <v>3842</v>
      </c>
      <c r="F342" s="145" t="s">
        <v>3729</v>
      </c>
      <c r="G342" s="146">
        <v>308721853</v>
      </c>
      <c r="H342" s="148">
        <v>150000</v>
      </c>
    </row>
    <row r="343" spans="1:8">
      <c r="A343" s="145">
        <v>338</v>
      </c>
      <c r="B343" s="145" t="s">
        <v>3848</v>
      </c>
      <c r="C343" s="146" t="s">
        <v>715</v>
      </c>
      <c r="D343" s="147">
        <v>44818</v>
      </c>
      <c r="E343" s="145" t="s">
        <v>3849</v>
      </c>
      <c r="F343" s="145" t="s">
        <v>3729</v>
      </c>
      <c r="G343" s="146">
        <v>308721853</v>
      </c>
      <c r="H343" s="148">
        <v>150000</v>
      </c>
    </row>
    <row r="344" spans="1:8">
      <c r="A344" s="145">
        <v>339</v>
      </c>
      <c r="B344" s="145" t="s">
        <v>3850</v>
      </c>
      <c r="C344" s="146" t="s">
        <v>715</v>
      </c>
      <c r="D344" s="147">
        <v>44820</v>
      </c>
      <c r="E344" s="145" t="s">
        <v>3851</v>
      </c>
      <c r="F344" s="145" t="s">
        <v>3729</v>
      </c>
      <c r="G344" s="146">
        <v>308721853</v>
      </c>
      <c r="H344" s="148">
        <v>1100000</v>
      </c>
    </row>
    <row r="345" spans="1:8">
      <c r="A345" s="145">
        <v>340</v>
      </c>
      <c r="B345" s="145" t="s">
        <v>3852</v>
      </c>
      <c r="C345" s="146" t="s">
        <v>715</v>
      </c>
      <c r="D345" s="147">
        <v>44820</v>
      </c>
      <c r="E345" s="145" t="s">
        <v>3853</v>
      </c>
      <c r="F345" s="145" t="s">
        <v>3729</v>
      </c>
      <c r="G345" s="146">
        <v>308721853</v>
      </c>
      <c r="H345" s="148">
        <v>700000</v>
      </c>
    </row>
    <row r="346" spans="1:8">
      <c r="A346" s="145">
        <v>341</v>
      </c>
      <c r="B346" s="145" t="s">
        <v>3854</v>
      </c>
      <c r="C346" s="146" t="s">
        <v>715</v>
      </c>
      <c r="D346" s="147">
        <v>44820</v>
      </c>
      <c r="E346" s="145" t="s">
        <v>3855</v>
      </c>
      <c r="F346" s="145" t="s">
        <v>3729</v>
      </c>
      <c r="G346" s="146">
        <v>308721853</v>
      </c>
      <c r="H346" s="148">
        <v>30000</v>
      </c>
    </row>
    <row r="347" spans="1:8">
      <c r="A347" s="145">
        <v>342</v>
      </c>
      <c r="B347" s="145" t="s">
        <v>3856</v>
      </c>
      <c r="C347" s="146" t="s">
        <v>715</v>
      </c>
      <c r="D347" s="147">
        <v>44820</v>
      </c>
      <c r="E347" s="145" t="s">
        <v>3857</v>
      </c>
      <c r="F347" s="145" t="s">
        <v>3729</v>
      </c>
      <c r="G347" s="146">
        <v>308721853</v>
      </c>
      <c r="H347" s="148">
        <v>400000</v>
      </c>
    </row>
    <row r="348" spans="1:8">
      <c r="A348" s="145">
        <v>343</v>
      </c>
      <c r="B348" s="145" t="s">
        <v>3858</v>
      </c>
      <c r="C348" s="146" t="s">
        <v>715</v>
      </c>
      <c r="D348" s="147">
        <v>44820</v>
      </c>
      <c r="E348" s="145" t="s">
        <v>3859</v>
      </c>
      <c r="F348" s="145" t="s">
        <v>3729</v>
      </c>
      <c r="G348" s="146">
        <v>308721853</v>
      </c>
      <c r="H348" s="148">
        <v>160000</v>
      </c>
    </row>
    <row r="349" spans="1:8">
      <c r="A349" s="145">
        <v>344</v>
      </c>
      <c r="B349" s="145" t="s">
        <v>3860</v>
      </c>
      <c r="C349" s="146" t="s">
        <v>715</v>
      </c>
      <c r="D349" s="147">
        <v>44820</v>
      </c>
      <c r="E349" s="145" t="s">
        <v>3861</v>
      </c>
      <c r="F349" s="145" t="s">
        <v>3729</v>
      </c>
      <c r="G349" s="146">
        <v>308721853</v>
      </c>
      <c r="H349" s="148">
        <v>175000</v>
      </c>
    </row>
    <row r="350" spans="1:8">
      <c r="A350" s="145">
        <v>345</v>
      </c>
      <c r="B350" s="145" t="s">
        <v>3862</v>
      </c>
      <c r="C350" s="146" t="s">
        <v>715</v>
      </c>
      <c r="D350" s="147">
        <v>44820</v>
      </c>
      <c r="E350" s="145" t="s">
        <v>3863</v>
      </c>
      <c r="F350" s="145" t="s">
        <v>3729</v>
      </c>
      <c r="G350" s="146">
        <v>308721853</v>
      </c>
      <c r="H350" s="148">
        <v>1050000</v>
      </c>
    </row>
    <row r="351" spans="1:8">
      <c r="A351" s="145">
        <v>346</v>
      </c>
      <c r="B351" s="145" t="s">
        <v>3864</v>
      </c>
      <c r="C351" s="146" t="s">
        <v>715</v>
      </c>
      <c r="D351" s="147">
        <v>44820</v>
      </c>
      <c r="E351" s="145" t="s">
        <v>3865</v>
      </c>
      <c r="F351" s="145" t="s">
        <v>3729</v>
      </c>
      <c r="G351" s="146">
        <v>308721853</v>
      </c>
      <c r="H351" s="148">
        <v>1000000</v>
      </c>
    </row>
    <row r="352" spans="1:8">
      <c r="A352" s="145">
        <v>347</v>
      </c>
      <c r="B352" s="145" t="s">
        <v>3866</v>
      </c>
      <c r="C352" s="146" t="s">
        <v>715</v>
      </c>
      <c r="D352" s="147">
        <v>44820</v>
      </c>
      <c r="E352" s="145" t="s">
        <v>3867</v>
      </c>
      <c r="F352" s="145" t="s">
        <v>3729</v>
      </c>
      <c r="G352" s="146">
        <v>308721853</v>
      </c>
      <c r="H352" s="148">
        <v>50000</v>
      </c>
    </row>
    <row r="353" spans="1:8">
      <c r="A353" s="145">
        <v>348</v>
      </c>
      <c r="B353" s="145" t="s">
        <v>3868</v>
      </c>
      <c r="C353" s="146" t="s">
        <v>715</v>
      </c>
      <c r="D353" s="147">
        <v>44820</v>
      </c>
      <c r="E353" s="145" t="s">
        <v>3869</v>
      </c>
      <c r="F353" s="145" t="s">
        <v>3729</v>
      </c>
      <c r="G353" s="146">
        <v>308721853</v>
      </c>
      <c r="H353" s="148">
        <v>140000</v>
      </c>
    </row>
    <row r="354" spans="1:8">
      <c r="A354" s="145">
        <v>349</v>
      </c>
      <c r="B354" s="145" t="s">
        <v>3870</v>
      </c>
      <c r="C354" s="146" t="s">
        <v>715</v>
      </c>
      <c r="D354" s="147">
        <v>44820</v>
      </c>
      <c r="E354" s="145" t="s">
        <v>3871</v>
      </c>
      <c r="F354" s="145" t="s">
        <v>3729</v>
      </c>
      <c r="G354" s="146">
        <v>308721853</v>
      </c>
      <c r="H354" s="148">
        <v>350000</v>
      </c>
    </row>
    <row r="355" spans="1:8">
      <c r="A355" s="145">
        <v>350</v>
      </c>
      <c r="B355" s="145" t="s">
        <v>3872</v>
      </c>
      <c r="C355" s="146" t="s">
        <v>715</v>
      </c>
      <c r="D355" s="147">
        <v>44820</v>
      </c>
      <c r="E355" s="145" t="s">
        <v>3849</v>
      </c>
      <c r="F355" s="145" t="s">
        <v>3729</v>
      </c>
      <c r="G355" s="146">
        <v>308721853</v>
      </c>
      <c r="H355" s="148">
        <v>150000</v>
      </c>
    </row>
    <row r="356" spans="1:8">
      <c r="A356" s="145">
        <v>351</v>
      </c>
      <c r="B356" s="145" t="s">
        <v>3873</v>
      </c>
      <c r="C356" s="146" t="s">
        <v>715</v>
      </c>
      <c r="D356" s="147">
        <v>44820</v>
      </c>
      <c r="E356" s="145" t="s">
        <v>3842</v>
      </c>
      <c r="F356" s="145" t="s">
        <v>3729</v>
      </c>
      <c r="G356" s="146">
        <v>308721853</v>
      </c>
      <c r="H356" s="148">
        <v>150000</v>
      </c>
    </row>
    <row r="357" spans="1:8">
      <c r="A357" s="145">
        <v>352</v>
      </c>
      <c r="B357" s="145" t="s">
        <v>3874</v>
      </c>
      <c r="C357" s="146" t="s">
        <v>715</v>
      </c>
      <c r="D357" s="147">
        <v>44820</v>
      </c>
      <c r="E357" s="145" t="s">
        <v>3842</v>
      </c>
      <c r="F357" s="145" t="s">
        <v>3729</v>
      </c>
      <c r="G357" s="146">
        <v>308721853</v>
      </c>
      <c r="H357" s="148">
        <v>150000</v>
      </c>
    </row>
    <row r="358" spans="1:8">
      <c r="A358" s="145">
        <v>353</v>
      </c>
      <c r="B358" s="145" t="s">
        <v>3875</v>
      </c>
      <c r="C358" s="146" t="s">
        <v>715</v>
      </c>
      <c r="D358" s="147">
        <v>44820</v>
      </c>
      <c r="E358" s="145" t="s">
        <v>3766</v>
      </c>
      <c r="F358" s="145" t="s">
        <v>3729</v>
      </c>
      <c r="G358" s="146">
        <v>308721853</v>
      </c>
      <c r="H358" s="148">
        <v>250000</v>
      </c>
    </row>
    <row r="359" spans="1:8">
      <c r="A359" s="145">
        <v>354</v>
      </c>
      <c r="B359" s="145" t="s">
        <v>3876</v>
      </c>
      <c r="C359" s="146" t="s">
        <v>715</v>
      </c>
      <c r="D359" s="147">
        <v>44820</v>
      </c>
      <c r="E359" s="145" t="s">
        <v>3766</v>
      </c>
      <c r="F359" s="145" t="s">
        <v>3729</v>
      </c>
      <c r="G359" s="146">
        <v>308721853</v>
      </c>
      <c r="H359" s="148">
        <v>250000</v>
      </c>
    </row>
    <row r="360" spans="1:8">
      <c r="A360" s="145">
        <v>355</v>
      </c>
      <c r="B360" s="145" t="s">
        <v>3877</v>
      </c>
      <c r="C360" s="146" t="s">
        <v>715</v>
      </c>
      <c r="D360" s="147">
        <v>44820</v>
      </c>
      <c r="E360" s="145" t="s">
        <v>3766</v>
      </c>
      <c r="F360" s="145" t="s">
        <v>3729</v>
      </c>
      <c r="G360" s="146">
        <v>308721853</v>
      </c>
      <c r="H360" s="148">
        <v>250000</v>
      </c>
    </row>
    <row r="361" spans="1:8">
      <c r="A361" s="145">
        <v>356</v>
      </c>
      <c r="B361" s="145" t="s">
        <v>3878</v>
      </c>
      <c r="C361" s="146" t="s">
        <v>715</v>
      </c>
      <c r="D361" s="147">
        <v>44820</v>
      </c>
      <c r="E361" s="145" t="s">
        <v>3879</v>
      </c>
      <c r="F361" s="145" t="s">
        <v>3729</v>
      </c>
      <c r="G361" s="146">
        <v>308721853</v>
      </c>
      <c r="H361" s="148">
        <v>130200</v>
      </c>
    </row>
    <row r="362" spans="1:8">
      <c r="A362" s="145">
        <v>357</v>
      </c>
      <c r="B362" s="145" t="s">
        <v>3880</v>
      </c>
      <c r="C362" s="146" t="s">
        <v>715</v>
      </c>
      <c r="D362" s="147">
        <v>44820</v>
      </c>
      <c r="E362" s="145" t="s">
        <v>3881</v>
      </c>
      <c r="F362" s="145" t="s">
        <v>3729</v>
      </c>
      <c r="G362" s="146">
        <v>308721853</v>
      </c>
      <c r="H362" s="148">
        <v>200000</v>
      </c>
    </row>
    <row r="363" spans="1:8">
      <c r="A363" s="145">
        <v>358</v>
      </c>
      <c r="B363" s="145" t="s">
        <v>3882</v>
      </c>
      <c r="C363" s="146" t="s">
        <v>715</v>
      </c>
      <c r="D363" s="147">
        <v>44820</v>
      </c>
      <c r="E363" s="145" t="s">
        <v>3883</v>
      </c>
      <c r="F363" s="145" t="s">
        <v>3729</v>
      </c>
      <c r="G363" s="146">
        <v>308721853</v>
      </c>
      <c r="H363" s="148">
        <v>460000</v>
      </c>
    </row>
    <row r="364" spans="1:8" ht="22.5">
      <c r="A364" s="145">
        <v>359</v>
      </c>
      <c r="B364" s="145" t="s">
        <v>3884</v>
      </c>
      <c r="C364" s="146" t="s">
        <v>715</v>
      </c>
      <c r="D364" s="147">
        <v>44826</v>
      </c>
      <c r="E364" s="145" t="s">
        <v>3885</v>
      </c>
      <c r="F364" s="145" t="s">
        <v>804</v>
      </c>
      <c r="G364" s="146">
        <v>303919141</v>
      </c>
      <c r="H364" s="148">
        <v>2114541.7999999998</v>
      </c>
    </row>
    <row r="365" spans="1:8" ht="22.5">
      <c r="A365" s="145">
        <v>360</v>
      </c>
      <c r="B365" s="145" t="s">
        <v>3886</v>
      </c>
      <c r="C365" s="146" t="s">
        <v>715</v>
      </c>
      <c r="D365" s="147">
        <v>44826</v>
      </c>
      <c r="E365" s="145" t="s">
        <v>3887</v>
      </c>
      <c r="F365" s="145" t="s">
        <v>804</v>
      </c>
      <c r="G365" s="146">
        <v>303919141</v>
      </c>
      <c r="H365" s="148">
        <v>1026237</v>
      </c>
    </row>
    <row r="366" spans="1:8" ht="22.5">
      <c r="A366" s="145">
        <v>361</v>
      </c>
      <c r="B366" s="145" t="s">
        <v>3888</v>
      </c>
      <c r="C366" s="146" t="s">
        <v>715</v>
      </c>
      <c r="D366" s="147">
        <v>44826</v>
      </c>
      <c r="E366" s="145" t="s">
        <v>3601</v>
      </c>
      <c r="F366" s="145" t="s">
        <v>804</v>
      </c>
      <c r="G366" s="146">
        <v>303919141</v>
      </c>
      <c r="H366" s="148">
        <v>1227648</v>
      </c>
    </row>
    <row r="367" spans="1:8" ht="22.5">
      <c r="A367" s="145">
        <v>362</v>
      </c>
      <c r="B367" s="145" t="s">
        <v>3889</v>
      </c>
      <c r="C367" s="146" t="s">
        <v>715</v>
      </c>
      <c r="D367" s="147">
        <v>44826</v>
      </c>
      <c r="E367" s="145" t="s">
        <v>3890</v>
      </c>
      <c r="F367" s="145" t="s">
        <v>804</v>
      </c>
      <c r="G367" s="146">
        <v>303919141</v>
      </c>
      <c r="H367" s="148">
        <v>1064601</v>
      </c>
    </row>
    <row r="368" spans="1:8" ht="22.5">
      <c r="A368" s="145">
        <v>363</v>
      </c>
      <c r="B368" s="145" t="s">
        <v>3891</v>
      </c>
      <c r="C368" s="146" t="s">
        <v>715</v>
      </c>
      <c r="D368" s="147">
        <v>44826</v>
      </c>
      <c r="E368" s="145" t="s">
        <v>3892</v>
      </c>
      <c r="F368" s="145" t="s">
        <v>804</v>
      </c>
      <c r="G368" s="146">
        <v>303919141</v>
      </c>
      <c r="H368" s="148">
        <v>1058349.6000000001</v>
      </c>
    </row>
    <row r="369" spans="1:8">
      <c r="A369" s="145">
        <v>364</v>
      </c>
      <c r="B369" s="145" t="s">
        <v>3893</v>
      </c>
      <c r="C369" s="146" t="s">
        <v>715</v>
      </c>
      <c r="D369" s="147">
        <v>44826</v>
      </c>
      <c r="E369" s="145" t="s">
        <v>3894</v>
      </c>
      <c r="F369" s="145" t="s">
        <v>3895</v>
      </c>
      <c r="G369" s="146">
        <v>309778322</v>
      </c>
      <c r="H369" s="148">
        <v>3780000</v>
      </c>
    </row>
    <row r="370" spans="1:8">
      <c r="A370" s="145">
        <v>365</v>
      </c>
      <c r="B370" s="145" t="s">
        <v>3896</v>
      </c>
      <c r="C370" s="146" t="s">
        <v>715</v>
      </c>
      <c r="D370" s="147">
        <v>44826</v>
      </c>
      <c r="E370" s="145" t="s">
        <v>3897</v>
      </c>
      <c r="F370" s="145" t="s">
        <v>3898</v>
      </c>
      <c r="G370" s="146">
        <v>303879984</v>
      </c>
      <c r="H370" s="148">
        <v>5242500</v>
      </c>
    </row>
    <row r="371" spans="1:8">
      <c r="A371" s="145">
        <v>366</v>
      </c>
      <c r="B371" s="145" t="s">
        <v>3899</v>
      </c>
      <c r="C371" s="146" t="s">
        <v>715</v>
      </c>
      <c r="D371" s="147">
        <v>44826</v>
      </c>
      <c r="E371" s="145" t="s">
        <v>3900</v>
      </c>
      <c r="F371" s="145" t="s">
        <v>3901</v>
      </c>
      <c r="G371" s="146">
        <v>309520937</v>
      </c>
      <c r="H371" s="148">
        <v>7600000</v>
      </c>
    </row>
    <row r="372" spans="1:8">
      <c r="A372" s="145">
        <v>367</v>
      </c>
      <c r="B372" s="145" t="s">
        <v>3902</v>
      </c>
      <c r="C372" s="146" t="s">
        <v>715</v>
      </c>
      <c r="D372" s="147">
        <v>44826</v>
      </c>
      <c r="E372" s="145" t="s">
        <v>3903</v>
      </c>
      <c r="F372" s="145" t="s">
        <v>3901</v>
      </c>
      <c r="G372" s="146">
        <v>309520937</v>
      </c>
      <c r="H372" s="148">
        <v>744000</v>
      </c>
    </row>
    <row r="373" spans="1:8" ht="33.75">
      <c r="A373" s="145">
        <v>368</v>
      </c>
      <c r="B373" s="145" t="s">
        <v>3904</v>
      </c>
      <c r="C373" s="146" t="s">
        <v>715</v>
      </c>
      <c r="D373" s="147">
        <v>44829</v>
      </c>
      <c r="E373" s="145" t="s">
        <v>3905</v>
      </c>
      <c r="F373" s="145" t="s">
        <v>3906</v>
      </c>
      <c r="G373" s="146">
        <v>503158554</v>
      </c>
      <c r="H373" s="148">
        <v>372000</v>
      </c>
    </row>
    <row r="374" spans="1:8" ht="33.75">
      <c r="A374" s="145">
        <v>369</v>
      </c>
      <c r="B374" s="145" t="s">
        <v>3907</v>
      </c>
      <c r="C374" s="146" t="s">
        <v>715</v>
      </c>
      <c r="D374" s="147">
        <v>44829</v>
      </c>
      <c r="E374" s="145" t="s">
        <v>3908</v>
      </c>
      <c r="F374" s="145" t="s">
        <v>3909</v>
      </c>
      <c r="G374" s="146">
        <v>303207996</v>
      </c>
      <c r="H374" s="148">
        <v>3795000</v>
      </c>
    </row>
    <row r="375" spans="1:8" ht="33.75">
      <c r="A375" s="145">
        <v>370</v>
      </c>
      <c r="B375" s="145" t="s">
        <v>3910</v>
      </c>
      <c r="C375" s="146" t="s">
        <v>715</v>
      </c>
      <c r="D375" s="147">
        <v>44829</v>
      </c>
      <c r="E375" s="145" t="s">
        <v>3911</v>
      </c>
      <c r="F375" s="145" t="s">
        <v>3906</v>
      </c>
      <c r="G375" s="146">
        <v>503158554</v>
      </c>
      <c r="H375" s="148">
        <v>1260000</v>
      </c>
    </row>
    <row r="376" spans="1:8">
      <c r="A376" s="145">
        <v>371</v>
      </c>
      <c r="B376" s="145" t="s">
        <v>3912</v>
      </c>
      <c r="C376" s="146" t="s">
        <v>715</v>
      </c>
      <c r="D376" s="147">
        <v>44833</v>
      </c>
      <c r="E376" s="145" t="s">
        <v>3666</v>
      </c>
      <c r="F376" s="145" t="s">
        <v>850</v>
      </c>
      <c r="G376" s="146">
        <v>308366495</v>
      </c>
      <c r="H376" s="148">
        <v>180000</v>
      </c>
    </row>
    <row r="377" spans="1:8">
      <c r="A377" s="145">
        <v>372</v>
      </c>
      <c r="B377" s="145" t="s">
        <v>3913</v>
      </c>
      <c r="C377" s="146" t="s">
        <v>715</v>
      </c>
      <c r="D377" s="147">
        <v>44833</v>
      </c>
      <c r="E377" s="145" t="s">
        <v>3585</v>
      </c>
      <c r="F377" s="145" t="s">
        <v>850</v>
      </c>
      <c r="G377" s="146">
        <v>308366495</v>
      </c>
      <c r="H377" s="148">
        <v>1400000</v>
      </c>
    </row>
    <row r="378" spans="1:8">
      <c r="A378" s="145">
        <v>373</v>
      </c>
      <c r="B378" s="145" t="s">
        <v>3914</v>
      </c>
      <c r="C378" s="146" t="s">
        <v>715</v>
      </c>
      <c r="D378" s="147">
        <v>44833</v>
      </c>
      <c r="E378" s="145" t="s">
        <v>3693</v>
      </c>
      <c r="F378" s="145" t="s">
        <v>850</v>
      </c>
      <c r="G378" s="146">
        <v>308366495</v>
      </c>
      <c r="H378" s="148">
        <v>360000</v>
      </c>
    </row>
    <row r="379" spans="1:8">
      <c r="A379" s="165">
        <v>374</v>
      </c>
      <c r="B379" s="117" t="s">
        <v>4943</v>
      </c>
      <c r="C379" s="117" t="s">
        <v>715</v>
      </c>
      <c r="D379" s="117" t="s">
        <v>4800</v>
      </c>
      <c r="E379" s="118">
        <v>1499990</v>
      </c>
      <c r="F379" s="117" t="s">
        <v>3729</v>
      </c>
      <c r="G379" s="117" t="s">
        <v>4944</v>
      </c>
      <c r="H379" s="166">
        <v>1200000</v>
      </c>
    </row>
    <row r="380" spans="1:8">
      <c r="A380" s="165">
        <v>375</v>
      </c>
      <c r="B380" s="117" t="s">
        <v>4945</v>
      </c>
      <c r="C380" s="117" t="s">
        <v>715</v>
      </c>
      <c r="D380" s="117" t="s">
        <v>4800</v>
      </c>
      <c r="E380" s="118">
        <v>2499995</v>
      </c>
      <c r="F380" s="117" t="s">
        <v>3729</v>
      </c>
      <c r="G380" s="117" t="s">
        <v>4944</v>
      </c>
      <c r="H380" s="166">
        <v>2000000</v>
      </c>
    </row>
    <row r="381" spans="1:8">
      <c r="A381" s="165">
        <v>376</v>
      </c>
      <c r="B381" s="117" t="s">
        <v>4946</v>
      </c>
      <c r="C381" s="117" t="s">
        <v>715</v>
      </c>
      <c r="D381" s="117" t="s">
        <v>4800</v>
      </c>
      <c r="E381" s="118">
        <v>449994</v>
      </c>
      <c r="F381" s="117" t="s">
        <v>3729</v>
      </c>
      <c r="G381" s="117" t="s">
        <v>4944</v>
      </c>
      <c r="H381" s="166">
        <v>360000</v>
      </c>
    </row>
    <row r="382" spans="1:8">
      <c r="A382" s="165">
        <v>377</v>
      </c>
      <c r="B382" s="117" t="s">
        <v>4947</v>
      </c>
      <c r="C382" s="117" t="s">
        <v>715</v>
      </c>
      <c r="D382" s="117" t="s">
        <v>4800</v>
      </c>
      <c r="E382" s="118">
        <v>749985</v>
      </c>
      <c r="F382" s="117" t="s">
        <v>3729</v>
      </c>
      <c r="G382" s="117" t="s">
        <v>4944</v>
      </c>
      <c r="H382" s="166">
        <v>600000</v>
      </c>
    </row>
    <row r="383" spans="1:8">
      <c r="A383" s="165">
        <v>378</v>
      </c>
      <c r="B383" s="117" t="s">
        <v>4948</v>
      </c>
      <c r="C383" s="117" t="s">
        <v>715</v>
      </c>
      <c r="D383" s="117" t="s">
        <v>4800</v>
      </c>
      <c r="E383" s="118">
        <v>499998</v>
      </c>
      <c r="F383" s="117" t="s">
        <v>3729</v>
      </c>
      <c r="G383" s="117" t="s">
        <v>4944</v>
      </c>
      <c r="H383" s="166">
        <v>400000</v>
      </c>
    </row>
    <row r="384" spans="1:8">
      <c r="A384" s="165">
        <v>379</v>
      </c>
      <c r="B384" s="117" t="s">
        <v>4949</v>
      </c>
      <c r="C384" s="117" t="s">
        <v>715</v>
      </c>
      <c r="D384" s="117" t="s">
        <v>4800</v>
      </c>
      <c r="E384" s="118">
        <v>2249980</v>
      </c>
      <c r="F384" s="117" t="s">
        <v>3729</v>
      </c>
      <c r="G384" s="117" t="s">
        <v>4944</v>
      </c>
      <c r="H384" s="166">
        <v>1800000</v>
      </c>
    </row>
    <row r="385" spans="1:8">
      <c r="A385" s="165">
        <v>380</v>
      </c>
      <c r="B385" s="117" t="s">
        <v>4950</v>
      </c>
      <c r="C385" s="117" t="s">
        <v>715</v>
      </c>
      <c r="D385" s="117" t="s">
        <v>4800</v>
      </c>
      <c r="E385" s="118">
        <v>199998</v>
      </c>
      <c r="F385" s="117" t="s">
        <v>3729</v>
      </c>
      <c r="G385" s="117" t="s">
        <v>4944</v>
      </c>
      <c r="H385" s="166">
        <v>160000</v>
      </c>
    </row>
    <row r="386" spans="1:8">
      <c r="A386" s="165">
        <v>381</v>
      </c>
      <c r="B386" s="117" t="s">
        <v>4951</v>
      </c>
      <c r="C386" s="117" t="s">
        <v>715</v>
      </c>
      <c r="D386" s="117" t="s">
        <v>4800</v>
      </c>
      <c r="E386" s="118">
        <v>29999</v>
      </c>
      <c r="F386" s="117" t="s">
        <v>3729</v>
      </c>
      <c r="G386" s="117" t="s">
        <v>4944</v>
      </c>
      <c r="H386" s="166">
        <v>24000</v>
      </c>
    </row>
    <row r="387" spans="1:8">
      <c r="A387" s="165">
        <v>382</v>
      </c>
      <c r="B387" s="117" t="s">
        <v>4952</v>
      </c>
      <c r="C387" s="117" t="s">
        <v>715</v>
      </c>
      <c r="D387" s="117" t="s">
        <v>4800</v>
      </c>
      <c r="E387" s="118">
        <v>4999999.8</v>
      </c>
      <c r="F387" s="117" t="s">
        <v>3729</v>
      </c>
      <c r="G387" s="117" t="s">
        <v>4944</v>
      </c>
      <c r="H387" s="166">
        <v>4000000</v>
      </c>
    </row>
    <row r="388" spans="1:8">
      <c r="A388" s="165">
        <v>383</v>
      </c>
      <c r="B388" s="117" t="s">
        <v>4953</v>
      </c>
      <c r="C388" s="117" t="s">
        <v>715</v>
      </c>
      <c r="D388" s="117" t="s">
        <v>4800</v>
      </c>
      <c r="E388" s="118">
        <v>1124985</v>
      </c>
      <c r="F388" s="117" t="s">
        <v>3729</v>
      </c>
      <c r="G388" s="117" t="s">
        <v>4944</v>
      </c>
      <c r="H388" s="166">
        <v>900000</v>
      </c>
    </row>
    <row r="389" spans="1:8">
      <c r="A389" s="165">
        <v>384</v>
      </c>
      <c r="B389" s="117" t="s">
        <v>4954</v>
      </c>
      <c r="C389" s="117" t="s">
        <v>715</v>
      </c>
      <c r="D389" s="117" t="s">
        <v>4800</v>
      </c>
      <c r="E389" s="118">
        <v>624980</v>
      </c>
      <c r="F389" s="117" t="s">
        <v>3729</v>
      </c>
      <c r="G389" s="117" t="s">
        <v>4944</v>
      </c>
      <c r="H389" s="166">
        <v>500000</v>
      </c>
    </row>
    <row r="390" spans="1:8">
      <c r="A390" s="165">
        <v>385</v>
      </c>
      <c r="B390" s="117" t="s">
        <v>4955</v>
      </c>
      <c r="C390" s="117" t="s">
        <v>715</v>
      </c>
      <c r="D390" s="117" t="s">
        <v>4800</v>
      </c>
      <c r="E390" s="118">
        <v>799996</v>
      </c>
      <c r="F390" s="117" t="s">
        <v>3729</v>
      </c>
      <c r="G390" s="117" t="s">
        <v>4944</v>
      </c>
      <c r="H390" s="166">
        <v>640000</v>
      </c>
    </row>
    <row r="391" spans="1:8">
      <c r="A391" s="165">
        <v>386</v>
      </c>
      <c r="B391" s="117" t="s">
        <v>4956</v>
      </c>
      <c r="C391" s="117" t="s">
        <v>715</v>
      </c>
      <c r="D391" s="117" t="s">
        <v>4800</v>
      </c>
      <c r="E391" s="118">
        <v>749990</v>
      </c>
      <c r="F391" s="117" t="s">
        <v>3729</v>
      </c>
      <c r="G391" s="117" t="s">
        <v>4944</v>
      </c>
      <c r="H391" s="166">
        <v>600000</v>
      </c>
    </row>
    <row r="392" spans="1:8">
      <c r="A392" s="165">
        <v>387</v>
      </c>
      <c r="B392" s="117" t="s">
        <v>4957</v>
      </c>
      <c r="C392" s="117" t="s">
        <v>715</v>
      </c>
      <c r="D392" s="117" t="s">
        <v>4800</v>
      </c>
      <c r="E392" s="118">
        <v>374999</v>
      </c>
      <c r="F392" s="117" t="s">
        <v>3729</v>
      </c>
      <c r="G392" s="117" t="s">
        <v>4944</v>
      </c>
      <c r="H392" s="166">
        <v>300000</v>
      </c>
    </row>
    <row r="393" spans="1:8">
      <c r="A393" s="165">
        <v>388</v>
      </c>
      <c r="B393" s="117" t="s">
        <v>4958</v>
      </c>
      <c r="C393" s="117" t="s">
        <v>715</v>
      </c>
      <c r="D393" s="117" t="s">
        <v>4800</v>
      </c>
      <c r="E393" s="118">
        <v>224970</v>
      </c>
      <c r="F393" s="117" t="s">
        <v>3729</v>
      </c>
      <c r="G393" s="117" t="s">
        <v>4944</v>
      </c>
      <c r="H393" s="166">
        <v>180000</v>
      </c>
    </row>
    <row r="394" spans="1:8">
      <c r="A394" s="165">
        <v>389</v>
      </c>
      <c r="B394" s="117" t="s">
        <v>4959</v>
      </c>
      <c r="C394" s="117" t="s">
        <v>715</v>
      </c>
      <c r="D394" s="117" t="s">
        <v>4809</v>
      </c>
      <c r="E394" s="118">
        <v>4000000</v>
      </c>
      <c r="F394" s="117" t="s">
        <v>850</v>
      </c>
      <c r="G394" s="117" t="s">
        <v>4960</v>
      </c>
      <c r="H394" s="166">
        <v>2640000</v>
      </c>
    </row>
    <row r="395" spans="1:8">
      <c r="A395" s="165">
        <v>390</v>
      </c>
      <c r="B395" s="117" t="s">
        <v>4961</v>
      </c>
      <c r="C395" s="117" t="s">
        <v>715</v>
      </c>
      <c r="D395" s="117" t="s">
        <v>4777</v>
      </c>
      <c r="E395" s="118">
        <v>22000000</v>
      </c>
      <c r="F395" s="117" t="s">
        <v>771</v>
      </c>
      <c r="G395" s="117" t="s">
        <v>4962</v>
      </c>
      <c r="H395" s="166">
        <v>22000000</v>
      </c>
    </row>
    <row r="396" spans="1:8" ht="22.5">
      <c r="A396" s="165">
        <v>391</v>
      </c>
      <c r="B396" s="117" t="s">
        <v>4963</v>
      </c>
      <c r="C396" s="117" t="s">
        <v>715</v>
      </c>
      <c r="D396" s="117" t="s">
        <v>4964</v>
      </c>
      <c r="E396" s="118">
        <v>22770000</v>
      </c>
      <c r="F396" s="117" t="s">
        <v>4965</v>
      </c>
      <c r="G396" s="117" t="s">
        <v>4966</v>
      </c>
      <c r="H396" s="166">
        <v>18492000</v>
      </c>
    </row>
    <row r="397" spans="1:8">
      <c r="A397" s="165">
        <v>392</v>
      </c>
      <c r="B397" s="117" t="s">
        <v>4967</v>
      </c>
      <c r="C397" s="117" t="s">
        <v>715</v>
      </c>
      <c r="D397" s="117" t="s">
        <v>4810</v>
      </c>
      <c r="E397" s="118">
        <v>6000000</v>
      </c>
      <c r="F397" s="117" t="s">
        <v>759</v>
      </c>
      <c r="G397" s="117" t="s">
        <v>4968</v>
      </c>
      <c r="H397" s="166">
        <v>3480000</v>
      </c>
    </row>
    <row r="398" spans="1:8">
      <c r="A398" s="165">
        <v>393</v>
      </c>
      <c r="B398" s="117" t="s">
        <v>4969</v>
      </c>
      <c r="C398" s="117" t="s">
        <v>715</v>
      </c>
      <c r="D398" s="117" t="s">
        <v>4810</v>
      </c>
      <c r="E398" s="118">
        <v>3660000</v>
      </c>
      <c r="F398" s="117" t="s">
        <v>526</v>
      </c>
      <c r="G398" s="117" t="s">
        <v>4970</v>
      </c>
      <c r="H398" s="166">
        <v>2932500</v>
      </c>
    </row>
    <row r="399" spans="1:8" ht="22.5">
      <c r="A399" s="165">
        <v>394</v>
      </c>
      <c r="B399" s="117" t="s">
        <v>4971</v>
      </c>
      <c r="C399" s="117" t="s">
        <v>715</v>
      </c>
      <c r="D399" s="117" t="s">
        <v>4810</v>
      </c>
      <c r="E399" s="118">
        <v>1540000</v>
      </c>
      <c r="F399" s="117" t="s">
        <v>4965</v>
      </c>
      <c r="G399" s="117" t="s">
        <v>4966</v>
      </c>
      <c r="H399" s="166">
        <v>770000</v>
      </c>
    </row>
    <row r="400" spans="1:8">
      <c r="A400" s="165">
        <v>395</v>
      </c>
      <c r="B400" s="117" t="s">
        <v>4972</v>
      </c>
      <c r="C400" s="117" t="s">
        <v>715</v>
      </c>
      <c r="D400" s="117" t="s">
        <v>4779</v>
      </c>
      <c r="E400" s="118">
        <v>6000000</v>
      </c>
      <c r="F400" s="117" t="s">
        <v>525</v>
      </c>
      <c r="G400" s="117" t="s">
        <v>4973</v>
      </c>
      <c r="H400" s="166">
        <v>6000000</v>
      </c>
    </row>
    <row r="401" spans="1:8">
      <c r="A401" s="165">
        <v>396</v>
      </c>
      <c r="B401" s="117" t="s">
        <v>4974</v>
      </c>
      <c r="C401" s="117" t="s">
        <v>715</v>
      </c>
      <c r="D401" s="117" t="s">
        <v>4825</v>
      </c>
      <c r="E401" s="118">
        <v>4000000</v>
      </c>
      <c r="F401" s="117" t="s">
        <v>850</v>
      </c>
      <c r="G401" s="117" t="s">
        <v>4960</v>
      </c>
      <c r="H401" s="166">
        <v>2940000</v>
      </c>
    </row>
    <row r="402" spans="1:8">
      <c r="A402" s="165">
        <v>397</v>
      </c>
      <c r="B402" s="117" t="s">
        <v>4975</v>
      </c>
      <c r="C402" s="117" t="s">
        <v>715</v>
      </c>
      <c r="D402" s="117" t="s">
        <v>4828</v>
      </c>
      <c r="E402" s="118">
        <v>1000000</v>
      </c>
      <c r="F402" s="117" t="s">
        <v>850</v>
      </c>
      <c r="G402" s="117" t="s">
        <v>4960</v>
      </c>
      <c r="H402" s="166">
        <v>625000</v>
      </c>
    </row>
    <row r="403" spans="1:8" ht="45">
      <c r="A403" s="165">
        <v>398</v>
      </c>
      <c r="B403" s="117" t="s">
        <v>4976</v>
      </c>
      <c r="C403" s="117" t="s">
        <v>715</v>
      </c>
      <c r="D403" s="117" t="s">
        <v>4828</v>
      </c>
      <c r="E403" s="118">
        <v>350000</v>
      </c>
      <c r="F403" s="117" t="s">
        <v>4977</v>
      </c>
      <c r="G403" s="117" t="s">
        <v>4978</v>
      </c>
      <c r="H403" s="166">
        <v>320000</v>
      </c>
    </row>
    <row r="404" spans="1:8">
      <c r="A404" s="165">
        <v>399</v>
      </c>
      <c r="B404" s="117" t="s">
        <v>4979</v>
      </c>
      <c r="C404" s="117" t="s">
        <v>715</v>
      </c>
      <c r="D404" s="117" t="s">
        <v>4828</v>
      </c>
      <c r="E404" s="118">
        <v>6000000</v>
      </c>
      <c r="F404" s="117" t="s">
        <v>850</v>
      </c>
      <c r="G404" s="117" t="s">
        <v>4960</v>
      </c>
      <c r="H404" s="166">
        <v>4516650</v>
      </c>
    </row>
    <row r="405" spans="1:8">
      <c r="A405" s="165">
        <v>400</v>
      </c>
      <c r="B405" s="117" t="s">
        <v>4980</v>
      </c>
      <c r="C405" s="117" t="s">
        <v>715</v>
      </c>
      <c r="D405" s="117" t="s">
        <v>4828</v>
      </c>
      <c r="E405" s="118">
        <v>1050000</v>
      </c>
      <c r="F405" s="117" t="s">
        <v>850</v>
      </c>
      <c r="G405" s="117" t="s">
        <v>4960</v>
      </c>
      <c r="H405" s="166">
        <v>795000</v>
      </c>
    </row>
    <row r="406" spans="1:8">
      <c r="A406" s="165">
        <v>401</v>
      </c>
      <c r="B406" s="117" t="s">
        <v>4981</v>
      </c>
      <c r="C406" s="117" t="s">
        <v>715</v>
      </c>
      <c r="D406" s="117" t="s">
        <v>4828</v>
      </c>
      <c r="E406" s="118">
        <v>9000000</v>
      </c>
      <c r="F406" s="117" t="s">
        <v>780</v>
      </c>
      <c r="G406" s="117" t="s">
        <v>4982</v>
      </c>
      <c r="H406" s="166">
        <v>6910000</v>
      </c>
    </row>
    <row r="407" spans="1:8">
      <c r="A407" s="165">
        <v>402</v>
      </c>
      <c r="B407" s="117" t="s">
        <v>4983</v>
      </c>
      <c r="C407" s="117" t="s">
        <v>715</v>
      </c>
      <c r="D407" s="117" t="s">
        <v>4828</v>
      </c>
      <c r="E407" s="118">
        <v>9000000</v>
      </c>
      <c r="F407" s="117" t="s">
        <v>850</v>
      </c>
      <c r="G407" s="117" t="s">
        <v>4960</v>
      </c>
      <c r="H407" s="166">
        <v>5299600</v>
      </c>
    </row>
    <row r="408" spans="1:8">
      <c r="A408" s="165">
        <v>403</v>
      </c>
      <c r="B408" s="117" t="s">
        <v>4984</v>
      </c>
      <c r="C408" s="117" t="s">
        <v>715</v>
      </c>
      <c r="D408" s="117" t="s">
        <v>4828</v>
      </c>
      <c r="E408" s="118">
        <v>9000000</v>
      </c>
      <c r="F408" s="117" t="s">
        <v>850</v>
      </c>
      <c r="G408" s="117" t="s">
        <v>4960</v>
      </c>
      <c r="H408" s="166">
        <v>6833300</v>
      </c>
    </row>
    <row r="409" spans="1:8">
      <c r="A409" s="165">
        <v>404</v>
      </c>
      <c r="B409" s="117" t="s">
        <v>4985</v>
      </c>
      <c r="C409" s="117" t="s">
        <v>715</v>
      </c>
      <c r="D409" s="117" t="s">
        <v>4828</v>
      </c>
      <c r="E409" s="118">
        <v>2000000</v>
      </c>
      <c r="F409" s="117" t="s">
        <v>780</v>
      </c>
      <c r="G409" s="117" t="s">
        <v>4982</v>
      </c>
      <c r="H409" s="166">
        <v>1600000</v>
      </c>
    </row>
    <row r="410" spans="1:8">
      <c r="A410" s="165">
        <v>405</v>
      </c>
      <c r="B410" s="117" t="s">
        <v>4986</v>
      </c>
      <c r="C410" s="117" t="s">
        <v>715</v>
      </c>
      <c r="D410" s="117" t="s">
        <v>4829</v>
      </c>
      <c r="E410" s="118">
        <v>874998</v>
      </c>
      <c r="F410" s="117" t="s">
        <v>3729</v>
      </c>
      <c r="G410" s="117" t="s">
        <v>4944</v>
      </c>
      <c r="H410" s="166">
        <v>700000</v>
      </c>
    </row>
    <row r="411" spans="1:8">
      <c r="A411" s="165">
        <v>406</v>
      </c>
      <c r="B411" s="117" t="s">
        <v>4987</v>
      </c>
      <c r="C411" s="117" t="s">
        <v>715</v>
      </c>
      <c r="D411" s="117" t="s">
        <v>4829</v>
      </c>
      <c r="E411" s="118">
        <v>874990</v>
      </c>
      <c r="F411" s="117" t="s">
        <v>3729</v>
      </c>
      <c r="G411" s="117" t="s">
        <v>4944</v>
      </c>
      <c r="H411" s="166">
        <v>700000</v>
      </c>
    </row>
    <row r="412" spans="1:8">
      <c r="A412" s="165">
        <v>407</v>
      </c>
      <c r="B412" s="117" t="s">
        <v>4988</v>
      </c>
      <c r="C412" s="117" t="s">
        <v>715</v>
      </c>
      <c r="D412" s="117" t="s">
        <v>4829</v>
      </c>
      <c r="E412" s="118">
        <v>374995</v>
      </c>
      <c r="F412" s="117" t="s">
        <v>3729</v>
      </c>
      <c r="G412" s="117" t="s">
        <v>4944</v>
      </c>
      <c r="H412" s="166">
        <v>300000</v>
      </c>
    </row>
    <row r="413" spans="1:8">
      <c r="A413" s="165">
        <v>408</v>
      </c>
      <c r="B413" s="117" t="s">
        <v>4989</v>
      </c>
      <c r="C413" s="117" t="s">
        <v>715</v>
      </c>
      <c r="D413" s="117" t="s">
        <v>4829</v>
      </c>
      <c r="E413" s="118">
        <v>999998</v>
      </c>
      <c r="F413" s="117" t="s">
        <v>3729</v>
      </c>
      <c r="G413" s="117" t="s">
        <v>4944</v>
      </c>
      <c r="H413" s="166">
        <v>800000</v>
      </c>
    </row>
    <row r="414" spans="1:8">
      <c r="A414" s="165">
        <v>409</v>
      </c>
      <c r="B414" s="117" t="s">
        <v>4990</v>
      </c>
      <c r="C414" s="117" t="s">
        <v>715</v>
      </c>
      <c r="D414" s="117" t="s">
        <v>4829</v>
      </c>
      <c r="E414" s="118">
        <v>1124990</v>
      </c>
      <c r="F414" s="117" t="s">
        <v>3729</v>
      </c>
      <c r="G414" s="117" t="s">
        <v>4944</v>
      </c>
      <c r="H414" s="166">
        <v>900000</v>
      </c>
    </row>
    <row r="415" spans="1:8">
      <c r="A415" s="165">
        <v>410</v>
      </c>
      <c r="B415" s="117" t="s">
        <v>4991</v>
      </c>
      <c r="C415" s="117" t="s">
        <v>715</v>
      </c>
      <c r="D415" s="117" t="s">
        <v>4829</v>
      </c>
      <c r="E415" s="118">
        <v>2187495</v>
      </c>
      <c r="F415" s="117" t="s">
        <v>3729</v>
      </c>
      <c r="G415" s="117" t="s">
        <v>4944</v>
      </c>
      <c r="H415" s="166">
        <v>1750000</v>
      </c>
    </row>
    <row r="416" spans="1:8">
      <c r="A416" s="165">
        <v>411</v>
      </c>
      <c r="B416" s="117" t="s">
        <v>4992</v>
      </c>
      <c r="C416" s="117" t="s">
        <v>715</v>
      </c>
      <c r="D416" s="117" t="s">
        <v>4829</v>
      </c>
      <c r="E416" s="118">
        <v>1499996</v>
      </c>
      <c r="F416" s="117" t="s">
        <v>3729</v>
      </c>
      <c r="G416" s="117" t="s">
        <v>4944</v>
      </c>
      <c r="H416" s="166">
        <v>1200000</v>
      </c>
    </row>
    <row r="417" spans="1:8">
      <c r="A417" s="165">
        <v>412</v>
      </c>
      <c r="B417" s="117" t="s">
        <v>4993</v>
      </c>
      <c r="C417" s="117" t="s">
        <v>715</v>
      </c>
      <c r="D417" s="117" t="s">
        <v>4829</v>
      </c>
      <c r="E417" s="118">
        <v>2999992</v>
      </c>
      <c r="F417" s="117" t="s">
        <v>3729</v>
      </c>
      <c r="G417" s="117" t="s">
        <v>4944</v>
      </c>
      <c r="H417" s="166">
        <v>2400000</v>
      </c>
    </row>
    <row r="418" spans="1:8" ht="22.5">
      <c r="A418" s="165">
        <v>413</v>
      </c>
      <c r="B418" s="117" t="s">
        <v>4994</v>
      </c>
      <c r="C418" s="117" t="s">
        <v>715</v>
      </c>
      <c r="D418" s="117" t="s">
        <v>4995</v>
      </c>
      <c r="E418" s="118">
        <v>28000000</v>
      </c>
      <c r="F418" s="117" t="s">
        <v>804</v>
      </c>
      <c r="G418" s="117" t="s">
        <v>4996</v>
      </c>
      <c r="H418" s="166">
        <v>19599680</v>
      </c>
    </row>
    <row r="419" spans="1:8" ht="22.5">
      <c r="A419" s="165">
        <v>414</v>
      </c>
      <c r="B419" s="117" t="s">
        <v>4997</v>
      </c>
      <c r="C419" s="117" t="s">
        <v>715</v>
      </c>
      <c r="D419" s="117" t="s">
        <v>4785</v>
      </c>
      <c r="E419" s="118">
        <v>3000000</v>
      </c>
      <c r="F419" s="117" t="s">
        <v>4998</v>
      </c>
      <c r="G419" s="117" t="s">
        <v>4999</v>
      </c>
      <c r="H419" s="166">
        <v>2000333</v>
      </c>
    </row>
    <row r="420" spans="1:8">
      <c r="A420" s="165">
        <v>415</v>
      </c>
      <c r="B420" s="117" t="s">
        <v>5000</v>
      </c>
      <c r="C420" s="117" t="s">
        <v>715</v>
      </c>
      <c r="D420" s="117" t="s">
        <v>4785</v>
      </c>
      <c r="E420" s="118">
        <v>2100000</v>
      </c>
      <c r="F420" s="117" t="s">
        <v>780</v>
      </c>
      <c r="G420" s="117" t="s">
        <v>4982</v>
      </c>
      <c r="H420" s="166">
        <v>1050000</v>
      </c>
    </row>
    <row r="421" spans="1:8" ht="22.5">
      <c r="A421" s="165">
        <v>416</v>
      </c>
      <c r="B421" s="117" t="s">
        <v>5001</v>
      </c>
      <c r="C421" s="117" t="s">
        <v>715</v>
      </c>
      <c r="D421" s="117" t="s">
        <v>4785</v>
      </c>
      <c r="E421" s="118">
        <v>2500000</v>
      </c>
      <c r="F421" s="117" t="s">
        <v>804</v>
      </c>
      <c r="G421" s="117" t="s">
        <v>4996</v>
      </c>
      <c r="H421" s="166">
        <v>1799980</v>
      </c>
    </row>
    <row r="422" spans="1:8" ht="22.5">
      <c r="A422" s="165">
        <v>417</v>
      </c>
      <c r="B422" s="117" t="s">
        <v>5002</v>
      </c>
      <c r="C422" s="117" t="s">
        <v>715</v>
      </c>
      <c r="D422" s="117" t="s">
        <v>4794</v>
      </c>
      <c r="E422" s="118">
        <v>19155700</v>
      </c>
      <c r="F422" s="117" t="s">
        <v>5003</v>
      </c>
      <c r="G422" s="117" t="s">
        <v>5004</v>
      </c>
      <c r="H422" s="166">
        <v>16657130</v>
      </c>
    </row>
    <row r="423" spans="1:8">
      <c r="A423" s="165">
        <v>418</v>
      </c>
      <c r="B423" s="117" t="s">
        <v>5005</v>
      </c>
      <c r="C423" s="117" t="s">
        <v>715</v>
      </c>
      <c r="D423" s="117" t="s">
        <v>4794</v>
      </c>
      <c r="E423" s="118">
        <v>2600000</v>
      </c>
      <c r="F423" s="117" t="s">
        <v>759</v>
      </c>
      <c r="G423" s="117" t="s">
        <v>4968</v>
      </c>
      <c r="H423" s="166">
        <v>1516999.5999999999</v>
      </c>
    </row>
    <row r="424" spans="1:8">
      <c r="A424" s="165">
        <v>419</v>
      </c>
      <c r="B424" s="117" t="s">
        <v>5006</v>
      </c>
      <c r="C424" s="117" t="s">
        <v>715</v>
      </c>
      <c r="D424" s="117" t="s">
        <v>4794</v>
      </c>
      <c r="E424" s="118">
        <v>450000</v>
      </c>
      <c r="F424" s="117" t="s">
        <v>759</v>
      </c>
      <c r="G424" s="117" t="s">
        <v>4968</v>
      </c>
      <c r="H424" s="166">
        <v>245720</v>
      </c>
    </row>
    <row r="425" spans="1:8">
      <c r="A425" s="165">
        <v>420</v>
      </c>
      <c r="B425" s="117" t="s">
        <v>5007</v>
      </c>
      <c r="C425" s="117" t="s">
        <v>715</v>
      </c>
      <c r="D425" s="117" t="s">
        <v>4794</v>
      </c>
      <c r="E425" s="118">
        <v>500000</v>
      </c>
      <c r="F425" s="117" t="s">
        <v>759</v>
      </c>
      <c r="G425" s="117" t="s">
        <v>4968</v>
      </c>
      <c r="H425" s="166">
        <v>184000</v>
      </c>
    </row>
    <row r="426" spans="1:8">
      <c r="A426" s="165">
        <v>421</v>
      </c>
      <c r="B426" s="117" t="s">
        <v>5008</v>
      </c>
      <c r="C426" s="117" t="s">
        <v>715</v>
      </c>
      <c r="D426" s="117" t="s">
        <v>4794</v>
      </c>
      <c r="E426" s="118">
        <v>1750000</v>
      </c>
      <c r="F426" s="117" t="s">
        <v>759</v>
      </c>
      <c r="G426" s="117" t="s">
        <v>4968</v>
      </c>
      <c r="H426" s="166">
        <v>422500</v>
      </c>
    </row>
    <row r="427" spans="1:8">
      <c r="A427" s="165">
        <v>422</v>
      </c>
      <c r="B427" s="117" t="s">
        <v>5009</v>
      </c>
      <c r="C427" s="117" t="s">
        <v>715</v>
      </c>
      <c r="D427" s="117" t="s">
        <v>4794</v>
      </c>
      <c r="E427" s="118">
        <v>1250000</v>
      </c>
      <c r="F427" s="117" t="s">
        <v>759</v>
      </c>
      <c r="G427" s="117" t="s">
        <v>4968</v>
      </c>
      <c r="H427" s="166">
        <v>650000</v>
      </c>
    </row>
    <row r="428" spans="1:8">
      <c r="A428" s="165">
        <v>423</v>
      </c>
      <c r="B428" s="117" t="s">
        <v>5010</v>
      </c>
      <c r="C428" s="117" t="s">
        <v>715</v>
      </c>
      <c r="D428" s="117" t="s">
        <v>4794</v>
      </c>
      <c r="E428" s="118">
        <v>325000</v>
      </c>
      <c r="F428" s="117" t="s">
        <v>759</v>
      </c>
      <c r="G428" s="117" t="s">
        <v>4968</v>
      </c>
      <c r="H428" s="166">
        <v>211750</v>
      </c>
    </row>
    <row r="429" spans="1:8">
      <c r="A429" s="165">
        <v>424</v>
      </c>
      <c r="B429" s="117" t="s">
        <v>5011</v>
      </c>
      <c r="C429" s="117" t="s">
        <v>715</v>
      </c>
      <c r="D429" s="117" t="s">
        <v>4794</v>
      </c>
      <c r="E429" s="118">
        <v>450000</v>
      </c>
      <c r="F429" s="117" t="s">
        <v>759</v>
      </c>
      <c r="G429" s="117" t="s">
        <v>4968</v>
      </c>
      <c r="H429" s="166">
        <v>217499.85</v>
      </c>
    </row>
    <row r="430" spans="1:8">
      <c r="A430" s="165">
        <v>425</v>
      </c>
      <c r="B430" s="117" t="s">
        <v>5012</v>
      </c>
      <c r="C430" s="117" t="s">
        <v>715</v>
      </c>
      <c r="D430" s="117" t="s">
        <v>4794</v>
      </c>
      <c r="E430" s="118">
        <v>570000</v>
      </c>
      <c r="F430" s="117" t="s">
        <v>759</v>
      </c>
      <c r="G430" s="117" t="s">
        <v>4968</v>
      </c>
      <c r="H430" s="166">
        <v>310649.81</v>
      </c>
    </row>
    <row r="431" spans="1:8">
      <c r="A431" s="165">
        <v>426</v>
      </c>
      <c r="B431" s="117" t="s">
        <v>5013</v>
      </c>
      <c r="C431" s="117" t="s">
        <v>715</v>
      </c>
      <c r="D431" s="117" t="s">
        <v>4794</v>
      </c>
      <c r="E431" s="118">
        <v>1000000</v>
      </c>
      <c r="F431" s="117" t="s">
        <v>759</v>
      </c>
      <c r="G431" s="117" t="s">
        <v>4968</v>
      </c>
      <c r="H431" s="166">
        <v>260000</v>
      </c>
    </row>
    <row r="432" spans="1:8">
      <c r="A432" s="165">
        <v>427</v>
      </c>
      <c r="B432" s="117" t="s">
        <v>5014</v>
      </c>
      <c r="C432" s="117" t="s">
        <v>715</v>
      </c>
      <c r="D432" s="117" t="s">
        <v>4794</v>
      </c>
      <c r="E432" s="118">
        <v>1500000</v>
      </c>
      <c r="F432" s="117" t="s">
        <v>759</v>
      </c>
      <c r="G432" s="117" t="s">
        <v>4968</v>
      </c>
      <c r="H432" s="166">
        <v>669999.79999999993</v>
      </c>
    </row>
    <row r="433" spans="1:8">
      <c r="A433" s="165">
        <v>428</v>
      </c>
      <c r="B433" s="117" t="s">
        <v>5015</v>
      </c>
      <c r="C433" s="117" t="s">
        <v>715</v>
      </c>
      <c r="D433" s="117" t="s">
        <v>4794</v>
      </c>
      <c r="E433" s="118">
        <v>1875000</v>
      </c>
      <c r="F433" s="117" t="s">
        <v>759</v>
      </c>
      <c r="G433" s="117" t="s">
        <v>4968</v>
      </c>
      <c r="H433" s="166">
        <v>837499.75</v>
      </c>
    </row>
    <row r="434" spans="1:8">
      <c r="A434" s="165">
        <v>429</v>
      </c>
      <c r="B434" s="117" t="s">
        <v>5016</v>
      </c>
      <c r="C434" s="117" t="s">
        <v>715</v>
      </c>
      <c r="D434" s="117" t="s">
        <v>4794</v>
      </c>
      <c r="E434" s="118">
        <v>800000</v>
      </c>
      <c r="F434" s="117" t="s">
        <v>759</v>
      </c>
      <c r="G434" s="117" t="s">
        <v>4968</v>
      </c>
      <c r="H434" s="166">
        <v>167000</v>
      </c>
    </row>
    <row r="435" spans="1:8">
      <c r="A435" s="165">
        <v>430</v>
      </c>
      <c r="B435" s="117" t="s">
        <v>5017</v>
      </c>
      <c r="C435" s="117" t="s">
        <v>715</v>
      </c>
      <c r="D435" s="117" t="s">
        <v>4794</v>
      </c>
      <c r="E435" s="118">
        <v>6000000</v>
      </c>
      <c r="F435" s="117" t="s">
        <v>759</v>
      </c>
      <c r="G435" s="117" t="s">
        <v>4968</v>
      </c>
      <c r="H435" s="166">
        <v>2699980</v>
      </c>
    </row>
    <row r="436" spans="1:8">
      <c r="A436" s="165">
        <v>431</v>
      </c>
      <c r="B436" s="117" t="s">
        <v>5018</v>
      </c>
      <c r="C436" s="117" t="s">
        <v>715</v>
      </c>
      <c r="D436" s="117" t="s">
        <v>4851</v>
      </c>
      <c r="E436" s="118">
        <v>250000</v>
      </c>
      <c r="F436" s="117" t="s">
        <v>759</v>
      </c>
      <c r="G436" s="117" t="s">
        <v>4968</v>
      </c>
      <c r="H436" s="166">
        <v>164750</v>
      </c>
    </row>
    <row r="437" spans="1:8" ht="22.5">
      <c r="A437" s="165">
        <v>432</v>
      </c>
      <c r="B437" s="117" t="s">
        <v>5019</v>
      </c>
      <c r="C437" s="117" t="s">
        <v>715</v>
      </c>
      <c r="D437" s="117" t="s">
        <v>4851</v>
      </c>
      <c r="E437" s="118">
        <v>3020600</v>
      </c>
      <c r="F437" s="117" t="s">
        <v>5003</v>
      </c>
      <c r="G437" s="117" t="s">
        <v>5004</v>
      </c>
      <c r="H437" s="166">
        <v>2626653</v>
      </c>
    </row>
    <row r="438" spans="1:8">
      <c r="A438" s="165">
        <v>433</v>
      </c>
      <c r="B438" s="117" t="s">
        <v>5020</v>
      </c>
      <c r="C438" s="117" t="s">
        <v>715</v>
      </c>
      <c r="D438" s="117" t="s">
        <v>4851</v>
      </c>
      <c r="E438" s="118">
        <v>2800000</v>
      </c>
      <c r="F438" s="117" t="s">
        <v>759</v>
      </c>
      <c r="G438" s="117" t="s">
        <v>4968</v>
      </c>
      <c r="H438" s="166">
        <v>2069999.8</v>
      </c>
    </row>
    <row r="439" spans="1:8">
      <c r="A439" s="165">
        <v>434</v>
      </c>
      <c r="B439" s="117" t="s">
        <v>5021</v>
      </c>
      <c r="C439" s="117" t="s">
        <v>715</v>
      </c>
      <c r="D439" s="117" t="s">
        <v>4851</v>
      </c>
      <c r="E439" s="118">
        <v>4400000</v>
      </c>
      <c r="F439" s="117" t="s">
        <v>759</v>
      </c>
      <c r="G439" s="117" t="s">
        <v>4968</v>
      </c>
      <c r="H439" s="166">
        <v>3189999.8</v>
      </c>
    </row>
    <row r="440" spans="1:8" ht="22.5">
      <c r="A440" s="165">
        <v>435</v>
      </c>
      <c r="B440" s="117" t="s">
        <v>5022</v>
      </c>
      <c r="C440" s="117" t="s">
        <v>715</v>
      </c>
      <c r="D440" s="117" t="s">
        <v>4851</v>
      </c>
      <c r="E440" s="118">
        <v>4173050</v>
      </c>
      <c r="F440" s="117" t="s">
        <v>5003</v>
      </c>
      <c r="G440" s="117" t="s">
        <v>5004</v>
      </c>
      <c r="H440" s="166">
        <v>3628740</v>
      </c>
    </row>
    <row r="441" spans="1:8" ht="22.5">
      <c r="A441" s="165">
        <v>436</v>
      </c>
      <c r="B441" s="117" t="s">
        <v>5023</v>
      </c>
      <c r="C441" s="117" t="s">
        <v>715</v>
      </c>
      <c r="D441" s="117" t="s">
        <v>4855</v>
      </c>
      <c r="E441" s="118">
        <v>3958270</v>
      </c>
      <c r="F441" s="117" t="s">
        <v>5003</v>
      </c>
      <c r="G441" s="117" t="s">
        <v>5004</v>
      </c>
      <c r="H441" s="166">
        <v>3441974</v>
      </c>
    </row>
    <row r="442" spans="1:8" ht="22.5">
      <c r="A442" s="165">
        <v>437</v>
      </c>
      <c r="B442" s="117" t="s">
        <v>5024</v>
      </c>
      <c r="C442" s="117" t="s">
        <v>715</v>
      </c>
      <c r="D442" s="117" t="s">
        <v>4855</v>
      </c>
      <c r="E442" s="118">
        <v>6428990</v>
      </c>
      <c r="F442" s="117" t="s">
        <v>5003</v>
      </c>
      <c r="G442" s="117" t="s">
        <v>5004</v>
      </c>
      <c r="H442" s="166">
        <v>5590430</v>
      </c>
    </row>
    <row r="443" spans="1:8">
      <c r="A443" s="165">
        <v>438</v>
      </c>
      <c r="B443" s="117" t="s">
        <v>5025</v>
      </c>
      <c r="C443" s="117" t="s">
        <v>715</v>
      </c>
      <c r="D443" s="117" t="s">
        <v>4855</v>
      </c>
      <c r="E443" s="118">
        <v>15500000</v>
      </c>
      <c r="F443" s="117" t="s">
        <v>780</v>
      </c>
      <c r="G443" s="117" t="s">
        <v>4982</v>
      </c>
      <c r="H443" s="166">
        <v>10590000</v>
      </c>
    </row>
    <row r="444" spans="1:8">
      <c r="A444" s="165">
        <v>439</v>
      </c>
      <c r="B444" s="117" t="s">
        <v>5026</v>
      </c>
      <c r="C444" s="117" t="s">
        <v>715</v>
      </c>
      <c r="D444" s="117" t="s">
        <v>5027</v>
      </c>
      <c r="E444" s="118">
        <v>14567000</v>
      </c>
      <c r="F444" s="117" t="s">
        <v>5028</v>
      </c>
      <c r="G444" s="117" t="s">
        <v>5029</v>
      </c>
      <c r="H444" s="166">
        <v>13200000</v>
      </c>
    </row>
    <row r="445" spans="1:8" ht="22.5">
      <c r="A445" s="165">
        <v>440</v>
      </c>
      <c r="B445" s="117" t="s">
        <v>5030</v>
      </c>
      <c r="C445" s="117" t="s">
        <v>715</v>
      </c>
      <c r="D445" s="117" t="s">
        <v>4880</v>
      </c>
      <c r="E445" s="118">
        <v>18600000</v>
      </c>
      <c r="F445" s="117" t="s">
        <v>5031</v>
      </c>
      <c r="G445" s="117" t="s">
        <v>5032</v>
      </c>
      <c r="H445" s="166">
        <v>8680000</v>
      </c>
    </row>
    <row r="446" spans="1:8" ht="45">
      <c r="A446" s="165">
        <v>441</v>
      </c>
      <c r="B446" s="117" t="s">
        <v>5033</v>
      </c>
      <c r="C446" s="117" t="s">
        <v>715</v>
      </c>
      <c r="D446" s="117" t="s">
        <v>4880</v>
      </c>
      <c r="E446" s="118">
        <v>3000000</v>
      </c>
      <c r="F446" s="117" t="s">
        <v>4977</v>
      </c>
      <c r="G446" s="117" t="s">
        <v>4978</v>
      </c>
      <c r="H446" s="166">
        <v>2000000</v>
      </c>
    </row>
    <row r="447" spans="1:8" ht="22.5">
      <c r="A447" s="165">
        <v>442</v>
      </c>
      <c r="B447" s="117" t="s">
        <v>5034</v>
      </c>
      <c r="C447" s="117" t="s">
        <v>715</v>
      </c>
      <c r="D447" s="117" t="s">
        <v>4880</v>
      </c>
      <c r="E447" s="118">
        <v>800000</v>
      </c>
      <c r="F447" s="117" t="s">
        <v>5031</v>
      </c>
      <c r="G447" s="117" t="s">
        <v>5032</v>
      </c>
      <c r="H447" s="166">
        <v>350000</v>
      </c>
    </row>
    <row r="448" spans="1:8">
      <c r="A448" s="165">
        <v>443</v>
      </c>
      <c r="B448" s="117" t="s">
        <v>5035</v>
      </c>
      <c r="C448" s="117" t="s">
        <v>715</v>
      </c>
      <c r="D448" s="117" t="s">
        <v>4881</v>
      </c>
      <c r="E448" s="118">
        <v>5010000</v>
      </c>
      <c r="F448" s="117" t="s">
        <v>5028</v>
      </c>
      <c r="G448" s="117" t="s">
        <v>5029</v>
      </c>
      <c r="H448" s="166">
        <v>4650000</v>
      </c>
    </row>
    <row r="449" spans="1:8">
      <c r="A449" s="165">
        <v>444</v>
      </c>
      <c r="B449" s="117" t="s">
        <v>5036</v>
      </c>
      <c r="C449" s="117" t="s">
        <v>715</v>
      </c>
      <c r="D449" s="117" t="s">
        <v>5037</v>
      </c>
      <c r="E449" s="118">
        <v>15234000</v>
      </c>
      <c r="F449" s="117" t="s">
        <v>5028</v>
      </c>
      <c r="G449" s="117" t="s">
        <v>5029</v>
      </c>
      <c r="H449" s="166">
        <v>14500000</v>
      </c>
    </row>
    <row r="450" spans="1:8">
      <c r="A450" s="165">
        <v>445</v>
      </c>
      <c r="B450" s="117" t="s">
        <v>5038</v>
      </c>
      <c r="C450" s="117" t="s">
        <v>715</v>
      </c>
      <c r="D450" s="117" t="s">
        <v>5039</v>
      </c>
      <c r="E450" s="118">
        <v>22000000</v>
      </c>
      <c r="F450" s="117" t="s">
        <v>5040</v>
      </c>
      <c r="G450" s="117" t="s">
        <v>5041</v>
      </c>
      <c r="H450" s="166">
        <v>20700000</v>
      </c>
    </row>
    <row r="451" spans="1:8">
      <c r="A451" s="165">
        <v>446</v>
      </c>
      <c r="B451" s="117" t="s">
        <v>5042</v>
      </c>
      <c r="C451" s="117" t="s">
        <v>715</v>
      </c>
      <c r="D451" s="117" t="s">
        <v>4882</v>
      </c>
      <c r="E451" s="118">
        <v>92000000</v>
      </c>
      <c r="F451" s="117" t="s">
        <v>799</v>
      </c>
      <c r="G451" s="117" t="s">
        <v>5043</v>
      </c>
      <c r="H451" s="166">
        <v>91999800</v>
      </c>
    </row>
    <row r="452" spans="1:8">
      <c r="A452" s="165">
        <v>447</v>
      </c>
      <c r="B452" s="117" t="s">
        <v>5044</v>
      </c>
      <c r="C452" s="117" t="s">
        <v>715</v>
      </c>
      <c r="D452" s="117" t="s">
        <v>4884</v>
      </c>
      <c r="E452" s="118">
        <v>800400</v>
      </c>
      <c r="F452" s="117" t="s">
        <v>5045</v>
      </c>
      <c r="G452" s="117" t="s">
        <v>5046</v>
      </c>
      <c r="H452" s="166">
        <v>640320.19999999995</v>
      </c>
    </row>
    <row r="453" spans="1:8" ht="33.75">
      <c r="A453" s="165">
        <v>448</v>
      </c>
      <c r="B453" s="117" t="s">
        <v>5047</v>
      </c>
      <c r="C453" s="117" t="s">
        <v>715</v>
      </c>
      <c r="D453" s="117" t="s">
        <v>4884</v>
      </c>
      <c r="E453" s="118">
        <v>13745000</v>
      </c>
      <c r="F453" s="117" t="s">
        <v>5048</v>
      </c>
      <c r="G453" s="117" t="s">
        <v>5049</v>
      </c>
      <c r="H453" s="166">
        <v>11400000</v>
      </c>
    </row>
    <row r="454" spans="1:8">
      <c r="A454" s="165">
        <v>449</v>
      </c>
      <c r="B454" s="117" t="s">
        <v>5050</v>
      </c>
      <c r="C454" s="117" t="s">
        <v>715</v>
      </c>
      <c r="D454" s="117" t="s">
        <v>4884</v>
      </c>
      <c r="E454" s="118">
        <v>6000240</v>
      </c>
      <c r="F454" s="117" t="s">
        <v>5045</v>
      </c>
      <c r="G454" s="117" t="s">
        <v>5046</v>
      </c>
      <c r="H454" s="166">
        <v>4800192.1500000004</v>
      </c>
    </row>
    <row r="455" spans="1:8" ht="33.75">
      <c r="A455" s="165">
        <v>450</v>
      </c>
      <c r="B455" s="117" t="s">
        <v>5051</v>
      </c>
      <c r="C455" s="117" t="s">
        <v>715</v>
      </c>
      <c r="D455" s="117" t="s">
        <v>4884</v>
      </c>
      <c r="E455" s="118">
        <v>3000120</v>
      </c>
      <c r="F455" s="117" t="s">
        <v>5052</v>
      </c>
      <c r="G455" s="117" t="s">
        <v>5053</v>
      </c>
      <c r="H455" s="166">
        <v>1650000</v>
      </c>
    </row>
    <row r="456" spans="1:8" ht="22.5">
      <c r="A456" s="165">
        <v>451</v>
      </c>
      <c r="B456" s="117" t="s">
        <v>5054</v>
      </c>
      <c r="C456" s="117" t="s">
        <v>715</v>
      </c>
      <c r="D456" s="117" t="s">
        <v>4884</v>
      </c>
      <c r="E456" s="118">
        <v>2001000</v>
      </c>
      <c r="F456" s="117" t="s">
        <v>5055</v>
      </c>
      <c r="G456" s="117" t="s">
        <v>5056</v>
      </c>
      <c r="H456" s="166">
        <v>1350000</v>
      </c>
    </row>
    <row r="457" spans="1:8" ht="22.5">
      <c r="A457" s="165">
        <v>452</v>
      </c>
      <c r="B457" s="117" t="s">
        <v>5057</v>
      </c>
      <c r="C457" s="117" t="s">
        <v>715</v>
      </c>
      <c r="D457" s="117" t="s">
        <v>4884</v>
      </c>
      <c r="E457" s="118">
        <v>22000000</v>
      </c>
      <c r="F457" s="117" t="s">
        <v>5058</v>
      </c>
      <c r="G457" s="117" t="s">
        <v>5059</v>
      </c>
      <c r="H457" s="166">
        <v>17604000</v>
      </c>
    </row>
    <row r="458" spans="1:8" ht="22.5">
      <c r="A458" s="165">
        <v>453</v>
      </c>
      <c r="B458" s="117" t="s">
        <v>5060</v>
      </c>
      <c r="C458" s="117" t="s">
        <v>715</v>
      </c>
      <c r="D458" s="117" t="s">
        <v>4884</v>
      </c>
      <c r="E458" s="118">
        <v>3300500</v>
      </c>
      <c r="F458" s="117" t="s">
        <v>5061</v>
      </c>
      <c r="G458" s="117" t="s">
        <v>5062</v>
      </c>
      <c r="H458" s="166">
        <v>2695000</v>
      </c>
    </row>
    <row r="459" spans="1:8">
      <c r="A459" s="165">
        <v>454</v>
      </c>
      <c r="B459" s="117" t="s">
        <v>5063</v>
      </c>
      <c r="C459" s="117" t="s">
        <v>715</v>
      </c>
      <c r="D459" s="117" t="s">
        <v>4887</v>
      </c>
      <c r="E459" s="118">
        <v>16400000</v>
      </c>
      <c r="F459" s="117" t="s">
        <v>5028</v>
      </c>
      <c r="G459" s="117" t="s">
        <v>5029</v>
      </c>
      <c r="H459" s="166">
        <v>15000000</v>
      </c>
    </row>
    <row r="460" spans="1:8">
      <c r="A460" s="165">
        <v>455</v>
      </c>
      <c r="B460" s="117" t="s">
        <v>5064</v>
      </c>
      <c r="C460" s="117" t="s">
        <v>715</v>
      </c>
      <c r="D460" s="117" t="s">
        <v>4888</v>
      </c>
      <c r="E460" s="118">
        <v>6250000</v>
      </c>
      <c r="F460" s="117" t="s">
        <v>3729</v>
      </c>
      <c r="G460" s="117" t="s">
        <v>4944</v>
      </c>
      <c r="H460" s="166">
        <v>5000000</v>
      </c>
    </row>
    <row r="461" spans="1:8">
      <c r="A461" s="165">
        <v>456</v>
      </c>
      <c r="B461" s="117" t="s">
        <v>5065</v>
      </c>
      <c r="C461" s="117" t="s">
        <v>715</v>
      </c>
      <c r="D461" s="117" t="s">
        <v>4888</v>
      </c>
      <c r="E461" s="118">
        <v>750000</v>
      </c>
      <c r="F461" s="117" t="s">
        <v>3729</v>
      </c>
      <c r="G461" s="117" t="s">
        <v>4944</v>
      </c>
      <c r="H461" s="166">
        <v>60000</v>
      </c>
    </row>
    <row r="462" spans="1:8">
      <c r="A462" s="165">
        <v>457</v>
      </c>
      <c r="B462" s="117" t="s">
        <v>5066</v>
      </c>
      <c r="C462" s="117" t="s">
        <v>715</v>
      </c>
      <c r="D462" s="117" t="s">
        <v>4888</v>
      </c>
      <c r="E462" s="118">
        <v>22000000</v>
      </c>
      <c r="F462" s="117" t="s">
        <v>771</v>
      </c>
      <c r="G462" s="117" t="s">
        <v>4962</v>
      </c>
      <c r="H462" s="166">
        <v>20800000</v>
      </c>
    </row>
    <row r="463" spans="1:8">
      <c r="A463" s="165">
        <v>458</v>
      </c>
      <c r="B463" s="117" t="s">
        <v>5067</v>
      </c>
      <c r="C463" s="117" t="s">
        <v>715</v>
      </c>
      <c r="D463" s="117" t="s">
        <v>4888</v>
      </c>
      <c r="E463" s="118">
        <v>199998</v>
      </c>
      <c r="F463" s="117" t="s">
        <v>3729</v>
      </c>
      <c r="G463" s="117" t="s">
        <v>4944</v>
      </c>
      <c r="H463" s="166">
        <v>160000</v>
      </c>
    </row>
    <row r="464" spans="1:8">
      <c r="A464" s="165">
        <v>459</v>
      </c>
      <c r="B464" s="117" t="s">
        <v>5068</v>
      </c>
      <c r="C464" s="117" t="s">
        <v>715</v>
      </c>
      <c r="D464" s="117" t="s">
        <v>4888</v>
      </c>
      <c r="E464" s="118">
        <v>1170000</v>
      </c>
      <c r="F464" s="117" t="s">
        <v>3729</v>
      </c>
      <c r="G464" s="117" t="s">
        <v>4944</v>
      </c>
      <c r="H464" s="166">
        <v>700000</v>
      </c>
    </row>
    <row r="465" spans="1:8">
      <c r="A465" s="165">
        <v>460</v>
      </c>
      <c r="B465" s="117" t="s">
        <v>5069</v>
      </c>
      <c r="C465" s="117" t="s">
        <v>715</v>
      </c>
      <c r="D465" s="117" t="s">
        <v>4892</v>
      </c>
      <c r="E465" s="118">
        <v>3660000</v>
      </c>
      <c r="F465" s="117" t="s">
        <v>526</v>
      </c>
      <c r="G465" s="117" t="s">
        <v>4970</v>
      </c>
      <c r="H465" s="166">
        <v>2932500</v>
      </c>
    </row>
    <row r="466" spans="1:8">
      <c r="A466" s="165">
        <v>461</v>
      </c>
      <c r="B466" s="117" t="s">
        <v>5070</v>
      </c>
      <c r="C466" s="117" t="s">
        <v>715</v>
      </c>
      <c r="D466" s="117" t="s">
        <v>5071</v>
      </c>
      <c r="E466" s="118">
        <v>998200</v>
      </c>
      <c r="F466" s="117" t="s">
        <v>5072</v>
      </c>
      <c r="G466" s="117" t="s">
        <v>5073</v>
      </c>
      <c r="H466" s="166">
        <v>665800</v>
      </c>
    </row>
    <row r="467" spans="1:8">
      <c r="A467" s="165">
        <v>462</v>
      </c>
      <c r="B467" s="117" t="s">
        <v>5074</v>
      </c>
      <c r="C467" s="117" t="s">
        <v>715</v>
      </c>
      <c r="D467" s="117" t="s">
        <v>5071</v>
      </c>
      <c r="E467" s="118">
        <v>6750270</v>
      </c>
      <c r="F467" s="117" t="s">
        <v>5072</v>
      </c>
      <c r="G467" s="117" t="s">
        <v>5073</v>
      </c>
      <c r="H467" s="166">
        <v>4695000</v>
      </c>
    </row>
    <row r="468" spans="1:8">
      <c r="A468" s="165">
        <v>463</v>
      </c>
      <c r="B468" s="117" t="s">
        <v>5075</v>
      </c>
      <c r="C468" s="117" t="s">
        <v>715</v>
      </c>
      <c r="D468" s="117" t="s">
        <v>5071</v>
      </c>
      <c r="E468" s="118">
        <v>3000120</v>
      </c>
      <c r="F468" s="117" t="s">
        <v>3741</v>
      </c>
      <c r="G468" s="117" t="s">
        <v>5076</v>
      </c>
      <c r="H468" s="166">
        <v>2278980</v>
      </c>
    </row>
    <row r="469" spans="1:8">
      <c r="A469" s="165">
        <v>464</v>
      </c>
      <c r="B469" s="117" t="s">
        <v>5077</v>
      </c>
      <c r="C469" s="117" t="s">
        <v>715</v>
      </c>
      <c r="D469" s="117" t="s">
        <v>4898</v>
      </c>
      <c r="E469" s="118">
        <v>13745000</v>
      </c>
      <c r="F469" s="117" t="s">
        <v>5028</v>
      </c>
      <c r="G469" s="117" t="s">
        <v>5029</v>
      </c>
      <c r="H469" s="166">
        <v>12450000</v>
      </c>
    </row>
    <row r="470" spans="1:8">
      <c r="A470" s="165">
        <v>465</v>
      </c>
      <c r="B470" s="117" t="s">
        <v>5078</v>
      </c>
      <c r="C470" s="117" t="s">
        <v>715</v>
      </c>
      <c r="D470" s="117" t="s">
        <v>4796</v>
      </c>
      <c r="E470" s="118">
        <v>4600000</v>
      </c>
      <c r="F470" s="117" t="s">
        <v>5079</v>
      </c>
      <c r="G470" s="117" t="s">
        <v>5080</v>
      </c>
      <c r="H470" s="166">
        <v>4000000</v>
      </c>
    </row>
    <row r="471" spans="1:8">
      <c r="A471" s="165">
        <v>466</v>
      </c>
      <c r="B471" s="117" t="s">
        <v>5081</v>
      </c>
      <c r="C471" s="117" t="s">
        <v>715</v>
      </c>
      <c r="D471" s="117" t="s">
        <v>4796</v>
      </c>
      <c r="E471" s="118">
        <v>12648000</v>
      </c>
      <c r="F471" s="117" t="s">
        <v>5082</v>
      </c>
      <c r="G471" s="117" t="s">
        <v>5083</v>
      </c>
      <c r="H471" s="166">
        <v>9600000</v>
      </c>
    </row>
    <row r="472" spans="1:8" ht="22.5">
      <c r="A472" s="165">
        <v>467</v>
      </c>
      <c r="B472" s="117" t="s">
        <v>5084</v>
      </c>
      <c r="C472" s="117" t="s">
        <v>715</v>
      </c>
      <c r="D472" s="117" t="s">
        <v>5085</v>
      </c>
      <c r="E472" s="118">
        <v>4000000</v>
      </c>
      <c r="F472" s="117" t="s">
        <v>3694</v>
      </c>
      <c r="G472" s="117" t="s">
        <v>5086</v>
      </c>
      <c r="H472" s="166">
        <v>1957616</v>
      </c>
    </row>
    <row r="473" spans="1:8" ht="22.5">
      <c r="A473" s="165">
        <v>468</v>
      </c>
      <c r="B473" s="117" t="s">
        <v>5087</v>
      </c>
      <c r="C473" s="117" t="s">
        <v>715</v>
      </c>
      <c r="D473" s="117" t="s">
        <v>5085</v>
      </c>
      <c r="E473" s="118">
        <v>10000000</v>
      </c>
      <c r="F473" s="117" t="s">
        <v>529</v>
      </c>
      <c r="G473" s="117" t="s">
        <v>5088</v>
      </c>
      <c r="H473" s="166">
        <v>6777750</v>
      </c>
    </row>
    <row r="474" spans="1:8" ht="22.5">
      <c r="A474" s="165">
        <v>469</v>
      </c>
      <c r="B474" s="117" t="s">
        <v>5089</v>
      </c>
      <c r="C474" s="117" t="s">
        <v>715</v>
      </c>
      <c r="D474" s="117" t="s">
        <v>5085</v>
      </c>
      <c r="E474" s="118">
        <v>4200000</v>
      </c>
      <c r="F474" s="117" t="s">
        <v>2098</v>
      </c>
      <c r="G474" s="117" t="s">
        <v>5090</v>
      </c>
      <c r="H474" s="166">
        <v>3511108</v>
      </c>
    </row>
    <row r="475" spans="1:8" ht="22.5">
      <c r="A475" s="165">
        <v>470</v>
      </c>
      <c r="B475" s="117" t="s">
        <v>5091</v>
      </c>
      <c r="C475" s="117" t="s">
        <v>715</v>
      </c>
      <c r="D475" s="117" t="s">
        <v>5085</v>
      </c>
      <c r="E475" s="118">
        <v>7200000</v>
      </c>
      <c r="F475" s="117" t="s">
        <v>529</v>
      </c>
      <c r="G475" s="117" t="s">
        <v>5088</v>
      </c>
      <c r="H475" s="166">
        <v>5200000</v>
      </c>
    </row>
    <row r="476" spans="1:8" ht="22.5">
      <c r="A476" s="165">
        <v>471</v>
      </c>
      <c r="B476" s="117" t="s">
        <v>5092</v>
      </c>
      <c r="C476" s="117" t="s">
        <v>715</v>
      </c>
      <c r="D476" s="117" t="s">
        <v>4927</v>
      </c>
      <c r="E476" s="118">
        <v>2686400</v>
      </c>
      <c r="F476" s="117" t="s">
        <v>5093</v>
      </c>
      <c r="G476" s="117" t="s">
        <v>5094</v>
      </c>
      <c r="H476" s="166">
        <v>2681800</v>
      </c>
    </row>
    <row r="477" spans="1:8">
      <c r="A477" s="165">
        <v>472</v>
      </c>
      <c r="B477" s="117" t="s">
        <v>5095</v>
      </c>
      <c r="C477" s="117" t="s">
        <v>715</v>
      </c>
      <c r="D477" s="117" t="s">
        <v>4927</v>
      </c>
      <c r="E477" s="118">
        <v>1000000</v>
      </c>
      <c r="F477" s="117" t="s">
        <v>850</v>
      </c>
      <c r="G477" s="117" t="s">
        <v>4960</v>
      </c>
      <c r="H477" s="166">
        <v>644400</v>
      </c>
    </row>
    <row r="478" spans="1:8" ht="33.75">
      <c r="A478" s="165">
        <v>473</v>
      </c>
      <c r="B478" s="117" t="s">
        <v>5096</v>
      </c>
      <c r="C478" s="117" t="s">
        <v>715</v>
      </c>
      <c r="D478" s="117" t="s">
        <v>4928</v>
      </c>
      <c r="E478" s="118">
        <v>12000000</v>
      </c>
      <c r="F478" s="117" t="s">
        <v>5097</v>
      </c>
      <c r="G478" s="117" t="s">
        <v>5098</v>
      </c>
      <c r="H478" s="166">
        <v>6250000</v>
      </c>
    </row>
    <row r="479" spans="1:8" ht="33.75">
      <c r="A479" s="165">
        <v>474</v>
      </c>
      <c r="B479" s="117" t="s">
        <v>5099</v>
      </c>
      <c r="C479" s="117" t="s">
        <v>715</v>
      </c>
      <c r="D479" s="117" t="s">
        <v>4931</v>
      </c>
      <c r="E479" s="118">
        <v>4200000</v>
      </c>
      <c r="F479" s="117" t="s">
        <v>5097</v>
      </c>
      <c r="G479" s="117" t="s">
        <v>5098</v>
      </c>
      <c r="H479" s="166">
        <v>2300000</v>
      </c>
    </row>
    <row r="480" spans="1:8">
      <c r="A480" s="165">
        <v>475</v>
      </c>
      <c r="B480" s="117" t="s">
        <v>5100</v>
      </c>
      <c r="C480" s="117" t="s">
        <v>715</v>
      </c>
      <c r="D480" s="117" t="s">
        <v>4932</v>
      </c>
      <c r="E480" s="118">
        <v>12648000</v>
      </c>
      <c r="F480" s="117" t="s">
        <v>5079</v>
      </c>
      <c r="G480" s="117" t="s">
        <v>5080</v>
      </c>
      <c r="H480" s="166">
        <v>11000000</v>
      </c>
    </row>
    <row r="481" spans="1:8">
      <c r="A481" s="149"/>
      <c r="B481" s="149"/>
      <c r="C481" s="149" t="s">
        <v>67</v>
      </c>
      <c r="D481" s="149"/>
      <c r="E481" s="150"/>
      <c r="F481" s="151"/>
      <c r="G481" s="152"/>
      <c r="H481" s="153">
        <f>SUM(H6:H480)</f>
        <v>2108333651.7099996</v>
      </c>
    </row>
    <row r="488" spans="1:8">
      <c r="F488" s="164" t="e">
        <f>H481+'7.2-Конкурс-Отб.наил.предл.'!L10+#REF!</f>
        <v>#REF!</v>
      </c>
    </row>
  </sheetData>
  <mergeCells count="2">
    <mergeCell ref="A2:G2"/>
    <mergeCell ref="A3:G3"/>
  </mergeCells>
  <hyperlinks>
    <hyperlink ref="B5" r:id="rId1" display="http://emilliydokon.uzex.uz/ru/offers/item/6683736"/>
    <hyperlink ref="C5" r:id="rId2" display="http://emilliydokon.uzex.uz/ru/Lots/item/5102092"/>
    <hyperlink ref="D5" r:id="rId3" display="http://emilliydokon.uzex.uz/ru/offers/item/6683736"/>
  </hyperlinks>
  <pageMargins left="0.23622047244094491" right="0.15748031496062992" top="0.31496062992125984" bottom="0.23622047244094491" header="0.19685039370078741" footer="0.19685039370078741"/>
  <pageSetup paperSize="9" scale="70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16</vt:i4>
      </vt:variant>
    </vt:vector>
  </HeadingPairs>
  <TitlesOfParts>
    <vt:vector size="32" baseType="lpstr">
      <vt:lpstr>1-Хом аше ва мат</vt:lpstr>
      <vt:lpstr>3-Импорт </vt:lpstr>
      <vt:lpstr>2-Махсулот сотиш</vt:lpstr>
      <vt:lpstr>3-Хизматлар</vt:lpstr>
      <vt:lpstr>5-Пудратчи</vt:lpstr>
      <vt:lpstr>6-Эл.эн.газ сув</vt:lpstr>
      <vt:lpstr>7-Гос.зак.</vt:lpstr>
      <vt:lpstr>7.1-xarid.uzex.uz</vt:lpstr>
      <vt:lpstr>7.1-Магазин</vt:lpstr>
      <vt:lpstr>7.2-Конкурс-Отб.наил.предл.</vt:lpstr>
      <vt:lpstr>7.3.-Прямые закупки за 2022</vt:lpstr>
      <vt:lpstr>7.4.-Аукцион</vt:lpstr>
      <vt:lpstr>7.5.-СПОТ_харид</vt:lpstr>
      <vt:lpstr>7.6.-СПОТ_сотиш</vt:lpstr>
      <vt:lpstr>8-coopere</vt:lpstr>
      <vt:lpstr>Восстановлен 2022</vt:lpstr>
      <vt:lpstr>'1-Хом аше ва мат'!Заголовки_для_печати</vt:lpstr>
      <vt:lpstr>'2-Махсулот сотиш'!Заголовки_для_печати</vt:lpstr>
      <vt:lpstr>'3-Хизматлар'!Заголовки_для_печати</vt:lpstr>
      <vt:lpstr>'7.1-Магазин'!Заголовки_для_печати</vt:lpstr>
      <vt:lpstr>'7.6.-СПОТ_сотиш'!Заголовки_для_печати</vt:lpstr>
      <vt:lpstr>'1-Хом аше ва мат'!Область_печати</vt:lpstr>
      <vt:lpstr>'2-Махсулот сотиш'!Область_печати</vt:lpstr>
      <vt:lpstr>'3-Импорт '!Область_печати</vt:lpstr>
      <vt:lpstr>'3-Хизматлар'!Область_печати</vt:lpstr>
      <vt:lpstr>'7.1-xarid.uzex.uz'!Область_печати</vt:lpstr>
      <vt:lpstr>'7.1-Магазин'!Область_печати</vt:lpstr>
      <vt:lpstr>'7.2-Конкурс-Отб.наил.предл.'!Область_печати</vt:lpstr>
      <vt:lpstr>'7.4.-Аукцион'!Область_печати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2022-10-31T03:35:49Z</cp:lastPrinted>
  <dcterms:created xsi:type="dcterms:W3CDTF">2017-10-16T10:27:44Z</dcterms:created>
  <dcterms:modified xsi:type="dcterms:W3CDTF">2023-02-14T06:52:09Z</dcterms:modified>
</cp:coreProperties>
</file>