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20115" windowHeight="9405" firstSheet="16" activeTab="22"/>
  </bookViews>
  <sheets>
    <sheet name="Титул" sheetId="1" r:id="rId1"/>
    <sheet name="резюме" sheetId="12" r:id="rId2"/>
    <sheet name="Ор.структура" sheetId="2" r:id="rId3"/>
    <sheet name="фин.эконом.пок." sheetId="13" r:id="rId4"/>
    <sheet name="кап.вложения." sheetId="14" r:id="rId5"/>
    <sheet name="Инвест.про" sheetId="3" r:id="rId6"/>
    <sheet name="Нов.раб.мес." sheetId="4" r:id="rId7"/>
    <sheet name="Повыш.квал." sheetId="5" r:id="rId8"/>
    <sheet name="Сниж.себ" sheetId="6" r:id="rId9"/>
    <sheet name="план впыпуска" sheetId="7" r:id="rId10"/>
    <sheet name="план реализации" sheetId="8" r:id="rId11"/>
    <sheet name="экспорт" sheetId="15" r:id="rId12"/>
    <sheet name="Калькуляция" sheetId="9" r:id="rId13"/>
    <sheet name="калькуляция (2)" sheetId="17" r:id="rId14"/>
    <sheet name="калькуляция ташвино" sheetId="18" r:id="rId15"/>
    <sheet name="свод.смета" sheetId="19" r:id="rId16"/>
    <sheet name="снабжение мат." sheetId="20" r:id="rId17"/>
    <sheet name="поступ.средств.от прод." sheetId="16" r:id="rId18"/>
    <sheet name="налоги" sheetId="21" r:id="rId19"/>
    <sheet name="численность" sheetId="22" r:id="rId20"/>
    <sheet name="дин.и анализ ф.э.п." sheetId="23" r:id="rId21"/>
    <sheet name="деб.кред." sheetId="24" r:id="rId22"/>
    <sheet name="анализ" sheetId="11" r:id="rId23"/>
  </sheets>
  <definedNames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utoStopPercChange">1.5</definedName>
    <definedName name="RiskCollectDistributionSamples">2</definedName>
    <definedName name="RiskExcelReportsGoInNewWorkbook">FALSE</definedName>
    <definedName name="RiskExcelReportsToGenerate">7167</definedName>
    <definedName name="RiskFixedSeed">1</definedName>
    <definedName name="RiskGenerateExcelReportsAtEndOfSimulation">TRUE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_xlnm.Print_Titles" localSheetId="12">Калькуляция!$4:$4</definedName>
    <definedName name="_xlnm.Print_Titles" localSheetId="2">Ор.структура!$3:$3</definedName>
    <definedName name="_xlnm.Print_Titles" localSheetId="9">'план впыпуска'!$A:$B</definedName>
    <definedName name="_xlnm.Print_Titles" localSheetId="10">'план реализации'!$A:$D</definedName>
    <definedName name="_xlnm.Print_Titles" localSheetId="7">Повыш.квал.!$3:$3</definedName>
    <definedName name="_xlnm.Print_Titles" localSheetId="8">Сниж.себ!$4:$4</definedName>
    <definedName name="_xlnm.Print_Titles" localSheetId="0">Титул!$2:$2</definedName>
    <definedName name="_xlnm.Print_Titles" localSheetId="3">фин.эконом.пок.!$6:$7</definedName>
    <definedName name="_xlnm.Print_Area" localSheetId="12">Калькуляция!$A$1:$G$87</definedName>
    <definedName name="_xlnm.Print_Area" localSheetId="6">Нов.раб.мес.!$A$1:$G$16</definedName>
    <definedName name="_xlnm.Print_Area" localSheetId="2">Ор.структура!$A$1:$I$38</definedName>
    <definedName name="_xlnm.Print_Area" localSheetId="9">'план впыпуска'!$A$1:$I$18</definedName>
    <definedName name="_xlnm.Print_Area" localSheetId="10">'план реализации'!$A$1:$I$22</definedName>
    <definedName name="_xlnm.Print_Area" localSheetId="7">Повыш.квал.!$A$1:$E$8</definedName>
    <definedName name="_xlnm.Print_Area" localSheetId="1">резюме!$A$1:$I$56</definedName>
    <definedName name="_xlnm.Print_Area" localSheetId="8">Сниж.себ!$A$1:$H$19</definedName>
    <definedName name="_xlnm.Print_Area" localSheetId="0">Титул!$A$1:$G$34</definedName>
    <definedName name="сирье" localSheetId="12">#REF!</definedName>
    <definedName name="сирье" localSheetId="2">#REF!</definedName>
    <definedName name="сирье" localSheetId="7">#REF!</definedName>
    <definedName name="сирье" localSheetId="8">#REF!</definedName>
    <definedName name="сирье" localSheetId="0">#REF!</definedName>
    <definedName name="сирье">#REF!</definedName>
    <definedName name="Сырье" localSheetId="12">#REF!</definedName>
    <definedName name="Сырье" localSheetId="2">#REF!</definedName>
    <definedName name="Сырье" localSheetId="9">#REF!</definedName>
    <definedName name="Сырье" localSheetId="10">#REF!</definedName>
    <definedName name="Сырье" localSheetId="7">#REF!</definedName>
    <definedName name="Сырье" localSheetId="8">#REF!</definedName>
    <definedName name="Сырье" localSheetId="0">#REF!</definedName>
    <definedName name="Сырье">#REF!</definedName>
    <definedName name="ыодлпфврж" localSheetId="12">#REF!</definedName>
    <definedName name="ыодлпфврж" localSheetId="2">#REF!</definedName>
    <definedName name="ыодлпфврж" localSheetId="7">#REF!</definedName>
    <definedName name="ыодлпфврж" localSheetId="8">#REF!</definedName>
    <definedName name="ыодлпфврж" localSheetId="0">#REF!</definedName>
    <definedName name="ыодлпфврж">#REF!</definedName>
  </definedNames>
  <calcPr calcId="145621" iterate="1"/>
</workbook>
</file>

<file path=xl/calcChain.xml><?xml version="1.0" encoding="utf-8"?>
<calcChain xmlns="http://schemas.openxmlformats.org/spreadsheetml/2006/main">
  <c r="J43" i="13" l="1"/>
  <c r="J42" i="13"/>
  <c r="J41" i="13"/>
  <c r="E32" i="13"/>
  <c r="I32" i="13"/>
  <c r="H32" i="13"/>
  <c r="G32" i="13"/>
  <c r="F32" i="13"/>
  <c r="D32" i="13"/>
  <c r="C32" i="13"/>
  <c r="E27" i="13"/>
  <c r="J20" i="13"/>
  <c r="J19" i="13"/>
  <c r="J18" i="13"/>
  <c r="J17" i="13"/>
  <c r="J16" i="13"/>
  <c r="J15" i="13"/>
  <c r="J14" i="13"/>
  <c r="J13" i="13"/>
  <c r="E20" i="13"/>
  <c r="E19" i="13"/>
  <c r="E18" i="13"/>
  <c r="E17" i="13"/>
  <c r="E16" i="13"/>
  <c r="E15" i="13"/>
  <c r="E14" i="13"/>
  <c r="E13" i="13"/>
  <c r="E9" i="13"/>
  <c r="E10" i="13"/>
  <c r="E11" i="13"/>
  <c r="E21" i="13"/>
  <c r="E22" i="13"/>
  <c r="E23" i="13"/>
  <c r="E28" i="13"/>
  <c r="E29" i="13"/>
  <c r="E30" i="13"/>
  <c r="C33" i="13"/>
  <c r="D33" i="13"/>
  <c r="E33" i="13"/>
  <c r="F33" i="13"/>
  <c r="G33" i="13"/>
  <c r="H33" i="13"/>
  <c r="C34" i="13"/>
  <c r="D34" i="13"/>
  <c r="E34" i="13"/>
  <c r="F34" i="13"/>
  <c r="G34" i="13"/>
  <c r="H34" i="13"/>
  <c r="C35" i="13"/>
  <c r="D35" i="13"/>
  <c r="E35" i="13"/>
  <c r="F35" i="13"/>
  <c r="G35" i="13"/>
  <c r="H35" i="13"/>
  <c r="E36" i="13"/>
  <c r="C37" i="13"/>
  <c r="D37" i="13"/>
  <c r="E37" i="13"/>
  <c r="F37" i="13"/>
  <c r="G37" i="13"/>
  <c r="H37" i="13"/>
  <c r="E39" i="13"/>
  <c r="E41" i="13"/>
  <c r="E42" i="13"/>
  <c r="E43" i="13"/>
  <c r="E45" i="13"/>
  <c r="E46" i="13"/>
  <c r="E48" i="13"/>
  <c r="C50" i="13"/>
  <c r="D50" i="13"/>
  <c r="F50" i="13"/>
  <c r="E50" i="13" s="1"/>
  <c r="G50" i="13"/>
  <c r="H50" i="13"/>
  <c r="E54" i="13"/>
  <c r="E55" i="13"/>
  <c r="E56" i="13"/>
  <c r="C57" i="13"/>
  <c r="D57" i="13"/>
  <c r="E57" i="13"/>
  <c r="F57" i="13"/>
  <c r="G57" i="13"/>
  <c r="H57" i="13"/>
  <c r="E58" i="13"/>
  <c r="C59" i="13"/>
  <c r="D59" i="13"/>
  <c r="E59" i="13"/>
  <c r="F59" i="13"/>
  <c r="G59" i="13"/>
  <c r="H59" i="13"/>
  <c r="E60" i="13"/>
  <c r="E61" i="13"/>
  <c r="E62" i="13"/>
  <c r="C63" i="13"/>
  <c r="D63" i="13"/>
  <c r="E63" i="13"/>
  <c r="F63" i="13"/>
  <c r="G63" i="13"/>
  <c r="H63" i="13"/>
  <c r="I16" i="24" l="1"/>
  <c r="I9" i="24"/>
  <c r="I8" i="24"/>
  <c r="F24" i="23"/>
  <c r="E24" i="23"/>
  <c r="D24" i="23"/>
  <c r="F23" i="23"/>
  <c r="E23" i="23"/>
  <c r="D23" i="23"/>
  <c r="F22" i="23"/>
  <c r="E22" i="23"/>
  <c r="D22" i="23"/>
  <c r="F21" i="23"/>
  <c r="E21" i="23"/>
  <c r="D21" i="23"/>
  <c r="F20" i="23"/>
  <c r="E20" i="23"/>
  <c r="D20" i="23"/>
  <c r="H42" i="22"/>
  <c r="G42" i="22"/>
  <c r="F42" i="22"/>
  <c r="E42" i="22"/>
  <c r="D42" i="22"/>
  <c r="C42" i="22"/>
  <c r="H41" i="22"/>
  <c r="G41" i="22"/>
  <c r="F41" i="22"/>
  <c r="E41" i="22"/>
  <c r="D41" i="22"/>
  <c r="C41" i="22"/>
  <c r="H40" i="22"/>
  <c r="G40" i="22"/>
  <c r="F40" i="22"/>
  <c r="E40" i="22"/>
  <c r="D40" i="22"/>
  <c r="C40" i="22"/>
  <c r="H39" i="22"/>
  <c r="G39" i="22"/>
  <c r="F39" i="22"/>
  <c r="E39" i="22"/>
  <c r="D39" i="22"/>
  <c r="C39" i="22"/>
  <c r="H38" i="22"/>
  <c r="G38" i="22"/>
  <c r="F38" i="22"/>
  <c r="E38" i="22"/>
  <c r="D38" i="22"/>
  <c r="C38" i="22"/>
  <c r="H37" i="22"/>
  <c r="G37" i="22"/>
  <c r="F37" i="22"/>
  <c r="E37" i="22"/>
  <c r="D37" i="22"/>
  <c r="C37" i="22"/>
  <c r="H31" i="22"/>
  <c r="G31" i="22"/>
  <c r="F31" i="22"/>
  <c r="E31" i="22"/>
  <c r="D31" i="22"/>
  <c r="C31" i="22"/>
  <c r="H24" i="22"/>
  <c r="G24" i="22"/>
  <c r="F24" i="22"/>
  <c r="E24" i="22"/>
  <c r="D24" i="22"/>
  <c r="C24" i="22"/>
  <c r="G18" i="22"/>
  <c r="E18" i="22"/>
  <c r="H12" i="22"/>
  <c r="G12" i="22"/>
  <c r="F12" i="22"/>
  <c r="E12" i="22"/>
  <c r="D12" i="22"/>
  <c r="C12" i="22"/>
  <c r="H6" i="22"/>
  <c r="G6" i="22"/>
  <c r="F6" i="22"/>
  <c r="E6" i="22"/>
  <c r="D6" i="22"/>
  <c r="C6" i="22"/>
  <c r="C18" i="22" s="1"/>
  <c r="F16" i="21"/>
  <c r="F7" i="21"/>
  <c r="F15" i="20"/>
  <c r="E15" i="20"/>
  <c r="D15" i="20"/>
  <c r="C15" i="20"/>
  <c r="B15" i="20"/>
  <c r="G15" i="20" s="1"/>
  <c r="G14" i="20"/>
  <c r="G13" i="20"/>
  <c r="F7" i="20"/>
  <c r="E7" i="20"/>
  <c r="D7" i="20"/>
  <c r="C7" i="20"/>
  <c r="B7" i="20"/>
  <c r="G6" i="20"/>
  <c r="G5" i="20"/>
  <c r="I16" i="19"/>
  <c r="G16" i="19"/>
  <c r="F16" i="19"/>
  <c r="C16" i="19"/>
  <c r="B16" i="19"/>
  <c r="H15" i="19"/>
  <c r="H14" i="19"/>
  <c r="H13" i="19"/>
  <c r="H12" i="19"/>
  <c r="D16" i="19"/>
  <c r="H10" i="19"/>
  <c r="H9" i="19"/>
  <c r="J9" i="19" s="1"/>
  <c r="H8" i="19"/>
  <c r="J8" i="19" s="1"/>
  <c r="H7" i="19"/>
  <c r="J7" i="19" s="1"/>
  <c r="H6" i="19"/>
  <c r="J6" i="19" s="1"/>
  <c r="D11" i="16"/>
  <c r="C11" i="16"/>
  <c r="I9" i="14"/>
  <c r="I8" i="14"/>
  <c r="I7" i="14"/>
  <c r="I63" i="13"/>
  <c r="J62" i="13"/>
  <c r="J61" i="13"/>
  <c r="J60" i="13"/>
  <c r="J58" i="13"/>
  <c r="I57" i="13"/>
  <c r="I59" i="13" s="1"/>
  <c r="J56" i="13"/>
  <c r="J55" i="13"/>
  <c r="J54" i="13"/>
  <c r="J52" i="13"/>
  <c r="I50" i="13"/>
  <c r="J48" i="13"/>
  <c r="J46" i="13"/>
  <c r="J45" i="13"/>
  <c r="J39" i="13"/>
  <c r="I37" i="13"/>
  <c r="J37" i="13"/>
  <c r="I35" i="13"/>
  <c r="I34" i="13"/>
  <c r="I33" i="13"/>
  <c r="J11" i="13"/>
  <c r="J10" i="13"/>
  <c r="J9" i="13"/>
  <c r="F89" i="9"/>
  <c r="F86" i="9"/>
  <c r="F87" i="9" s="1"/>
  <c r="G87" i="9" s="1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D18" i="22" l="1"/>
  <c r="F18" i="22"/>
  <c r="H18" i="22"/>
  <c r="J50" i="13"/>
  <c r="J63" i="13"/>
  <c r="G7" i="20"/>
  <c r="H11" i="19"/>
  <c r="E16" i="19"/>
  <c r="J21" i="13"/>
  <c r="J22" i="13"/>
  <c r="J23" i="13"/>
  <c r="J36" i="13"/>
  <c r="G86" i="9"/>
  <c r="J16" i="19" l="1"/>
  <c r="H16" i="19"/>
  <c r="J57" i="13"/>
  <c r="J59" i="13"/>
</calcChain>
</file>

<file path=xl/sharedStrings.xml><?xml version="1.0" encoding="utf-8"?>
<sst xmlns="http://schemas.openxmlformats.org/spreadsheetml/2006/main" count="876" uniqueCount="516">
  <si>
    <t>Приложение №1</t>
  </si>
  <si>
    <t>Организационная структура</t>
  </si>
  <si>
    <t>Приложение №3</t>
  </si>
  <si>
    <t>№</t>
  </si>
  <si>
    <t>Наименование инициаторов и проектов</t>
  </si>
  <si>
    <t>Проектная мощность</t>
  </si>
  <si>
    <t>Сроки реализации</t>
  </si>
  <si>
    <t>Общая стоимость проекта</t>
  </si>
  <si>
    <t>всего</t>
  </si>
  <si>
    <t>в том числе по источникам финансирования</t>
  </si>
  <si>
    <t>собственные средства</t>
  </si>
  <si>
    <t>прямые иностранные инвестиции и кредиты</t>
  </si>
  <si>
    <t>прочие</t>
  </si>
  <si>
    <t>Приложение №6</t>
  </si>
  <si>
    <t>Наименование предприятия</t>
  </si>
  <si>
    <t>Всего</t>
  </si>
  <si>
    <t>в том числе</t>
  </si>
  <si>
    <t>по инвестициооной программе</t>
  </si>
  <si>
    <t>по программе локализации</t>
  </si>
  <si>
    <t>по программе развития отрасли</t>
  </si>
  <si>
    <t>по программе развития надомного труда</t>
  </si>
  <si>
    <t>ОАО "Андижон биокимё заводи"</t>
  </si>
  <si>
    <t>ОАО "Коканд спирт"</t>
  </si>
  <si>
    <t>ОАО "Биокимё" г. Янгиюль</t>
  </si>
  <si>
    <t>ОАО "Бектемир спирт"</t>
  </si>
  <si>
    <t>ОАО "Комбинат Ташкенвино"</t>
  </si>
  <si>
    <t>Приложение №7</t>
  </si>
  <si>
    <t xml:space="preserve">№ </t>
  </si>
  <si>
    <t>Направления</t>
  </si>
  <si>
    <t>Категории руководителей и специалистов</t>
  </si>
  <si>
    <t>Период</t>
  </si>
  <si>
    <t>Выделяемые средства</t>
  </si>
  <si>
    <t>Приложение №8</t>
  </si>
  <si>
    <t>Наименование показателей</t>
  </si>
  <si>
    <t>Прогнозный объем производства на 2014 год</t>
  </si>
  <si>
    <t>Среднее процентное 
значение снижения
себестоимости</t>
  </si>
  <si>
    <t>в существующих условиях, тыс.(млн.)сум</t>
  </si>
  <si>
    <t>с учетом снижения себестоимости, тыс.(млн.)сум</t>
  </si>
  <si>
    <t>тыс.(млн.)сум</t>
  </si>
  <si>
    <t>% к себестоимости</t>
  </si>
  <si>
    <t>в.т.ч. за счет:</t>
  </si>
  <si>
    <t>производственных затрат, из них:</t>
  </si>
  <si>
    <t>эконимии энергоресурсов</t>
  </si>
  <si>
    <t>оптимизация процессов закупок сырья, материалов и комплектующих и снижение цен на водные ресурсы</t>
  </si>
  <si>
    <t>снижение технологических и других потерь</t>
  </si>
  <si>
    <t>оптимизация численности производственно-промышленного персонала</t>
  </si>
  <si>
    <t>оптимизация численности промышленно-производственного персонала</t>
  </si>
  <si>
    <t>снижение удельных затрат за счет увеличения производительности труда и основных фондов</t>
  </si>
  <si>
    <t>снижение прочих производственных затрат и эксплуатационных расходов</t>
  </si>
  <si>
    <t>косвенных затрат, из них:</t>
  </si>
  <si>
    <t>сокращение расходов на содержание АУП</t>
  </si>
  <si>
    <t>снижения накладных затрат</t>
  </si>
  <si>
    <t>снижения прочих и финансовых расходов</t>
  </si>
  <si>
    <t>Приложение №11</t>
  </si>
  <si>
    <t>Наименование продукции (товар/ услуг)</t>
  </si>
  <si>
    <t>Ед. изм.</t>
  </si>
  <si>
    <t>в том числе по кварталам</t>
  </si>
  <si>
    <t>1 квартал</t>
  </si>
  <si>
    <t>2 квартал</t>
  </si>
  <si>
    <t>3 квартал</t>
  </si>
  <si>
    <t xml:space="preserve">Спирт </t>
  </si>
  <si>
    <t>т.дал</t>
  </si>
  <si>
    <t>ЭАФ</t>
  </si>
  <si>
    <t>Сивушные масла</t>
  </si>
  <si>
    <t>Барда</t>
  </si>
  <si>
    <t>т.м</t>
  </si>
  <si>
    <t>Углекистый газ</t>
  </si>
  <si>
    <t>тн</t>
  </si>
  <si>
    <t>Спирт медицинский 70%</t>
  </si>
  <si>
    <t>т.фл.</t>
  </si>
  <si>
    <t>Итого</t>
  </si>
  <si>
    <t>Приложение №12</t>
  </si>
  <si>
    <t>4 квартал</t>
  </si>
  <si>
    <t>млн.сум</t>
  </si>
  <si>
    <t>Приложение №13</t>
  </si>
  <si>
    <t>КАЛЬКУЛЯЦИЯ</t>
  </si>
  <si>
    <t>Наименование детели</t>
  </si>
  <si>
    <t>Норма расхода</t>
  </si>
  <si>
    <t>Цена 
(сум)</t>
  </si>
  <si>
    <t>Сумма (сум)</t>
  </si>
  <si>
    <t>Доля в себестоимости</t>
  </si>
  <si>
    <t>Материалы в т.ч.:</t>
  </si>
  <si>
    <t>1.1</t>
  </si>
  <si>
    <t>Импортные материалы</t>
  </si>
  <si>
    <t>кг</t>
  </si>
  <si>
    <t>1.2</t>
  </si>
  <si>
    <t>Местные материалы</t>
  </si>
  <si>
    <t>шт</t>
  </si>
  <si>
    <r>
      <t>м</t>
    </r>
    <r>
      <rPr>
        <sz val="11"/>
        <rFont val="Calibri"/>
        <family val="2"/>
        <charset val="204"/>
      </rPr>
      <t>₂</t>
    </r>
  </si>
  <si>
    <t>2</t>
  </si>
  <si>
    <t>Комплектующие в т.ч.:</t>
  </si>
  <si>
    <t>2.1</t>
  </si>
  <si>
    <t>Импортные комплектующие</t>
  </si>
  <si>
    <t>м</t>
  </si>
  <si>
    <t>2.2</t>
  </si>
  <si>
    <t>Местные комплектующие</t>
  </si>
  <si>
    <t>Всего затраты на материалы и комплектующие</t>
  </si>
  <si>
    <t>3</t>
  </si>
  <si>
    <t>Расходы на коммунальные услуги, из них:</t>
  </si>
  <si>
    <t>3.1</t>
  </si>
  <si>
    <t>Электроэнергия</t>
  </si>
  <si>
    <t>кВт/ч</t>
  </si>
  <si>
    <t>3.2</t>
  </si>
  <si>
    <t>Газ</t>
  </si>
  <si>
    <t>м3</t>
  </si>
  <si>
    <t>3.3</t>
  </si>
  <si>
    <t>Вода</t>
  </si>
  <si>
    <t>3.4</t>
  </si>
  <si>
    <t>Канализация</t>
  </si>
  <si>
    <t>Прочие производственные издержки</t>
  </si>
  <si>
    <t>4.1</t>
  </si>
  <si>
    <t>Амортизация зданий, сооружений, оборудования и оснасток используемые для производства локализуемой продукции</t>
  </si>
  <si>
    <t>4.2</t>
  </si>
  <si>
    <t>Расходы на оборудование, инструменты, смазочные материалы</t>
  </si>
  <si>
    <t>4.3</t>
  </si>
  <si>
    <t>Таможенные сборы и оформление</t>
  </si>
  <si>
    <t>4.4</t>
  </si>
  <si>
    <t>Услуга сторонных организаций по кооперации</t>
  </si>
  <si>
    <t>4.5</t>
  </si>
  <si>
    <t>Сертификация, испытания и лаборатория</t>
  </si>
  <si>
    <t>5</t>
  </si>
  <si>
    <t>Зарплата производственного персонала с ЕСП</t>
  </si>
  <si>
    <t>Итого производственная себестоимость:</t>
  </si>
  <si>
    <t>6</t>
  </si>
  <si>
    <t>Затраты на управление, из них:</t>
  </si>
  <si>
    <t>6.1</t>
  </si>
  <si>
    <t>плата узлам связи за аренду, предоставление услуг, передачу данных, (АТС, мобильная, спутниковая, междугородные и международные телефонные переговоры, Интернет).</t>
  </si>
  <si>
    <t>6.2</t>
  </si>
  <si>
    <t>Прочие расходы</t>
  </si>
  <si>
    <t>7</t>
  </si>
  <si>
    <t>Расходы по реализации, из них:</t>
  </si>
  <si>
    <t>7.1</t>
  </si>
  <si>
    <t>затраты по отгрузки товаров</t>
  </si>
  <si>
    <t>7.2</t>
  </si>
  <si>
    <t xml:space="preserve">затраты на рекламу и изучения рынка сбыта </t>
  </si>
  <si>
    <t>8</t>
  </si>
  <si>
    <t>Прочие операционные расходы, из них:</t>
  </si>
  <si>
    <t>8.1</t>
  </si>
  <si>
    <t>платежи в бюджет и государственные целевые фонды</t>
  </si>
  <si>
    <t>8.2</t>
  </si>
  <si>
    <t xml:space="preserve">затраты на освоение производств, цехов, агрегатов в целях увеличения уровня локализации </t>
  </si>
  <si>
    <t>8.3</t>
  </si>
  <si>
    <t>услуга банков и другие</t>
  </si>
  <si>
    <t>9</t>
  </si>
  <si>
    <t>Расходы по финансовой деятельности</t>
  </si>
  <si>
    <t>Чистая прибыль (Рентабельность)</t>
  </si>
  <si>
    <t>Договорная цена без НДС</t>
  </si>
  <si>
    <t xml:space="preserve">Договорная цена с НДС </t>
  </si>
  <si>
    <t>Приложение №14</t>
  </si>
  <si>
    <t>Наименование</t>
  </si>
  <si>
    <t>2014 год</t>
  </si>
  <si>
    <t>1.</t>
  </si>
  <si>
    <t>2.</t>
  </si>
  <si>
    <t>3.</t>
  </si>
  <si>
    <t>4.</t>
  </si>
  <si>
    <t>5.</t>
  </si>
  <si>
    <t>6.</t>
  </si>
  <si>
    <t>1.1.</t>
  </si>
  <si>
    <t>1.2.</t>
  </si>
  <si>
    <t>1.3.</t>
  </si>
  <si>
    <t>1.4.</t>
  </si>
  <si>
    <t>2.1.</t>
  </si>
  <si>
    <t>2.2.</t>
  </si>
  <si>
    <t>2.3.</t>
  </si>
  <si>
    <t>2.4.</t>
  </si>
  <si>
    <t>2.5.</t>
  </si>
  <si>
    <t>Налоги и обязательные платежи</t>
  </si>
  <si>
    <t xml:space="preserve">Коэффициенты ликвидности </t>
  </si>
  <si>
    <t>Коэффициент</t>
  </si>
  <si>
    <t>Абсолютная ликвидность (платежеспособность)</t>
  </si>
  <si>
    <t>Промежуточное покрытие (срочная ликвидность)</t>
  </si>
  <si>
    <t>Коэффициент покрытия (текущая ликвидность)</t>
  </si>
  <si>
    <t>Отношение дебиторской и кредиторской задолженностей</t>
  </si>
  <si>
    <r>
      <t xml:space="preserve">Коэф.обеспеченности собств.оборотн.средствами </t>
    </r>
    <r>
      <rPr>
        <b/>
        <sz val="8"/>
        <color indexed="8"/>
        <rFont val="Arial"/>
        <family val="2"/>
        <charset val="204"/>
      </rPr>
      <t>К</t>
    </r>
    <r>
      <rPr>
        <sz val="8"/>
        <color indexed="8"/>
        <rFont val="Arial"/>
        <family val="2"/>
        <charset val="204"/>
      </rPr>
      <t>ос</t>
    </r>
  </si>
  <si>
    <t>Анализ  деловой активности</t>
  </si>
  <si>
    <t>Коэф.</t>
  </si>
  <si>
    <t>в днях</t>
  </si>
  <si>
    <t>Коэффициент общей оборачиваемости капитала</t>
  </si>
  <si>
    <t>Коэффициент оборачиваемости оборотных активов</t>
  </si>
  <si>
    <t xml:space="preserve">Коэффициент оборачиваемости материальных оборотных активов (запасов) </t>
  </si>
  <si>
    <t>Коэффициент оборачиваемости дебиторской задолженности</t>
  </si>
  <si>
    <t>Коэффициент оборачиваемости кредиторской задолженности</t>
  </si>
  <si>
    <t>Коэффициент оборачиваемости собственного капитала</t>
  </si>
  <si>
    <t>Расчет показателей рентабельности</t>
  </si>
  <si>
    <t>Определения</t>
  </si>
  <si>
    <t>Показатель</t>
  </si>
  <si>
    <t>Рентабельность реализации (продаж)</t>
  </si>
  <si>
    <t xml:space="preserve">Общая рентабельность = Валовая прибыль / Чистая выручка </t>
  </si>
  <si>
    <t xml:space="preserve">Чистая прибыль / Чистая выручка </t>
  </si>
  <si>
    <r>
      <t>Рентабельность активов</t>
    </r>
    <r>
      <rPr>
        <b/>
        <i/>
        <sz val="8"/>
        <color indexed="8"/>
        <rFont val="Arial"/>
        <family val="2"/>
        <charset val="204"/>
      </rPr>
      <t/>
    </r>
  </si>
  <si>
    <t>Общая рентабельность = Чистая выручка / Всего активы</t>
  </si>
  <si>
    <t>Чистая прибыль / Всего активы</t>
  </si>
  <si>
    <r>
      <t>Рентабельность собственного (акционерного) капитала</t>
    </r>
    <r>
      <rPr>
        <b/>
        <i/>
        <sz val="8"/>
        <color indexed="8"/>
        <rFont val="Arial"/>
        <family val="2"/>
        <charset val="204"/>
      </rPr>
      <t/>
    </r>
  </si>
  <si>
    <t>Общая рентабельность = Чистая выручка / Собст.капитал</t>
  </si>
  <si>
    <t>Чистая прибыль / Собст.капитал</t>
  </si>
  <si>
    <r>
      <t>Рентабельность затрат</t>
    </r>
    <r>
      <rPr>
        <b/>
        <i/>
        <sz val="8"/>
        <color indexed="8"/>
        <rFont val="Arial"/>
        <family val="2"/>
        <charset val="204"/>
      </rPr>
      <t/>
    </r>
  </si>
  <si>
    <t xml:space="preserve">Общая рентабельность = Чистая выручка / Себестоимость </t>
  </si>
  <si>
    <t xml:space="preserve">Чистая прибыль / (Себестоимость + Расходы периода) </t>
  </si>
  <si>
    <r>
      <t>Рентабельность внеоборотных активов</t>
    </r>
    <r>
      <rPr>
        <b/>
        <i/>
        <sz val="8"/>
        <color indexed="8"/>
        <rFont val="Arial"/>
        <family val="2"/>
        <charset val="204"/>
      </rPr>
      <t/>
    </r>
  </si>
  <si>
    <t>Общая рентабельность = Чистая выручка / Чистые фиксированные активы</t>
  </si>
  <si>
    <t>Чистая прибыль / Чистые фиксированные активы</t>
  </si>
  <si>
    <r>
      <t>Рентабельность оборотных активов</t>
    </r>
    <r>
      <rPr>
        <b/>
        <i/>
        <sz val="8"/>
        <color indexed="8"/>
        <rFont val="Arial"/>
        <family val="2"/>
        <charset val="204"/>
      </rPr>
      <t/>
    </r>
  </si>
  <si>
    <t>Общая рентабельность = Чистая выручка / Текущие активы</t>
  </si>
  <si>
    <t>Чистая прибыль / Текущие активы</t>
  </si>
  <si>
    <t>Основные технико-экономические  показатели</t>
  </si>
  <si>
    <t>Единица измерения</t>
  </si>
  <si>
    <t>Темп роста               %</t>
  </si>
  <si>
    <t>прогноз</t>
  </si>
  <si>
    <t>ожидаемый факт</t>
  </si>
  <si>
    <t>Объем продукции (работ, услуг) в оптовых ценах предприятий без НДС и акциза:</t>
  </si>
  <si>
    <t xml:space="preserve">    в действующих ценах</t>
  </si>
  <si>
    <t>Млн.сум</t>
  </si>
  <si>
    <t xml:space="preserve">    в сопоставимых ценах</t>
  </si>
  <si>
    <t>Потребительские товары в отпускных  ценах</t>
  </si>
  <si>
    <t>Производство  промышленной продукции в натуральном выражении:</t>
  </si>
  <si>
    <t xml:space="preserve">    Спирт пищевой</t>
  </si>
  <si>
    <t>Тыс.дал</t>
  </si>
  <si>
    <t xml:space="preserve">    Спирт технический</t>
  </si>
  <si>
    <t xml:space="preserve">    Пар технологический</t>
  </si>
  <si>
    <t>т.Гкал</t>
  </si>
  <si>
    <t xml:space="preserve">    Газы бражения</t>
  </si>
  <si>
    <t>т.тн</t>
  </si>
  <si>
    <t xml:space="preserve">    ЭАФ</t>
  </si>
  <si>
    <t xml:space="preserve">    Барда жидкая</t>
  </si>
  <si>
    <t xml:space="preserve">    Медицинский спирт 70%</t>
  </si>
  <si>
    <t>м.фл</t>
  </si>
  <si>
    <t xml:space="preserve">    Сивушные масла </t>
  </si>
  <si>
    <t xml:space="preserve">    Водка  и  ликероводоч.  изделия  </t>
  </si>
  <si>
    <t xml:space="preserve">    Вино  виноградное   </t>
  </si>
  <si>
    <t xml:space="preserve">    Коньяк</t>
  </si>
  <si>
    <t>Заготовка на промпереработку:</t>
  </si>
  <si>
    <t xml:space="preserve">    Зерно</t>
  </si>
  <si>
    <t>Тыс.тонн</t>
  </si>
  <si>
    <t>Производственные мощности:</t>
  </si>
  <si>
    <t xml:space="preserve">   Водка  и  ликероводочные  изделия </t>
  </si>
  <si>
    <t>х</t>
  </si>
  <si>
    <t xml:space="preserve">   Вино  виноградное</t>
  </si>
  <si>
    <t>Использование  производственных  мощностей по производству:</t>
  </si>
  <si>
    <t>%</t>
  </si>
  <si>
    <t xml:space="preserve">   Водки  и  ликероводочных  изделий </t>
  </si>
  <si>
    <t xml:space="preserve">   Вина  виноградного</t>
  </si>
  <si>
    <t>Тыс.долл. США</t>
  </si>
  <si>
    <t xml:space="preserve">Продажа Центральному банку валюты </t>
  </si>
  <si>
    <t>Импорт  материально-технических ресурсов – всего</t>
  </si>
  <si>
    <t>Капитальные вложения - всего</t>
  </si>
  <si>
    <t xml:space="preserve">            кредиты  банков</t>
  </si>
  <si>
    <t>Численность в промышлен. - всего</t>
  </si>
  <si>
    <t>Чел</t>
  </si>
  <si>
    <t xml:space="preserve">   В т.ч. основной деятельности</t>
  </si>
  <si>
    <t>Фонд заработной  платы работников (включая совместителей)</t>
  </si>
  <si>
    <t>Производительность труда</t>
  </si>
  <si>
    <t>Тыс.сум</t>
  </si>
  <si>
    <t>Среднемесячная заработная плата на одного  работающего</t>
  </si>
  <si>
    <t>Выручка от реализации продукции</t>
  </si>
  <si>
    <t>Акциз</t>
  </si>
  <si>
    <t>НДС</t>
  </si>
  <si>
    <t>Чистая выручка от реализации</t>
  </si>
  <si>
    <t>Производственная себестоимость</t>
  </si>
  <si>
    <t>Валовой финансовый результат от реализации</t>
  </si>
  <si>
    <t>Прибыль  балансовая - всего</t>
  </si>
  <si>
    <t>Налог на прибыль</t>
  </si>
  <si>
    <t>Прочие налоги</t>
  </si>
  <si>
    <t>Чистая прибыль</t>
  </si>
  <si>
    <t xml:space="preserve">ИНФОРМАЦИЯ </t>
  </si>
  <si>
    <t>Итого:</t>
  </si>
  <si>
    <t xml:space="preserve">   В т.ч.за счет собственных средств </t>
  </si>
  <si>
    <t>ОАО "Андижан биокимё заводи"</t>
  </si>
  <si>
    <t>ОАО ИИ "Комбинат Ташкентвино"</t>
  </si>
  <si>
    <t>№ п.п.</t>
  </si>
  <si>
    <t>ед. изм.</t>
  </si>
  <si>
    <t>1 кв - л</t>
  </si>
  <si>
    <t>2 кв - л</t>
  </si>
  <si>
    <t>3 кв - л</t>
  </si>
  <si>
    <t>4 кв - л</t>
  </si>
  <si>
    <t>Объем экспорта в страны СНГ</t>
  </si>
  <si>
    <t>тыс.долл. США</t>
  </si>
  <si>
    <t>Объем экспорта в страны дальнего зарубежья</t>
  </si>
  <si>
    <t>Объем обязательной продажи валютной выручки</t>
  </si>
  <si>
    <t>Расчёт поступления средств от продаж по предприятиям АК "Узспиртсаноат"</t>
  </si>
  <si>
    <t>По кварталам</t>
  </si>
  <si>
    <t>Сумма поступления средств</t>
  </si>
  <si>
    <t>ОАО "Бектемир спирт "</t>
  </si>
  <si>
    <t>ВСЕГО:</t>
  </si>
  <si>
    <t>* ожидаемый факт на IV квартал 2013г.</t>
  </si>
  <si>
    <t>Статьи затрат</t>
  </si>
  <si>
    <t>ОАО "Биокимё" г.Янгиюль</t>
  </si>
  <si>
    <t>ОАО "Бектемир экспериментал заводи"</t>
  </si>
  <si>
    <t>"Высшей очистки"</t>
  </si>
  <si>
    <t>"Экстра"</t>
  </si>
  <si>
    <t>"Люкс"</t>
  </si>
  <si>
    <t>Прямые затраты на материалы</t>
  </si>
  <si>
    <t>Прямые затраты на труд - всего</t>
  </si>
  <si>
    <t>в т.ч. - основная заработная плата производственных рабочих</t>
  </si>
  <si>
    <t>Отчисления на соц.страх.25%</t>
  </si>
  <si>
    <t>Накладные расходы производственного назначения</t>
  </si>
  <si>
    <t>Итого производственная себестоимость</t>
  </si>
  <si>
    <t>Необходимая прибыль</t>
  </si>
  <si>
    <t xml:space="preserve">Оптовая цена без акциза и НДС </t>
  </si>
  <si>
    <t>7.</t>
  </si>
  <si>
    <t xml:space="preserve">Отпускная цена с акцизом и НДС </t>
  </si>
  <si>
    <t>8.</t>
  </si>
  <si>
    <t>Рентабельность</t>
  </si>
  <si>
    <t>водка по среднему значению</t>
  </si>
  <si>
    <t>вино крепленное по среднему значению</t>
  </si>
  <si>
    <t>коньяк ординарный по среднему значению</t>
  </si>
  <si>
    <t xml:space="preserve">Договорная (свободная) оптовая (отпускная) цена без НДС </t>
  </si>
  <si>
    <t xml:space="preserve">Договорная (свободная) оптовая (отпускная) цена с НДС </t>
  </si>
  <si>
    <t>Материальные затраты</t>
  </si>
  <si>
    <t>основная зарплата</t>
  </si>
  <si>
    <t>доп. зарплата</t>
  </si>
  <si>
    <t>отчис. на соц страх.</t>
  </si>
  <si>
    <t>наклад. расходы</t>
  </si>
  <si>
    <t>производ. себестоимость</t>
  </si>
  <si>
    <t>необходимая прибыль</t>
  </si>
  <si>
    <t>товарный выпуск</t>
  </si>
  <si>
    <t>сырьё, матер. и комп.</t>
  </si>
  <si>
    <t>энерго-ресурсы</t>
  </si>
  <si>
    <t>Сырье и комплектующие</t>
  </si>
  <si>
    <t>топливо</t>
  </si>
  <si>
    <t>плата за воду</t>
  </si>
  <si>
    <t>Фонд оплаты труда</t>
  </si>
  <si>
    <t>Отчисления на соц.страх</t>
  </si>
  <si>
    <t>в т.ч. : амортизация</t>
  </si>
  <si>
    <t>Налоги</t>
  </si>
  <si>
    <t>местный</t>
  </si>
  <si>
    <t>импортный</t>
  </si>
  <si>
    <t>тыс.долл.США</t>
  </si>
  <si>
    <t>за счет конвертации</t>
  </si>
  <si>
    <t>за счет импортных средств</t>
  </si>
  <si>
    <t xml:space="preserve">                  Импортные поставки включают в себя сырье и материалы для производства товарной продукции на ОАО ИИ "Комбинат Ташкентвино"</t>
  </si>
  <si>
    <t>предприятия АК "Узспиртсаноат" являются плательщиками установленных налогов</t>
  </si>
  <si>
    <t>Наименование налогов</t>
  </si>
  <si>
    <t>Ставка налога</t>
  </si>
  <si>
    <t>База расчета</t>
  </si>
  <si>
    <t>Периодичность</t>
  </si>
  <si>
    <t>Расчет на 2014 год</t>
  </si>
  <si>
    <t>1.  Общегосударственные налоги</t>
  </si>
  <si>
    <t>от прибыли</t>
  </si>
  <si>
    <t>ежеквартально</t>
  </si>
  <si>
    <t>Налог на использование водных ресурсов</t>
  </si>
  <si>
    <t>сум</t>
  </si>
  <si>
    <t>утвержденные ставки</t>
  </si>
  <si>
    <t>за год</t>
  </si>
  <si>
    <t>от реализации продукции</t>
  </si>
  <si>
    <t>Единый социальный платеж</t>
  </si>
  <si>
    <t>от фонда оплаты труда работников</t>
  </si>
  <si>
    <t>1.5.</t>
  </si>
  <si>
    <t>Фонд школьного развития</t>
  </si>
  <si>
    <t>от фактической реализации продукции</t>
  </si>
  <si>
    <t>1.6.</t>
  </si>
  <si>
    <t>Республиканский Дорожный Фонд</t>
  </si>
  <si>
    <t>1.7.</t>
  </si>
  <si>
    <t>Отчисления в пенсионный фонд</t>
  </si>
  <si>
    <t>1.8.</t>
  </si>
  <si>
    <t>фикс. ставка</t>
  </si>
  <si>
    <t>2.  Местные налоги</t>
  </si>
  <si>
    <t>Налог на имущество</t>
  </si>
  <si>
    <t>от среднегодовой остаточной стоимости основных фондов</t>
  </si>
  <si>
    <t>Земельный налог</t>
  </si>
  <si>
    <t>Налог на благоустройство и развитие социальной инфраструктуры</t>
  </si>
  <si>
    <t>Подоходный налог (с физ.лиц.)</t>
  </si>
  <si>
    <t>от дохода заработной платы работника</t>
  </si>
  <si>
    <t>Отчисления в пенсионный фонд (с физ.лиц.)</t>
  </si>
  <si>
    <t>Численность и фонд заработной платы</t>
  </si>
  <si>
    <t xml:space="preserve">В том числе по кварталам </t>
  </si>
  <si>
    <t>Численность всего персонала</t>
  </si>
  <si>
    <t>чел.</t>
  </si>
  <si>
    <t>из них:                                                              а)рабочие и служащие</t>
  </si>
  <si>
    <t>б) административно-управленческий персонал</t>
  </si>
  <si>
    <t>Общий фонд заработной платы</t>
  </si>
  <si>
    <t>в том числе:</t>
  </si>
  <si>
    <t>основная деятельность</t>
  </si>
  <si>
    <t>не основная деятельность</t>
  </si>
  <si>
    <t>Среднемесячная заработная плата на одного работающего</t>
  </si>
  <si>
    <t>Показатели</t>
  </si>
  <si>
    <t>ед.изм.</t>
  </si>
  <si>
    <t>2012 год</t>
  </si>
  <si>
    <t>2014 год (прогноз)</t>
  </si>
  <si>
    <t>Объем товарной продукции в действующих ценах</t>
  </si>
  <si>
    <t>Темп роста товарной продукции в сопоставимых ценах</t>
  </si>
  <si>
    <t>Чистая выручка от реализации продукции</t>
  </si>
  <si>
    <t>Себестоимость реализованной продукции</t>
  </si>
  <si>
    <t>Расходы периода всего</t>
  </si>
  <si>
    <t>Общий финансовый результат</t>
  </si>
  <si>
    <t xml:space="preserve">Чистая прибыль </t>
  </si>
  <si>
    <t>Кредиторская задолженность</t>
  </si>
  <si>
    <t>Дебиторская задолженность</t>
  </si>
  <si>
    <t>Анализ финансовых коэффициентов</t>
  </si>
  <si>
    <t>2013 год (ожидаемое)</t>
  </si>
  <si>
    <t xml:space="preserve">Коэффициент платежеспособности </t>
  </si>
  <si>
    <t xml:space="preserve">Коэффициент соотношения собственных и заемных средств </t>
  </si>
  <si>
    <t xml:space="preserve">Коэффициент финансовой независимости </t>
  </si>
  <si>
    <t>Коэффициент обеспеченностисобственными оборотными средствами</t>
  </si>
  <si>
    <t>Коэффициент рентабельности активов</t>
  </si>
  <si>
    <t>Погашение кредиторской задолженности</t>
  </si>
  <si>
    <t>сокращение (%)</t>
  </si>
  <si>
    <t>Погашение кредиторской задолженности по налогам и ГЦФ согласно утвержденному графику (судебная санкция)</t>
  </si>
  <si>
    <t>Погашение прочей кредиторской задолженности</t>
  </si>
  <si>
    <t>Погашение дебиторской задолженности</t>
  </si>
  <si>
    <t>Взыскание дебиторской задолженности</t>
  </si>
  <si>
    <t>СОДЕРЖАНИЕ БИЗНЕС  ПЛАНА</t>
  </si>
  <si>
    <t>2.1         Цели деятельности и краткая характеристика предприятия.</t>
  </si>
  <si>
    <t>бизнес-плана АО "_________________________________"</t>
  </si>
  <si>
    <t>на   2016  год</t>
  </si>
  <si>
    <t>2015 г.</t>
  </si>
  <si>
    <t>2016 г.</t>
  </si>
  <si>
    <t>Поставка продукции на экспорт –всего</t>
  </si>
  <si>
    <t>Приложение №2</t>
  </si>
  <si>
    <t>о капитальных вложениях по АО "_______________________________________" на 2015-2016гг.</t>
  </si>
  <si>
    <t>*расшифровать расходы</t>
  </si>
  <si>
    <t>2015 год</t>
  </si>
  <si>
    <t>2016 год</t>
  </si>
  <si>
    <t>2016 год по кварталам</t>
  </si>
  <si>
    <t>1 кв-л</t>
  </si>
  <si>
    <t>3 кв-л</t>
  </si>
  <si>
    <t>4 кв-л</t>
  </si>
  <si>
    <t>2 кв-л</t>
  </si>
  <si>
    <t>Программа
новых рабочих мест, создаемых за счет реализации проектов, включенных в Инвестционную программу, программу локализации, а также программу развития надомного труда на 2016 год</t>
  </si>
  <si>
    <t>Прогноз освоения на 2016 год</t>
  </si>
  <si>
    <t>Ожидаемый остаток на 01.01.2016г.</t>
  </si>
  <si>
    <t>Программа создания новых рабочых мест в 2016 году</t>
  </si>
  <si>
    <t>Программа повышения квалификации руководителей и специалистов в 2016 году</t>
  </si>
  <si>
    <t>СВОДНЫЕ
показатели производства и снижения себестоимости по предприятиям на 2016 год</t>
  </si>
  <si>
    <t>Общие затраты на 2016 год</t>
  </si>
  <si>
    <t>Прогноз снижения себестоимости на 2016 год</t>
  </si>
  <si>
    <t>План выпуска продукции на 2016 год</t>
  </si>
  <si>
    <t xml:space="preserve"> 2016г.
(план)</t>
  </si>
  <si>
    <t>2015г.
(ожидаемый факт)</t>
  </si>
  <si>
    <t>вино</t>
  </si>
  <si>
    <t>коньяк</t>
  </si>
  <si>
    <t>водка и ликеро водочная пр-я</t>
  </si>
  <si>
    <t>Проект прогноза экспорта товаров на 2016 год</t>
  </si>
  <si>
    <t>ожид.факт</t>
  </si>
  <si>
    <t xml:space="preserve">          В 2016 году предполагается экспорт продукции ОАО ИИ «Комбинат Ташкентвино» в ______________. 
          Всего ожидается экспорт готовой продукции на сумму в размере _________________ тыс.долл.США.
</t>
  </si>
  <si>
    <t>на производство ______________________________</t>
  </si>
  <si>
    <t>Калькуляции на основные виды продукции на 2016 год</t>
  </si>
  <si>
    <t>Калькуляции на основные виды продукции                                                                                     ОАО   ИИ   "Комбинат Ташкентвино"   на 2016 год</t>
  </si>
  <si>
    <t>Сводная смета затрат на производство по предприятиям АК "Узспиртсаноат" на 2016 год</t>
  </si>
  <si>
    <t>Прогноз снабжения материалами в 2016 году</t>
  </si>
  <si>
    <t>Потребность в валютных средствах на 2016 год для обеспечения импортных поставок</t>
  </si>
  <si>
    <t>курс 1$ США на ________2015г. = _______________ Сум</t>
  </si>
  <si>
    <t>2015 год.                                        (ожидаемый факт)</t>
  </si>
  <si>
    <t>2016год.  (прогноз)</t>
  </si>
  <si>
    <t xml:space="preserve">2015г.Ожид. Факт </t>
  </si>
  <si>
    <t>2016г. Прогноз</t>
  </si>
  <si>
    <t>2015 год ожид.факт</t>
  </si>
  <si>
    <t>2016 год (прогноз)</t>
  </si>
  <si>
    <t>График снижения дебиторской и кредиторской задолженности на 2016 год</t>
  </si>
  <si>
    <t>Остаток на 01.01.2016г.</t>
  </si>
  <si>
    <t xml:space="preserve">2016 год </t>
  </si>
  <si>
    <t>Финансовые показатели на 2015-2016 гг</t>
  </si>
  <si>
    <t>Приложение №4</t>
  </si>
  <si>
    <t>Приложение №5</t>
  </si>
  <si>
    <t>Приложение №9</t>
  </si>
  <si>
    <t>Приложение №10</t>
  </si>
  <si>
    <t>Приложение №15</t>
  </si>
  <si>
    <t>Приложение №16</t>
  </si>
  <si>
    <t>Приложение №17</t>
  </si>
  <si>
    <t>Приложение №18</t>
  </si>
  <si>
    <t>Приложение №20</t>
  </si>
  <si>
    <t>Приложение № 1. Организационная структура общества;</t>
  </si>
  <si>
    <t>Приложение № 2. Основные финансово-экономические показатели и темпы роста 2015-2016гг.;</t>
  </si>
  <si>
    <t>Перечень инвестиционных проектов, реализуемых в 2016 году</t>
  </si>
  <si>
    <t>Приложение № 3.Капитальные вложения;</t>
  </si>
  <si>
    <t>Приложение № 4.Инвестиционные проекты на 2016 год;</t>
  </si>
  <si>
    <t>Приложение № 5.Программа новых рабочих мест на 2016 год;</t>
  </si>
  <si>
    <t>Приложение № 6. Программа повышения квалификации руководителей и специалистов в 2016 году;</t>
  </si>
  <si>
    <t>Приложение № 7. Сводные показатели производства и снижения себестоимости по предприятиям;</t>
  </si>
  <si>
    <t>Приложение № 8. План выпуска продукции на 2016 год;</t>
  </si>
  <si>
    <t>Приложение № 9. План реализации продукции на 2016 год;</t>
  </si>
  <si>
    <t>Приложение №  10. Программа выполнения прогноза экспорта на 2016г.</t>
  </si>
  <si>
    <t>Приложение №  11. Калькуляция на основные виды продукции..</t>
  </si>
  <si>
    <t>Приложение № 12. Смета расходов;</t>
  </si>
  <si>
    <t xml:space="preserve"> на 2014 - 2016 г.г.</t>
  </si>
  <si>
    <t xml:space="preserve">Динамика финансово - экономических показателей   </t>
  </si>
  <si>
    <t>Приложение № 13. Снабжение материалами.;</t>
  </si>
  <si>
    <t>Приложение № 14. Поступление средств от продаж;</t>
  </si>
  <si>
    <t>Приложение № 15. Налоги и обязательные платежи;</t>
  </si>
  <si>
    <t>Приложение № 16. Численность и фонд заработной платы;</t>
  </si>
  <si>
    <t>Приложение № 17. Динамика финансово - экономических показателей;</t>
  </si>
  <si>
    <t>Приложение № 18. График снижения дебиторской и кредиторской задолженности;</t>
  </si>
  <si>
    <t>Приложение № 19. Анализ.;</t>
  </si>
  <si>
    <r>
      <rPr>
        <i/>
        <sz val="11"/>
        <color indexed="8"/>
        <rFont val="Calibri"/>
        <family val="2"/>
        <charset val="204"/>
        <scheme val="minor"/>
      </rPr>
      <t xml:space="preserve">2.2         </t>
    </r>
    <r>
      <rPr>
        <i/>
        <sz val="11"/>
        <color theme="1"/>
        <rFont val="Calibri"/>
        <family val="2"/>
        <charset val="204"/>
        <scheme val="minor"/>
      </rPr>
      <t>Юридический статус и действующее законодательство.</t>
    </r>
  </si>
  <si>
    <r>
      <rPr>
        <i/>
        <sz val="11"/>
        <color indexed="8"/>
        <rFont val="Calibri"/>
        <family val="2"/>
        <charset val="204"/>
        <scheme val="minor"/>
      </rPr>
      <t xml:space="preserve">2.3         </t>
    </r>
    <r>
      <rPr>
        <i/>
        <sz val="11"/>
        <color theme="1"/>
        <rFont val="Calibri"/>
        <family val="2"/>
        <charset val="204"/>
        <scheme val="minor"/>
      </rPr>
      <t>Руководство предприятия.</t>
    </r>
  </si>
  <si>
    <r>
      <rPr>
        <i/>
        <sz val="11"/>
        <color indexed="8"/>
        <rFont val="Calibri"/>
        <family val="2"/>
        <charset val="204"/>
        <scheme val="minor"/>
      </rPr>
      <t>2.4         Юридический адрес и б</t>
    </r>
    <r>
      <rPr>
        <i/>
        <sz val="11"/>
        <color theme="1"/>
        <rFont val="Calibri"/>
        <family val="2"/>
        <charset val="204"/>
        <scheme val="minor"/>
      </rPr>
      <t xml:space="preserve">анковские реквизиты. </t>
    </r>
  </si>
  <si>
    <r>
      <rPr>
        <i/>
        <sz val="11"/>
        <color indexed="8"/>
        <rFont val="Calibri"/>
        <family val="2"/>
        <charset val="204"/>
        <scheme val="minor"/>
      </rPr>
      <t xml:space="preserve">2.5         </t>
    </r>
    <r>
      <rPr>
        <i/>
        <sz val="11"/>
        <color theme="1"/>
        <rFont val="Calibri"/>
        <family val="2"/>
        <charset val="204"/>
        <scheme val="minor"/>
      </rPr>
      <t>Структура и штатное расписание АУП.</t>
    </r>
  </si>
  <si>
    <r>
      <rPr>
        <i/>
        <sz val="11"/>
        <color indexed="8"/>
        <rFont val="Calibri"/>
        <family val="2"/>
        <charset val="204"/>
        <scheme val="minor"/>
      </rPr>
      <t xml:space="preserve">2.6         </t>
    </r>
    <r>
      <rPr>
        <i/>
        <sz val="11"/>
        <color theme="1"/>
        <rFont val="Calibri"/>
        <family val="2"/>
        <charset val="204"/>
        <scheme val="minor"/>
      </rPr>
      <t>Высший орган управления.</t>
    </r>
  </si>
  <si>
    <r>
      <t>2.7</t>
    </r>
    <r>
      <rPr>
        <i/>
        <sz val="11"/>
        <color indexed="8"/>
        <rFont val="Calibri"/>
        <family val="2"/>
        <charset val="204"/>
        <scheme val="minor"/>
      </rPr>
      <t xml:space="preserve">         </t>
    </r>
    <r>
      <rPr>
        <i/>
        <sz val="11"/>
        <color theme="1"/>
        <rFont val="Calibri"/>
        <family val="2"/>
        <charset val="204"/>
        <scheme val="minor"/>
      </rPr>
      <t>Уставный фонд.</t>
    </r>
  </si>
  <si>
    <r>
      <t>2.8</t>
    </r>
    <r>
      <rPr>
        <i/>
        <sz val="11"/>
        <color indexed="8"/>
        <rFont val="Calibri"/>
        <family val="2"/>
        <charset val="204"/>
        <scheme val="minor"/>
      </rPr>
      <t xml:space="preserve">         </t>
    </r>
    <r>
      <rPr>
        <i/>
        <sz val="11"/>
        <color theme="1"/>
        <rFont val="Calibri"/>
        <family val="2"/>
        <charset val="204"/>
        <scheme val="minor"/>
      </rPr>
      <t>Поставленные цели.</t>
    </r>
  </si>
  <si>
    <r>
      <t>1.</t>
    </r>
    <r>
      <rPr>
        <b/>
        <sz val="7"/>
        <color indexed="8"/>
        <rFont val="Times New Roman"/>
        <family val="1"/>
        <charset val="204"/>
      </rPr>
      <t>      </t>
    </r>
    <r>
      <rPr>
        <b/>
        <sz val="11"/>
        <color indexed="8"/>
        <rFont val="Times New Roman"/>
        <family val="1"/>
        <charset val="204"/>
      </rPr>
      <t xml:space="preserve"> Цель деятельности общества</t>
    </r>
    <r>
      <rPr>
        <b/>
        <sz val="7"/>
        <color indexed="8"/>
        <rFont val="Times New Roman"/>
        <family val="1"/>
        <charset val="204"/>
      </rPr>
      <t xml:space="preserve"> (</t>
    </r>
    <r>
      <rPr>
        <b/>
        <sz val="11"/>
        <color theme="1"/>
        <rFont val="Calibri"/>
        <family val="2"/>
        <charset val="204"/>
        <scheme val="minor"/>
      </rPr>
      <t>Резюме).</t>
    </r>
  </si>
  <si>
    <r>
      <t>2.</t>
    </r>
    <r>
      <rPr>
        <b/>
        <sz val="7"/>
        <color indexed="8"/>
        <rFont val="Times New Roman"/>
        <family val="1"/>
        <charset val="204"/>
      </rPr>
      <t xml:space="preserve">       </t>
    </r>
    <r>
      <rPr>
        <b/>
        <sz val="11"/>
        <color theme="1"/>
        <rFont val="Calibri"/>
        <family val="2"/>
        <charset val="204"/>
        <scheme val="minor"/>
      </rPr>
      <t>Информация об обществе:</t>
    </r>
  </si>
  <si>
    <r>
      <t>3.</t>
    </r>
    <r>
      <rPr>
        <b/>
        <sz val="7"/>
        <color indexed="8"/>
        <rFont val="Times New Roman"/>
        <family val="1"/>
        <charset val="204"/>
      </rPr>
      <t xml:space="preserve">       </t>
    </r>
    <r>
      <rPr>
        <b/>
        <sz val="11"/>
        <color theme="1"/>
        <rFont val="Calibri"/>
        <family val="2"/>
        <charset val="204"/>
        <scheme val="minor"/>
      </rPr>
      <t>Рынок и концепция маркетинга.</t>
    </r>
  </si>
  <si>
    <r>
      <t>3.1</t>
    </r>
    <r>
      <rPr>
        <i/>
        <sz val="11"/>
        <color indexed="8"/>
        <rFont val="Calibri"/>
        <family val="2"/>
        <charset val="204"/>
        <scheme val="minor"/>
      </rPr>
      <t>        Стратегия маркетинга</t>
    </r>
    <r>
      <rPr>
        <i/>
        <sz val="11"/>
        <color theme="1"/>
        <rFont val="Calibri"/>
        <family val="2"/>
        <charset val="204"/>
        <scheme val="minor"/>
      </rPr>
      <t>.</t>
    </r>
  </si>
  <si>
    <r>
      <t>3.2</t>
    </r>
    <r>
      <rPr>
        <i/>
        <sz val="11"/>
        <color indexed="8"/>
        <rFont val="Calibri"/>
        <family val="2"/>
        <charset val="204"/>
        <scheme val="minor"/>
      </rPr>
      <t>        Оценка перспектив и проблем развития отрасли.</t>
    </r>
  </si>
  <si>
    <r>
      <t>3.3</t>
    </r>
    <r>
      <rPr>
        <i/>
        <sz val="11"/>
        <color indexed="8"/>
        <rFont val="Calibri"/>
        <family val="2"/>
        <charset val="204"/>
        <scheme val="minor"/>
      </rPr>
      <t xml:space="preserve">         </t>
    </r>
    <r>
      <rPr>
        <i/>
        <sz val="11"/>
        <color theme="1"/>
        <rFont val="Calibri"/>
        <family val="2"/>
        <charset val="204"/>
        <scheme val="minor"/>
      </rPr>
      <t>Потенциал существующий и прогнозируемый, предприятия - конкуренты.</t>
    </r>
  </si>
  <si>
    <r>
      <t>3.4</t>
    </r>
    <r>
      <rPr>
        <i/>
        <sz val="11"/>
        <color indexed="8"/>
        <rFont val="Calibri"/>
        <family val="2"/>
        <charset val="204"/>
        <scheme val="minor"/>
      </rPr>
      <t xml:space="preserve">         </t>
    </r>
    <r>
      <rPr>
        <i/>
        <sz val="11"/>
        <color theme="1"/>
        <rFont val="Calibri"/>
        <family val="2"/>
        <charset val="204"/>
        <scheme val="minor"/>
      </rPr>
      <t>Существующие деловые связи и деловая репутация на рынке.</t>
    </r>
  </si>
  <si>
    <r>
      <t>3.5</t>
    </r>
    <r>
      <rPr>
        <i/>
        <sz val="11"/>
        <color indexed="8"/>
        <rFont val="Calibri"/>
        <family val="2"/>
        <charset val="204"/>
        <scheme val="minor"/>
      </rPr>
      <t xml:space="preserve">         </t>
    </r>
    <r>
      <rPr>
        <i/>
        <sz val="11"/>
        <color theme="1"/>
        <rFont val="Calibri"/>
        <family val="2"/>
        <charset val="204"/>
        <scheme val="minor"/>
      </rPr>
      <t>План производства. Прогнозирование продаж, организация сбыта.</t>
    </r>
  </si>
  <si>
    <r>
      <t>3.6</t>
    </r>
    <r>
      <rPr>
        <i/>
        <sz val="11"/>
        <color indexed="8"/>
        <rFont val="Calibri"/>
        <family val="2"/>
        <charset val="204"/>
        <scheme val="minor"/>
      </rPr>
      <t xml:space="preserve">         </t>
    </r>
    <r>
      <rPr>
        <i/>
        <sz val="11"/>
        <color theme="1"/>
        <rFont val="Calibri"/>
        <family val="2"/>
        <charset val="204"/>
        <scheme val="minor"/>
      </rPr>
      <t>Стратегия маркетинга.</t>
    </r>
  </si>
  <si>
    <r>
      <t>4.</t>
    </r>
    <r>
      <rPr>
        <b/>
        <sz val="7"/>
        <color indexed="8"/>
        <rFont val="Times New Roman"/>
        <family val="1"/>
        <charset val="204"/>
      </rPr>
      <t xml:space="preserve">       </t>
    </r>
    <r>
      <rPr>
        <b/>
        <sz val="11"/>
        <color theme="1"/>
        <rFont val="Calibri"/>
        <family val="2"/>
        <charset val="204"/>
        <scheme val="minor"/>
      </rPr>
      <t>Проектирование и технология.</t>
    </r>
  </si>
  <si>
    <r>
      <t>4.1</t>
    </r>
    <r>
      <rPr>
        <i/>
        <sz val="11"/>
        <color indexed="8"/>
        <rFont val="Calibri"/>
        <family val="2"/>
        <charset val="204"/>
        <scheme val="minor"/>
      </rPr>
      <t>       Производственная мощность с освоением по годам.</t>
    </r>
  </si>
  <si>
    <r>
      <t>4.2</t>
    </r>
    <r>
      <rPr>
        <i/>
        <sz val="11"/>
        <color indexed="8"/>
        <rFont val="Calibri"/>
        <family val="2"/>
        <charset val="204"/>
        <scheme val="minor"/>
      </rPr>
      <t>       Технология и оборудование. Схемы размещения оборудования.</t>
    </r>
  </si>
  <si>
    <r>
      <t>4.3</t>
    </r>
    <r>
      <rPr>
        <i/>
        <sz val="11"/>
        <color indexed="8"/>
        <rFont val="Calibri"/>
        <family val="2"/>
        <charset val="204"/>
        <scheme val="minor"/>
      </rPr>
      <t>        Схемы технологического процеса, преимущества и недостатки, надежность оборудования и гарантии поставщиков</t>
    </r>
    <r>
      <rPr>
        <i/>
        <sz val="11"/>
        <color theme="1"/>
        <rFont val="Calibri"/>
        <family val="2"/>
        <charset val="204"/>
        <scheme val="minor"/>
      </rPr>
      <t>.</t>
    </r>
  </si>
  <si>
    <r>
      <t>4.4</t>
    </r>
    <r>
      <rPr>
        <i/>
        <sz val="11"/>
        <color indexed="8"/>
        <rFont val="Calibri"/>
        <family val="2"/>
        <charset val="204"/>
        <scheme val="minor"/>
      </rPr>
      <t xml:space="preserve">         </t>
    </r>
    <r>
      <rPr>
        <i/>
        <sz val="11"/>
        <color theme="1"/>
        <rFont val="Calibri"/>
        <family val="2"/>
        <charset val="204"/>
        <scheme val="minor"/>
      </rPr>
      <t>Обучение персонала в сфере производства.</t>
    </r>
  </si>
  <si>
    <r>
      <t>4.5</t>
    </r>
    <r>
      <rPr>
        <i/>
        <sz val="11"/>
        <color indexed="8"/>
        <rFont val="Calibri"/>
        <family val="2"/>
        <charset val="204"/>
        <scheme val="minor"/>
      </rPr>
      <t xml:space="preserve">         </t>
    </r>
    <r>
      <rPr>
        <i/>
        <sz val="11"/>
        <color theme="1"/>
        <rFont val="Calibri"/>
        <family val="2"/>
        <charset val="204"/>
        <scheme val="minor"/>
      </rPr>
      <t>Соответствие продукции международным стандартам, требованиям ISO серии 9000 и затраты на их осуществление.</t>
    </r>
  </si>
  <si>
    <r>
      <t>4.6</t>
    </r>
    <r>
      <rPr>
        <i/>
        <sz val="11"/>
        <color indexed="8"/>
        <rFont val="Calibri"/>
        <family val="2"/>
        <charset val="204"/>
        <scheme val="minor"/>
      </rPr>
      <t xml:space="preserve">         </t>
    </r>
    <r>
      <rPr>
        <i/>
        <sz val="11"/>
        <color theme="1"/>
        <rFont val="Calibri"/>
        <family val="2"/>
        <charset val="204"/>
        <scheme val="minor"/>
      </rPr>
      <t>План мероприятия по снижению себестоимости выпускаемой продукции.</t>
    </r>
  </si>
  <si>
    <r>
      <t>4.7</t>
    </r>
    <r>
      <rPr>
        <i/>
        <sz val="11"/>
        <color indexed="8"/>
        <rFont val="Calibri"/>
        <family val="2"/>
        <charset val="204"/>
        <scheme val="minor"/>
      </rPr>
      <t>         Р</t>
    </r>
    <r>
      <rPr>
        <i/>
        <sz val="11"/>
        <color theme="1"/>
        <rFont val="Calibri"/>
        <family val="2"/>
        <charset val="204"/>
        <scheme val="minor"/>
      </rPr>
      <t>еализация инвестиционных проектов отраслевой программы модернизации за 2015 год и тех. перевооружение на 2016 год..</t>
    </r>
  </si>
  <si>
    <r>
      <t>5.</t>
    </r>
    <r>
      <rPr>
        <b/>
        <sz val="7"/>
        <color indexed="8"/>
        <rFont val="Calibri"/>
        <family val="2"/>
        <charset val="204"/>
        <scheme val="minor"/>
      </rPr>
      <t>      </t>
    </r>
    <r>
      <rPr>
        <b/>
        <sz val="11"/>
        <color indexed="8"/>
        <rFont val="Calibri"/>
        <family val="2"/>
        <charset val="204"/>
        <scheme val="minor"/>
      </rPr>
      <t xml:space="preserve"> Информация о производимой продукции</t>
    </r>
    <r>
      <rPr>
        <b/>
        <sz val="11"/>
        <color theme="1"/>
        <rFont val="Calibri"/>
        <family val="2"/>
        <charset val="204"/>
        <scheme val="minor"/>
      </rPr>
      <t>.</t>
    </r>
  </si>
  <si>
    <r>
      <t>5.1</t>
    </r>
    <r>
      <rPr>
        <i/>
        <sz val="11"/>
        <color indexed="8"/>
        <rFont val="Calibri"/>
        <family val="2"/>
        <charset val="204"/>
        <scheme val="minor"/>
      </rPr>
      <t>       Продукция, краткое описание..</t>
    </r>
  </si>
  <si>
    <r>
      <t>5.2</t>
    </r>
    <r>
      <rPr>
        <i/>
        <sz val="11"/>
        <color indexed="8"/>
        <rFont val="Calibri"/>
        <family val="2"/>
        <charset val="204"/>
        <scheme val="minor"/>
      </rPr>
      <t>      Характеристика продукции, ее качество и конкурентоспособность на рынке.</t>
    </r>
  </si>
  <si>
    <r>
      <t>5.3</t>
    </r>
    <r>
      <rPr>
        <i/>
        <sz val="11"/>
        <color indexed="8"/>
        <rFont val="Calibri"/>
        <family val="2"/>
        <charset val="204"/>
        <scheme val="minor"/>
      </rPr>
      <t>       Используемые торговые марки и патентная чистота продукции</t>
    </r>
    <r>
      <rPr>
        <i/>
        <sz val="11"/>
        <color theme="1"/>
        <rFont val="Calibri"/>
        <family val="2"/>
        <charset val="204"/>
        <scheme val="minor"/>
      </rPr>
      <t>.</t>
    </r>
  </si>
  <si>
    <r>
      <t>6.</t>
    </r>
    <r>
      <rPr>
        <b/>
        <sz val="7"/>
        <color indexed="8"/>
        <rFont val="Times New Roman"/>
        <family val="1"/>
        <charset val="204"/>
      </rPr>
      <t xml:space="preserve">   </t>
    </r>
    <r>
      <rPr>
        <b/>
        <sz val="11"/>
        <color theme="1"/>
        <rFont val="Calibri"/>
        <family val="2"/>
        <charset val="204"/>
        <scheme val="minor"/>
      </rPr>
      <t>Программа капитальных вложений</t>
    </r>
  </si>
  <si>
    <r>
      <t>7.</t>
    </r>
    <r>
      <rPr>
        <b/>
        <sz val="7"/>
        <color indexed="8"/>
        <rFont val="Times New Roman"/>
        <family val="1"/>
        <charset val="204"/>
      </rPr>
      <t xml:space="preserve">   </t>
    </r>
    <r>
      <rPr>
        <b/>
        <sz val="11"/>
        <color theme="1"/>
        <rFont val="Calibri"/>
        <family val="2"/>
        <charset val="204"/>
        <scheme val="minor"/>
      </rPr>
      <t>Проект прогноза экспорта товаров на 2014год.</t>
    </r>
  </si>
  <si>
    <r>
      <t>8.</t>
    </r>
    <r>
      <rPr>
        <b/>
        <sz val="7"/>
        <color indexed="8"/>
        <rFont val="Times New Roman"/>
        <family val="1"/>
        <charset val="204"/>
      </rPr>
      <t xml:space="preserve">   </t>
    </r>
    <r>
      <rPr>
        <b/>
        <sz val="11"/>
        <color theme="1"/>
        <rFont val="Calibri"/>
        <family val="2"/>
        <charset val="204"/>
        <scheme val="minor"/>
      </rPr>
      <t>Оценка рисков.</t>
    </r>
  </si>
  <si>
    <r>
      <t>9.</t>
    </r>
    <r>
      <rPr>
        <b/>
        <sz val="7"/>
        <color indexed="8"/>
        <rFont val="Times New Roman"/>
        <family val="1"/>
        <charset val="204"/>
      </rPr>
      <t xml:space="preserve">   </t>
    </r>
    <r>
      <rPr>
        <b/>
        <sz val="11"/>
        <color theme="1"/>
        <rFont val="Calibri"/>
        <family val="2"/>
        <charset val="204"/>
        <scheme val="minor"/>
      </rPr>
      <t>Анализ финансово – экономической деятельности.</t>
    </r>
  </si>
  <si>
    <r>
      <t>10.</t>
    </r>
    <r>
      <rPr>
        <b/>
        <sz val="7"/>
        <color indexed="8"/>
        <rFont val="Times New Roman"/>
        <family val="1"/>
        <charset val="204"/>
      </rPr>
      <t xml:space="preserve">   </t>
    </r>
    <r>
      <rPr>
        <b/>
        <sz val="11"/>
        <color theme="1"/>
        <rFont val="Calibri"/>
        <family val="2"/>
        <charset val="204"/>
        <scheme val="minor"/>
      </rPr>
      <t>План мероприятий по улучшению эффективности корпоративного управления в обществе.</t>
    </r>
  </si>
  <si>
    <r>
      <t>11.</t>
    </r>
    <r>
      <rPr>
        <b/>
        <sz val="7"/>
        <color indexed="8"/>
        <rFont val="Times New Roman"/>
        <family val="1"/>
        <charset val="204"/>
      </rPr>
      <t xml:space="preserve">   </t>
    </r>
    <r>
      <rPr>
        <b/>
        <sz val="11"/>
        <color theme="1"/>
        <rFont val="Calibri"/>
        <family val="2"/>
        <charset val="204"/>
        <scheme val="minor"/>
      </rPr>
      <t>Приложения: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</si>
</sst>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#,##0.00;[Red]\(#,##0.00\)"/>
    <numFmt numFmtId="167" formatCode="&quot;$&quot;#,##0_);[Red]\(&quot;$&quot;#,##0\)"/>
    <numFmt numFmtId="168" formatCode="&quot;$&quot;#,##0.00_);[Red]\(&quot;$&quot;#,##0.00\)"/>
    <numFmt numFmtId="169" formatCode="_-* #,##0.00[$€-1]_-;\-* #,##0.00[$€-1]_-;_-* &quot;-&quot;??[$€-1]_-"/>
    <numFmt numFmtId="170" formatCode="#,##0.0_ ;[Red]\-#,##0.0\ "/>
    <numFmt numFmtId="171" formatCode="_(* #,##0.00_);_(* \(#,##0.00\);_(* &quot;-&quot;??_);_(@_)"/>
    <numFmt numFmtId="172" formatCode="#,##0__;[Red]\-#,##0__;"/>
    <numFmt numFmtId="173" formatCode="000"/>
    <numFmt numFmtId="174" formatCode="000&quot; &quot;"/>
    <numFmt numFmtId="175" formatCode="0.0"/>
    <numFmt numFmtId="176" formatCode="0.0%"/>
    <numFmt numFmtId="177" formatCode="_-* #,##0.000_р_._-;\-* #,##0.000_р_._-;_-* &quot;-&quot;??_р_._-;_-@_-"/>
    <numFmt numFmtId="178" formatCode="_-* #,##0.00\ _c_у_м_._-;\-* #,##0.00\ _c_у_м_._-;_-* &quot;-&quot;??\ _c_у_м_._-;_-@_-"/>
    <numFmt numFmtId="181" formatCode="#,##0.0"/>
    <numFmt numFmtId="182" formatCode="#,##0.0_ ;\-#,##0.0\ "/>
  </numFmts>
  <fonts count="10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  <charset val="20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돋움"/>
      <family val="3"/>
      <charset val="129"/>
    </font>
    <font>
      <sz val="11"/>
      <name val="돋움"/>
      <family val="2"/>
      <charset val="129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i/>
      <u/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Arial Cyr"/>
      <charset val="204"/>
    </font>
    <font>
      <b/>
      <i/>
      <sz val="9"/>
      <color indexed="9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i/>
      <sz val="10"/>
      <color indexed="9"/>
      <name val="Arial"/>
      <family val="2"/>
      <charset val="204"/>
    </font>
    <font>
      <b/>
      <sz val="8"/>
      <color indexed="60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sz val="11"/>
      <color theme="1"/>
      <name val="Symbol"/>
      <family val="1"/>
      <charset val="2"/>
    </font>
    <font>
      <b/>
      <sz val="12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10"/>
      <name val="Arial Cyr"/>
      <family val="2"/>
      <charset val="204"/>
    </font>
    <font>
      <sz val="10"/>
      <color indexed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4"/>
      <name val="Arial Cyr"/>
      <family val="2"/>
      <charset val="204"/>
    </font>
    <font>
      <sz val="11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  <font>
      <b/>
      <sz val="7"/>
      <color indexed="8"/>
      <name val="Times New Roman"/>
      <family val="1"/>
      <charset val="204"/>
    </font>
    <font>
      <b/>
      <sz val="7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</borders>
  <cellStyleXfs count="16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6" fillId="0" borderId="0"/>
    <xf numFmtId="0" fontId="8" fillId="0" borderId="0"/>
    <xf numFmtId="0" fontId="9" fillId="0" borderId="0"/>
    <xf numFmtId="43" fontId="8" fillId="0" borderId="0" applyFont="0" applyFill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1" applyNumberFormat="0" applyAlignment="0" applyProtection="0"/>
    <xf numFmtId="0" fontId="18" fillId="22" borderId="2" applyNumberFormat="0" applyAlignment="0" applyProtection="0"/>
    <xf numFmtId="16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1" applyNumberFormat="0" applyAlignment="0" applyProtection="0"/>
    <xf numFmtId="0" fontId="26" fillId="0" borderId="6" applyNumberFormat="0" applyFill="0" applyAlignment="0" applyProtection="0"/>
    <xf numFmtId="0" fontId="27" fillId="23" borderId="0" applyNumberFormat="0" applyBorder="0" applyAlignment="0" applyProtection="0"/>
    <xf numFmtId="0" fontId="6" fillId="0" borderId="0"/>
    <xf numFmtId="0" fontId="8" fillId="24" borderId="7" applyNumberFormat="0" applyFont="0" applyAlignment="0" applyProtection="0"/>
    <xf numFmtId="0" fontId="28" fillId="21" borderId="8" applyNumberFormat="0" applyAlignment="0" applyProtection="0"/>
    <xf numFmtId="9" fontId="19" fillId="0" borderId="0" applyFont="0" applyFill="0" applyProtection="0">
      <alignment horizontal="center"/>
    </xf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9" fillId="0" borderId="0"/>
    <xf numFmtId="0" fontId="32" fillId="8" borderId="1" applyNumberFormat="0" applyAlignment="0" applyProtection="0"/>
    <xf numFmtId="0" fontId="33" fillId="21" borderId="8" applyNumberFormat="0" applyAlignment="0" applyProtection="0"/>
    <xf numFmtId="0" fontId="34" fillId="21" borderId="1" applyNumberFormat="0" applyAlignment="0" applyProtection="0"/>
    <xf numFmtId="44" fontId="9" fillId="0" borderId="0" applyFont="0" applyFill="0" applyBorder="0" applyAlignment="0" applyProtection="0"/>
    <xf numFmtId="0" fontId="35" fillId="0" borderId="3" applyNumberFormat="0" applyFill="0" applyAlignment="0" applyProtection="0"/>
    <xf numFmtId="0" fontId="36" fillId="0" borderId="4" applyNumberFormat="0" applyFill="0" applyAlignment="0" applyProtection="0"/>
    <xf numFmtId="0" fontId="37" fillId="0" borderId="5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22" borderId="2" applyNumberFormat="0" applyAlignment="0" applyProtection="0"/>
    <xf numFmtId="0" fontId="40" fillId="0" borderId="0" applyNumberFormat="0" applyFill="0" applyBorder="0" applyAlignment="0" applyProtection="0"/>
    <xf numFmtId="0" fontId="41" fillId="2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9" fillId="0" borderId="0"/>
    <xf numFmtId="0" fontId="6" fillId="0" borderId="0" applyNumberFormat="0" applyFont="0" applyFill="0" applyBorder="0" applyAlignment="0" applyProtection="0">
      <alignment vertical="top"/>
    </xf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" fillId="0" borderId="0"/>
    <xf numFmtId="0" fontId="9" fillId="0" borderId="0"/>
    <xf numFmtId="0" fontId="8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3" fillId="0" borderId="0"/>
    <xf numFmtId="0" fontId="8" fillId="0" borderId="0"/>
    <xf numFmtId="0" fontId="44" fillId="4" borderId="0" applyNumberFormat="0" applyBorder="0" applyAlignment="0" applyProtection="0"/>
    <xf numFmtId="0" fontId="45" fillId="0" borderId="0" applyNumberFormat="0" applyFill="0" applyBorder="0" applyAlignment="0" applyProtection="0"/>
    <xf numFmtId="0" fontId="6" fillId="24" borderId="7" applyNumberFormat="0" applyFont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6" applyNumberFormat="0" applyFill="0" applyAlignment="0" applyProtection="0"/>
    <xf numFmtId="0" fontId="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49" fillId="5" borderId="0" applyNumberFormat="0" applyBorder="0" applyAlignment="0" applyProtection="0"/>
    <xf numFmtId="0" fontId="50" fillId="0" borderId="0"/>
    <xf numFmtId="0" fontId="51" fillId="0" borderId="0"/>
    <xf numFmtId="178" fontId="8" fillId="0" borderId="0" applyFont="0" applyFill="0" applyBorder="0" applyAlignment="0" applyProtection="0"/>
  </cellStyleXfs>
  <cellXfs count="475">
    <xf numFmtId="0" fontId="0" fillId="0" borderId="0" xfId="0"/>
    <xf numFmtId="0" fontId="4" fillId="0" borderId="0" xfId="2" applyFont="1" applyFill="1" applyBorder="1" applyAlignment="1">
      <alignment vertical="center" wrapText="1"/>
    </xf>
    <xf numFmtId="0" fontId="7" fillId="2" borderId="0" xfId="3" applyFont="1" applyFill="1" applyAlignment="1">
      <alignment wrapText="1"/>
    </xf>
    <xf numFmtId="0" fontId="7" fillId="2" borderId="0" xfId="4" applyFont="1" applyFill="1" applyAlignment="1">
      <alignment wrapText="1"/>
    </xf>
    <xf numFmtId="0" fontId="7" fillId="2" borderId="0" xfId="3" applyFont="1" applyFill="1" applyAlignment="1">
      <alignment horizontal="center" vertical="center" wrapText="1"/>
    </xf>
    <xf numFmtId="43" fontId="10" fillId="2" borderId="0" xfId="5" applyNumberFormat="1" applyFont="1" applyFill="1" applyAlignment="1">
      <alignment horizontal="center" vertical="center" wrapText="1"/>
    </xf>
    <xf numFmtId="0" fontId="10" fillId="2" borderId="0" xfId="5" applyFont="1" applyFill="1" applyAlignment="1">
      <alignment horizontal="center" vertical="center" wrapText="1"/>
    </xf>
    <xf numFmtId="0" fontId="10" fillId="2" borderId="0" xfId="5" applyNumberFormat="1" applyFont="1" applyFill="1" applyAlignment="1">
      <alignment horizontal="center" vertical="center" wrapText="1"/>
    </xf>
    <xf numFmtId="3" fontId="10" fillId="2" borderId="0" xfId="5" applyNumberFormat="1" applyFont="1" applyFill="1" applyAlignment="1">
      <alignment horizontal="center" vertical="center" wrapText="1"/>
    </xf>
    <xf numFmtId="0" fontId="11" fillId="2" borderId="0" xfId="5" applyFont="1" applyFill="1" applyAlignment="1">
      <alignment horizontal="center" vertical="center" wrapText="1"/>
    </xf>
    <xf numFmtId="0" fontId="9" fillId="2" borderId="0" xfId="5" applyFill="1"/>
    <xf numFmtId="43" fontId="11" fillId="2" borderId="0" xfId="5" applyNumberFormat="1" applyFont="1" applyFill="1" applyAlignment="1">
      <alignment horizontal="center" vertical="center" wrapText="1"/>
    </xf>
    <xf numFmtId="0" fontId="11" fillId="2" borderId="0" xfId="5" applyNumberFormat="1" applyFont="1" applyFill="1" applyAlignment="1">
      <alignment horizontal="center" vertical="center" wrapText="1"/>
    </xf>
    <xf numFmtId="3" fontId="11" fillId="2" borderId="0" xfId="5" applyNumberFormat="1" applyFont="1" applyFill="1" applyAlignment="1">
      <alignment horizontal="center" vertical="center" wrapText="1"/>
    </xf>
    <xf numFmtId="0" fontId="12" fillId="2" borderId="0" xfId="5" applyFont="1" applyFill="1"/>
    <xf numFmtId="164" fontId="7" fillId="2" borderId="0" xfId="3" applyNumberFormat="1" applyFont="1" applyFill="1" applyAlignment="1">
      <alignment wrapText="1"/>
    </xf>
    <xf numFmtId="49" fontId="7" fillId="2" borderId="0" xfId="3" applyNumberFormat="1" applyFont="1" applyFill="1" applyBorder="1" applyAlignment="1">
      <alignment wrapText="1"/>
    </xf>
    <xf numFmtId="0" fontId="7" fillId="2" borderId="0" xfId="3" applyFont="1" applyFill="1" applyBorder="1" applyAlignment="1">
      <alignment horizontal="left" vertical="top" wrapText="1"/>
    </xf>
    <xf numFmtId="0" fontId="7" fillId="2" borderId="0" xfId="3" applyFont="1" applyFill="1" applyBorder="1" applyAlignment="1">
      <alignment horizontal="center" wrapText="1"/>
    </xf>
    <xf numFmtId="0" fontId="7" fillId="2" borderId="0" xfId="3" applyFont="1" applyFill="1" applyBorder="1" applyAlignment="1">
      <alignment wrapText="1"/>
    </xf>
    <xf numFmtId="165" fontId="7" fillId="2" borderId="0" xfId="6" applyNumberFormat="1" applyFont="1" applyFill="1" applyBorder="1" applyAlignment="1">
      <alignment wrapText="1"/>
    </xf>
    <xf numFmtId="49" fontId="7" fillId="2" borderId="0" xfId="3" applyNumberFormat="1" applyFont="1" applyFill="1" applyAlignment="1">
      <alignment wrapText="1"/>
    </xf>
    <xf numFmtId="0" fontId="7" fillId="2" borderId="0" xfId="3" applyFont="1" applyFill="1" applyAlignment="1">
      <alignment horizontal="left" vertical="top" wrapText="1"/>
    </xf>
    <xf numFmtId="0" fontId="7" fillId="2" borderId="0" xfId="3" applyFont="1" applyFill="1" applyAlignment="1">
      <alignment horizontal="center" wrapText="1"/>
    </xf>
    <xf numFmtId="165" fontId="7" fillId="2" borderId="0" xfId="6" applyNumberFormat="1" applyFont="1" applyFill="1" applyAlignment="1">
      <alignment wrapText="1"/>
    </xf>
    <xf numFmtId="0" fontId="5" fillId="0" borderId="0" xfId="2" applyFont="1" applyFill="1" applyBorder="1" applyAlignment="1">
      <alignment horizontal="right" vertical="center" wrapText="1"/>
    </xf>
    <xf numFmtId="164" fontId="10" fillId="2" borderId="0" xfId="5" applyNumberFormat="1" applyFont="1" applyFill="1" applyBorder="1" applyAlignment="1">
      <alignment horizontal="center" vertical="center" wrapText="1"/>
    </xf>
    <xf numFmtId="0" fontId="43" fillId="0" borderId="0" xfId="140" applyAlignment="1">
      <alignment horizontal="left"/>
    </xf>
    <xf numFmtId="0" fontId="43" fillId="0" borderId="0" xfId="140" applyNumberFormat="1" applyAlignment="1">
      <alignment horizontal="left"/>
    </xf>
    <xf numFmtId="0" fontId="43" fillId="0" borderId="0" xfId="140" applyFont="1" applyAlignment="1">
      <alignment horizontal="right"/>
    </xf>
    <xf numFmtId="0" fontId="54" fillId="0" borderId="19" xfId="140" applyNumberFormat="1" applyFont="1" applyBorder="1" applyAlignment="1">
      <alignment horizontal="center" vertical="center" wrapText="1"/>
    </xf>
    <xf numFmtId="0" fontId="55" fillId="0" borderId="19" xfId="140" applyFont="1" applyBorder="1" applyAlignment="1">
      <alignment horizontal="left"/>
    </xf>
    <xf numFmtId="1" fontId="56" fillId="0" borderId="19" xfId="140" applyNumberFormat="1" applyFont="1" applyBorder="1" applyAlignment="1">
      <alignment horizontal="center" vertical="center"/>
    </xf>
    <xf numFmtId="0" fontId="55" fillId="0" borderId="0" xfId="140" applyFont="1" applyAlignment="1">
      <alignment horizontal="left"/>
    </xf>
    <xf numFmtId="0" fontId="43" fillId="0" borderId="19" xfId="140" applyBorder="1" applyAlignment="1">
      <alignment horizontal="left"/>
    </xf>
    <xf numFmtId="0" fontId="43" fillId="0" borderId="19" xfId="140" applyNumberFormat="1" applyFont="1" applyBorder="1" applyAlignment="1">
      <alignment horizontal="left" wrapText="1"/>
    </xf>
    <xf numFmtId="173" fontId="43" fillId="0" borderId="19" xfId="140" applyNumberFormat="1" applyFont="1" applyBorder="1" applyAlignment="1">
      <alignment horizontal="center" vertical="center"/>
    </xf>
    <xf numFmtId="3" fontId="43" fillId="0" borderId="19" xfId="140" applyNumberFormat="1" applyFont="1" applyBorder="1" applyAlignment="1">
      <alignment horizontal="center" vertical="center"/>
    </xf>
    <xf numFmtId="0" fontId="43" fillId="0" borderId="19" xfId="140" applyFill="1" applyBorder="1" applyAlignment="1">
      <alignment horizontal="left"/>
    </xf>
    <xf numFmtId="165" fontId="39" fillId="0" borderId="19" xfId="140" applyNumberFormat="1" applyFont="1" applyFill="1" applyBorder="1"/>
    <xf numFmtId="0" fontId="57" fillId="0" borderId="19" xfId="140" applyNumberFormat="1" applyFont="1" applyBorder="1" applyAlignment="1">
      <alignment horizontal="left" wrapText="1"/>
    </xf>
    <xf numFmtId="173" fontId="57" fillId="0" borderId="19" xfId="140" applyNumberFormat="1" applyFont="1" applyBorder="1" applyAlignment="1">
      <alignment horizontal="center" vertical="center"/>
    </xf>
    <xf numFmtId="3" fontId="57" fillId="0" borderId="19" xfId="140" applyNumberFormat="1" applyFont="1" applyBorder="1" applyAlignment="1">
      <alignment horizontal="center" vertical="center"/>
    </xf>
    <xf numFmtId="174" fontId="57" fillId="0" borderId="19" xfId="140" applyNumberFormat="1" applyFont="1" applyBorder="1" applyAlignment="1">
      <alignment horizontal="center" vertical="center"/>
    </xf>
    <xf numFmtId="174" fontId="43" fillId="0" borderId="19" xfId="140" applyNumberFormat="1" applyFont="1" applyBorder="1" applyAlignment="1">
      <alignment horizontal="center" vertical="center"/>
    </xf>
    <xf numFmtId="0" fontId="43" fillId="0" borderId="0" xfId="140" applyAlignment="1">
      <alignment horizontal="center" vertical="center"/>
    </xf>
    <xf numFmtId="0" fontId="54" fillId="0" borderId="17" xfId="140" applyNumberFormat="1" applyFont="1" applyBorder="1" applyAlignment="1">
      <alignment horizontal="center" vertical="center" wrapText="1"/>
    </xf>
    <xf numFmtId="0" fontId="59" fillId="0" borderId="19" xfId="140" applyFont="1" applyBorder="1" applyAlignment="1">
      <alignment horizontal="center" vertical="center"/>
    </xf>
    <xf numFmtId="1" fontId="59" fillId="0" borderId="19" xfId="140" applyNumberFormat="1" applyFont="1" applyBorder="1" applyAlignment="1">
      <alignment horizontal="left" vertical="center"/>
    </xf>
    <xf numFmtId="1" fontId="59" fillId="0" borderId="19" xfId="140" applyNumberFormat="1" applyFont="1" applyBorder="1" applyAlignment="1">
      <alignment horizontal="center" vertical="center"/>
    </xf>
    <xf numFmtId="0" fontId="59" fillId="0" borderId="0" xfId="140" applyFont="1" applyAlignment="1">
      <alignment horizontal="left"/>
    </xf>
    <xf numFmtId="0" fontId="43" fillId="0" borderId="19" xfId="140" applyBorder="1" applyAlignment="1">
      <alignment horizontal="center" vertical="center"/>
    </xf>
    <xf numFmtId="0" fontId="59" fillId="0" borderId="19" xfId="140" applyNumberFormat="1" applyFont="1" applyBorder="1" applyAlignment="1">
      <alignment horizontal="left" wrapText="1"/>
    </xf>
    <xf numFmtId="173" fontId="59" fillId="0" borderId="19" xfId="140" applyNumberFormat="1" applyFont="1" applyBorder="1" applyAlignment="1">
      <alignment horizontal="center" vertical="center"/>
    </xf>
    <xf numFmtId="3" fontId="59" fillId="0" borderId="19" xfId="140" applyNumberFormat="1" applyFont="1" applyBorder="1" applyAlignment="1">
      <alignment horizontal="center" vertical="center"/>
    </xf>
    <xf numFmtId="0" fontId="59" fillId="0" borderId="19" xfId="140" applyFont="1" applyFill="1" applyBorder="1" applyAlignment="1">
      <alignment horizontal="left"/>
    </xf>
    <xf numFmtId="0" fontId="59" fillId="0" borderId="19" xfId="140" applyFont="1" applyBorder="1" applyAlignment="1">
      <alignment horizontal="left"/>
    </xf>
    <xf numFmtId="174" fontId="59" fillId="0" borderId="19" xfId="140" applyNumberFormat="1" applyFont="1" applyBorder="1" applyAlignment="1">
      <alignment horizontal="center" vertical="center"/>
    </xf>
    <xf numFmtId="49" fontId="61" fillId="2" borderId="19" xfId="3" applyNumberFormat="1" applyFont="1" applyFill="1" applyBorder="1" applyAlignment="1">
      <alignment horizontal="center" vertical="center" wrapText="1"/>
    </xf>
    <xf numFmtId="0" fontId="61" fillId="2" borderId="19" xfId="3" applyFont="1" applyFill="1" applyBorder="1" applyAlignment="1">
      <alignment horizontal="center" vertical="center" wrapText="1"/>
    </xf>
    <xf numFmtId="0" fontId="62" fillId="2" borderId="19" xfId="3" applyFont="1" applyFill="1" applyBorder="1" applyAlignment="1">
      <alignment horizontal="center" vertical="center" wrapText="1"/>
    </xf>
    <xf numFmtId="49" fontId="7" fillId="2" borderId="19" xfId="4" applyNumberFormat="1" applyFont="1" applyFill="1" applyBorder="1" applyAlignment="1">
      <alignment horizontal="center" vertical="center" wrapText="1"/>
    </xf>
    <xf numFmtId="0" fontId="4" fillId="2" borderId="19" xfId="4" applyFont="1" applyFill="1" applyBorder="1" applyAlignment="1">
      <alignment horizontal="left" vertical="center" wrapText="1"/>
    </xf>
    <xf numFmtId="0" fontId="4" fillId="2" borderId="19" xfId="4" applyFont="1" applyFill="1" applyBorder="1" applyAlignment="1">
      <alignment horizontal="center" vertical="center" wrapText="1"/>
    </xf>
    <xf numFmtId="43" fontId="4" fillId="2" borderId="19" xfId="160" applyFont="1" applyFill="1" applyBorder="1" applyAlignment="1">
      <alignment horizontal="center" vertical="center" wrapText="1"/>
    </xf>
    <xf numFmtId="0" fontId="7" fillId="2" borderId="19" xfId="4" applyFont="1" applyFill="1" applyBorder="1" applyAlignment="1">
      <alignment wrapText="1"/>
    </xf>
    <xf numFmtId="49" fontId="7" fillId="2" borderId="19" xfId="3" applyNumberFormat="1" applyFont="1" applyFill="1" applyBorder="1" applyAlignment="1">
      <alignment horizontal="center" vertical="center" wrapText="1"/>
    </xf>
    <xf numFmtId="0" fontId="7" fillId="2" borderId="19" xfId="3" applyFont="1" applyFill="1" applyBorder="1" applyAlignment="1">
      <alignment horizontal="left" vertical="center" wrapText="1"/>
    </xf>
    <xf numFmtId="0" fontId="7" fillId="2" borderId="19" xfId="3" applyFont="1" applyFill="1" applyBorder="1" applyAlignment="1">
      <alignment horizontal="center" vertical="center" wrapText="1"/>
    </xf>
    <xf numFmtId="164" fontId="7" fillId="2" borderId="19" xfId="160" applyNumberFormat="1" applyFont="1" applyFill="1" applyBorder="1" applyAlignment="1">
      <alignment horizontal="center" vertical="center" wrapText="1"/>
    </xf>
    <xf numFmtId="0" fontId="43" fillId="0" borderId="0" xfId="140" applyFont="1" applyAlignment="1">
      <alignment horizontal="center"/>
    </xf>
    <xf numFmtId="49" fontId="4" fillId="2" borderId="19" xfId="3" applyNumberFormat="1" applyFont="1" applyFill="1" applyBorder="1" applyAlignment="1">
      <alignment horizontal="center" vertical="center" wrapText="1"/>
    </xf>
    <xf numFmtId="0" fontId="61" fillId="2" borderId="19" xfId="4" applyFont="1" applyFill="1" applyBorder="1" applyAlignment="1">
      <alignment horizontal="left" vertical="center" wrapText="1"/>
    </xf>
    <xf numFmtId="0" fontId="61" fillId="2" borderId="19" xfId="4" applyFont="1" applyFill="1" applyBorder="1" applyAlignment="1">
      <alignment horizontal="center" vertical="center" wrapText="1"/>
    </xf>
    <xf numFmtId="43" fontId="61" fillId="2" borderId="19" xfId="160" applyFont="1" applyFill="1" applyBorder="1" applyAlignment="1">
      <alignment horizontal="center" vertical="center" wrapText="1"/>
    </xf>
    <xf numFmtId="0" fontId="63" fillId="2" borderId="19" xfId="4" applyFont="1" applyFill="1" applyBorder="1" applyAlignment="1">
      <alignment horizontal="center" wrapText="1"/>
    </xf>
    <xf numFmtId="0" fontId="63" fillId="2" borderId="19" xfId="4" applyFont="1" applyFill="1" applyBorder="1" applyAlignment="1">
      <alignment horizontal="left" vertical="center" wrapText="1"/>
    </xf>
    <xf numFmtId="0" fontId="63" fillId="2" borderId="19" xfId="4" applyFont="1" applyFill="1" applyBorder="1" applyAlignment="1">
      <alignment horizontal="center" vertical="center" wrapText="1"/>
    </xf>
    <xf numFmtId="43" fontId="63" fillId="2" borderId="19" xfId="160" applyFont="1" applyFill="1" applyBorder="1" applyAlignment="1">
      <alignment horizontal="center" vertical="center" wrapText="1"/>
    </xf>
    <xf numFmtId="0" fontId="63" fillId="2" borderId="19" xfId="3" applyFont="1" applyFill="1" applyBorder="1" applyAlignment="1">
      <alignment horizontal="left" vertical="center" wrapText="1"/>
    </xf>
    <xf numFmtId="0" fontId="63" fillId="2" borderId="19" xfId="3" applyFont="1" applyFill="1" applyBorder="1" applyAlignment="1">
      <alignment horizontal="center" vertical="center" wrapText="1"/>
    </xf>
    <xf numFmtId="164" fontId="63" fillId="2" borderId="19" xfId="160" applyNumberFormat="1" applyFont="1" applyFill="1" applyBorder="1" applyAlignment="1">
      <alignment horizontal="center" vertical="center" wrapText="1"/>
    </xf>
    <xf numFmtId="0" fontId="61" fillId="2" borderId="19" xfId="3" applyFont="1" applyFill="1" applyBorder="1" applyAlignment="1">
      <alignment horizontal="left" vertical="center" wrapText="1"/>
    </xf>
    <xf numFmtId="164" fontId="61" fillId="2" borderId="19" xfId="160" applyNumberFormat="1" applyFont="1" applyFill="1" applyBorder="1" applyAlignment="1">
      <alignment horizontal="center" vertical="center" wrapText="1"/>
    </xf>
    <xf numFmtId="0" fontId="61" fillId="2" borderId="19" xfId="4" applyFont="1" applyFill="1" applyBorder="1" applyAlignment="1">
      <alignment horizontal="center" wrapText="1"/>
    </xf>
    <xf numFmtId="0" fontId="1" fillId="2" borderId="0" xfId="97" applyFill="1" applyAlignment="1">
      <alignment vertical="center"/>
    </xf>
    <xf numFmtId="0" fontId="42" fillId="2" borderId="0" xfId="3" applyFont="1" applyFill="1" applyAlignment="1">
      <alignment horizontal="right"/>
    </xf>
    <xf numFmtId="0" fontId="62" fillId="2" borderId="0" xfId="97" applyFont="1" applyFill="1" applyAlignment="1">
      <alignment vertical="center" wrapText="1"/>
    </xf>
    <xf numFmtId="0" fontId="62" fillId="2" borderId="0" xfId="97" applyFont="1" applyFill="1" applyAlignment="1">
      <alignment horizontal="center" vertical="center" wrapText="1"/>
    </xf>
    <xf numFmtId="0" fontId="61" fillId="2" borderId="19" xfId="91" applyFont="1" applyFill="1" applyBorder="1" applyAlignment="1">
      <alignment horizontal="center" vertical="center" wrapText="1"/>
    </xf>
    <xf numFmtId="0" fontId="63" fillId="2" borderId="19" xfId="139" applyFont="1" applyFill="1" applyBorder="1" applyAlignment="1">
      <alignment horizontal="center" vertical="center" wrapText="1"/>
    </xf>
    <xf numFmtId="0" fontId="63" fillId="2" borderId="19" xfId="91" applyFont="1" applyFill="1" applyBorder="1" applyAlignment="1">
      <alignment horizontal="left" vertical="center" wrapText="1"/>
    </xf>
    <xf numFmtId="1" fontId="63" fillId="2" borderId="19" xfId="139" applyNumberFormat="1" applyFont="1" applyFill="1" applyBorder="1" applyAlignment="1">
      <alignment horizontal="center" vertical="center" wrapText="1"/>
    </xf>
    <xf numFmtId="1" fontId="63" fillId="2" borderId="19" xfId="139" applyNumberFormat="1" applyFont="1" applyFill="1" applyBorder="1" applyAlignment="1">
      <alignment horizontal="center" vertical="center"/>
    </xf>
    <xf numFmtId="10" fontId="9" fillId="2" borderId="0" xfId="145" applyNumberFormat="1" applyFont="1" applyFill="1" applyAlignment="1">
      <alignment vertical="center"/>
    </xf>
    <xf numFmtId="0" fontId="61" fillId="2" borderId="19" xfId="139" applyFont="1" applyFill="1" applyBorder="1" applyAlignment="1">
      <alignment horizontal="center" vertical="center" wrapText="1"/>
    </xf>
    <xf numFmtId="0" fontId="61" fillId="2" borderId="19" xfId="91" applyNumberFormat="1" applyFont="1" applyFill="1" applyBorder="1" applyAlignment="1">
      <alignment horizontal="center" vertical="center" wrapText="1"/>
    </xf>
    <xf numFmtId="1" fontId="61" fillId="2" borderId="19" xfId="139" applyNumberFormat="1" applyFont="1" applyFill="1" applyBorder="1" applyAlignment="1">
      <alignment horizontal="center" vertical="center" wrapText="1"/>
    </xf>
    <xf numFmtId="1" fontId="61" fillId="2" borderId="19" xfId="139" applyNumberFormat="1" applyFont="1" applyFill="1" applyBorder="1" applyAlignment="1">
      <alignment horizontal="center" vertical="center"/>
    </xf>
    <xf numFmtId="0" fontId="4" fillId="2" borderId="21" xfId="4" applyFont="1" applyFill="1" applyBorder="1" applyAlignment="1">
      <alignment vertical="center" wrapText="1"/>
    </xf>
    <xf numFmtId="49" fontId="4" fillId="2" borderId="10" xfId="3" applyNumberFormat="1" applyFont="1" applyFill="1" applyBorder="1" applyAlignment="1">
      <alignment horizontal="center" vertical="center" wrapText="1"/>
    </xf>
    <xf numFmtId="0" fontId="4" fillId="2" borderId="10" xfId="3" applyFont="1" applyFill="1" applyBorder="1" applyAlignment="1">
      <alignment horizontal="center" vertical="center" wrapText="1"/>
    </xf>
    <xf numFmtId="0" fontId="64" fillId="2" borderId="19" xfId="3" applyFont="1" applyFill="1" applyBorder="1" applyAlignment="1">
      <alignment horizontal="center" vertical="center" wrapText="1"/>
    </xf>
    <xf numFmtId="0" fontId="64" fillId="2" borderId="10" xfId="107" applyFont="1" applyFill="1" applyBorder="1" applyAlignment="1">
      <alignment horizontal="center" vertical="center" wrapText="1"/>
    </xf>
    <xf numFmtId="0" fontId="64" fillId="0" borderId="19" xfId="109" applyFont="1" applyFill="1" applyBorder="1" applyAlignment="1">
      <alignment horizontal="center" vertical="center" wrapText="1"/>
    </xf>
    <xf numFmtId="165" fontId="4" fillId="2" borderId="19" xfId="6" applyNumberFormat="1" applyFont="1" applyFill="1" applyBorder="1" applyAlignment="1">
      <alignment horizontal="center" vertical="center" wrapText="1"/>
    </xf>
    <xf numFmtId="165" fontId="4" fillId="2" borderId="19" xfId="160" applyNumberFormat="1" applyFont="1" applyFill="1" applyBorder="1" applyAlignment="1">
      <alignment horizontal="center" vertical="center" wrapText="1"/>
    </xf>
    <xf numFmtId="176" fontId="4" fillId="2" borderId="19" xfId="145" applyNumberFormat="1" applyFont="1" applyFill="1" applyBorder="1" applyAlignment="1">
      <alignment horizontal="center" vertical="center" wrapText="1"/>
    </xf>
    <xf numFmtId="165" fontId="7" fillId="2" borderId="19" xfId="6" applyNumberFormat="1" applyFont="1" applyFill="1" applyBorder="1" applyAlignment="1">
      <alignment horizontal="center" vertical="center" wrapText="1"/>
    </xf>
    <xf numFmtId="165" fontId="10" fillId="2" borderId="19" xfId="6" applyNumberFormat="1" applyFont="1" applyFill="1" applyBorder="1" applyAlignment="1">
      <alignment horizontal="center" vertical="center" wrapText="1"/>
    </xf>
    <xf numFmtId="165" fontId="7" fillId="2" borderId="19" xfId="160" applyNumberFormat="1" applyFont="1" applyFill="1" applyBorder="1" applyAlignment="1">
      <alignment horizontal="center" vertical="center" wrapText="1"/>
    </xf>
    <xf numFmtId="176" fontId="7" fillId="2" borderId="19" xfId="145" applyNumberFormat="1" applyFont="1" applyFill="1" applyBorder="1" applyAlignment="1">
      <alignment horizontal="center" vertical="center" wrapText="1"/>
    </xf>
    <xf numFmtId="43" fontId="7" fillId="2" borderId="19" xfId="160" applyNumberFormat="1" applyFont="1" applyFill="1" applyBorder="1" applyAlignment="1">
      <alignment horizontal="center" vertical="center" wrapText="1"/>
    </xf>
    <xf numFmtId="177" fontId="7" fillId="2" borderId="19" xfId="160" applyNumberFormat="1" applyFont="1" applyFill="1" applyBorder="1" applyAlignment="1">
      <alignment horizontal="center" vertical="center" wrapText="1"/>
    </xf>
    <xf numFmtId="0" fontId="7" fillId="2" borderId="19" xfId="3" applyFont="1" applyFill="1" applyBorder="1" applyAlignment="1">
      <alignment horizontal="right" vertical="center" wrapText="1"/>
    </xf>
    <xf numFmtId="165" fontId="7" fillId="2" borderId="0" xfId="6" applyNumberFormat="1" applyFont="1" applyFill="1" applyAlignment="1">
      <alignment horizontal="center" vertical="center" wrapText="1"/>
    </xf>
    <xf numFmtId="165" fontId="4" fillId="2" borderId="0" xfId="4" applyNumberFormat="1" applyFont="1" applyFill="1" applyAlignment="1">
      <alignment vertical="center" wrapText="1"/>
    </xf>
    <xf numFmtId="49" fontId="4" fillId="0" borderId="19" xfId="91" applyNumberFormat="1" applyFont="1" applyFill="1" applyBorder="1" applyAlignment="1">
      <alignment horizontal="center" vertical="center" wrapText="1"/>
    </xf>
    <xf numFmtId="175" fontId="4" fillId="0" borderId="19" xfId="91" applyNumberFormat="1" applyFont="1" applyFill="1" applyBorder="1" applyAlignment="1">
      <alignment horizontal="left" vertical="center" wrapText="1"/>
    </xf>
    <xf numFmtId="0" fontId="64" fillId="2" borderId="19" xfId="107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0" fontId="61" fillId="2" borderId="19" xfId="107" applyFont="1" applyFill="1" applyBorder="1" applyAlignment="1">
      <alignment vertical="center"/>
    </xf>
    <xf numFmtId="164" fontId="64" fillId="2" borderId="19" xfId="107" applyNumberFormat="1" applyFont="1" applyFill="1" applyBorder="1" applyAlignment="1">
      <alignment vertical="center" wrapText="1"/>
    </xf>
    <xf numFmtId="43" fontId="10" fillId="2" borderId="0" xfId="107" applyNumberFormat="1" applyFont="1" applyFill="1" applyAlignment="1">
      <alignment horizontal="center" vertical="center" wrapText="1"/>
    </xf>
    <xf numFmtId="0" fontId="10" fillId="2" borderId="0" xfId="107" applyFont="1" applyFill="1" applyAlignment="1">
      <alignment horizontal="center" vertical="center" wrapText="1"/>
    </xf>
    <xf numFmtId="0" fontId="10" fillId="2" borderId="0" xfId="107" applyNumberFormat="1" applyFont="1" applyFill="1" applyAlignment="1">
      <alignment horizontal="center" vertical="center" wrapText="1"/>
    </xf>
    <xf numFmtId="3" fontId="10" fillId="2" borderId="0" xfId="107" applyNumberFormat="1" applyFont="1" applyFill="1" applyAlignment="1">
      <alignment horizontal="center" vertical="center" wrapText="1"/>
    </xf>
    <xf numFmtId="0" fontId="11" fillId="2" borderId="0" xfId="107" applyFont="1" applyFill="1" applyAlignment="1">
      <alignment horizontal="center" vertical="center" wrapText="1"/>
    </xf>
    <xf numFmtId="49" fontId="7" fillId="0" borderId="19" xfId="91" applyNumberFormat="1" applyFont="1" applyFill="1" applyBorder="1" applyAlignment="1">
      <alignment horizontal="center" vertical="center" wrapText="1"/>
    </xf>
    <xf numFmtId="175" fontId="7" fillId="0" borderId="19" xfId="91" applyNumberFormat="1" applyFont="1" applyFill="1" applyBorder="1" applyAlignment="1">
      <alignment horizontal="left" vertical="center" wrapText="1"/>
    </xf>
    <xf numFmtId="175" fontId="7" fillId="0" borderId="19" xfId="91" applyNumberFormat="1" applyFont="1" applyFill="1" applyBorder="1" applyAlignment="1">
      <alignment horizontal="center" vertical="center" wrapText="1"/>
    </xf>
    <xf numFmtId="0" fontId="10" fillId="2" borderId="19" xfId="107" applyFont="1" applyFill="1" applyBorder="1" applyAlignment="1">
      <alignment horizontal="center" vertical="center" wrapText="1"/>
    </xf>
    <xf numFmtId="164" fontId="10" fillId="2" borderId="19" xfId="153" applyNumberFormat="1" applyFont="1" applyFill="1" applyBorder="1" applyAlignment="1">
      <alignment horizontal="center" vertical="center" wrapText="1"/>
    </xf>
    <xf numFmtId="0" fontId="1" fillId="2" borderId="0" xfId="107" applyFill="1"/>
    <xf numFmtId="49" fontId="7" fillId="2" borderId="19" xfId="91" applyNumberFormat="1" applyFont="1" applyFill="1" applyBorder="1" applyAlignment="1">
      <alignment horizontal="center" vertical="center" wrapText="1"/>
    </xf>
    <xf numFmtId="175" fontId="7" fillId="2" borderId="19" xfId="91" applyNumberFormat="1" applyFont="1" applyFill="1" applyBorder="1" applyAlignment="1">
      <alignment horizontal="left" vertical="center" wrapText="1"/>
    </xf>
    <xf numFmtId="0" fontId="4" fillId="0" borderId="19" xfId="91" applyFont="1" applyFill="1" applyBorder="1" applyAlignment="1">
      <alignment horizontal="center" vertical="center" wrapText="1"/>
    </xf>
    <xf numFmtId="0" fontId="4" fillId="0" borderId="19" xfId="91" applyFont="1" applyFill="1" applyBorder="1" applyAlignment="1">
      <alignment horizontal="left" vertical="center" wrapText="1"/>
    </xf>
    <xf numFmtId="43" fontId="11" fillId="2" borderId="0" xfId="107" applyNumberFormat="1" applyFont="1" applyFill="1" applyAlignment="1">
      <alignment horizontal="center" vertical="center" wrapText="1"/>
    </xf>
    <xf numFmtId="0" fontId="11" fillId="2" borderId="0" xfId="107" applyNumberFormat="1" applyFont="1" applyFill="1" applyAlignment="1">
      <alignment horizontal="center" vertical="center" wrapText="1"/>
    </xf>
    <xf numFmtId="3" fontId="11" fillId="2" borderId="0" xfId="107" applyNumberFormat="1" applyFont="1" applyFill="1" applyAlignment="1">
      <alignment horizontal="center" vertical="center" wrapText="1"/>
    </xf>
    <xf numFmtId="0" fontId="12" fillId="2" borderId="0" xfId="107" applyFont="1" applyFill="1"/>
    <xf numFmtId="49" fontId="10" fillId="0" borderId="19" xfId="107" applyNumberFormat="1" applyFont="1" applyFill="1" applyBorder="1" applyAlignment="1">
      <alignment horizontal="center" vertical="center" wrapText="1"/>
    </xf>
    <xf numFmtId="0" fontId="7" fillId="0" borderId="18" xfId="141" applyFont="1" applyBorder="1" applyAlignment="1">
      <alignment vertical="center"/>
    </xf>
    <xf numFmtId="0" fontId="10" fillId="0" borderId="19" xfId="107" applyFont="1" applyFill="1" applyBorder="1" applyAlignment="1">
      <alignment horizontal="center" vertical="center" wrapText="1"/>
    </xf>
    <xf numFmtId="1" fontId="64" fillId="0" borderId="19" xfId="107" applyNumberFormat="1" applyFont="1" applyFill="1" applyBorder="1" applyAlignment="1">
      <alignment horizontal="center" vertical="center" wrapText="1"/>
    </xf>
    <xf numFmtId="0" fontId="61" fillId="0" borderId="19" xfId="141" applyFont="1" applyBorder="1" applyAlignment="1">
      <alignment vertical="center"/>
    </xf>
    <xf numFmtId="0" fontId="64" fillId="0" borderId="19" xfId="107" applyFont="1" applyFill="1" applyBorder="1" applyAlignment="1">
      <alignment horizontal="center" vertical="center" wrapText="1"/>
    </xf>
    <xf numFmtId="164" fontId="4" fillId="2" borderId="19" xfId="6" applyNumberFormat="1" applyFont="1" applyFill="1" applyBorder="1" applyAlignment="1">
      <alignment horizontal="right" vertical="center" wrapText="1"/>
    </xf>
    <xf numFmtId="0" fontId="4" fillId="0" borderId="12" xfId="91" applyFont="1" applyFill="1" applyBorder="1" applyAlignment="1">
      <alignment vertical="center" wrapText="1"/>
    </xf>
    <xf numFmtId="0" fontId="7" fillId="0" borderId="12" xfId="91" applyFont="1" applyFill="1" applyBorder="1" applyAlignment="1">
      <alignment vertical="center" wrapText="1"/>
    </xf>
    <xf numFmtId="164" fontId="7" fillId="2" borderId="19" xfId="6" applyNumberFormat="1" applyFont="1" applyFill="1" applyBorder="1" applyAlignment="1">
      <alignment horizontal="right" vertical="center" wrapText="1"/>
    </xf>
    <xf numFmtId="49" fontId="7" fillId="0" borderId="19" xfId="138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vertical="center" wrapText="1"/>
    </xf>
    <xf numFmtId="0" fontId="4" fillId="0" borderId="12" xfId="2" applyFont="1" applyFill="1" applyBorder="1" applyAlignment="1">
      <alignment vertical="center" wrapText="1"/>
    </xf>
    <xf numFmtId="0" fontId="4" fillId="0" borderId="19" xfId="2" applyFont="1" applyFill="1" applyBorder="1" applyAlignment="1">
      <alignment vertical="center" wrapText="1"/>
    </xf>
    <xf numFmtId="164" fontId="10" fillId="2" borderId="0" xfId="107" applyNumberFormat="1" applyFont="1" applyFill="1" applyAlignment="1">
      <alignment horizontal="center" vertical="center" wrapText="1"/>
    </xf>
    <xf numFmtId="0" fontId="8" fillId="0" borderId="0" xfId="91"/>
    <xf numFmtId="0" fontId="66" fillId="0" borderId="0" xfId="91" applyFont="1"/>
    <xf numFmtId="0" fontId="68" fillId="26" borderId="19" xfId="91" applyFont="1" applyFill="1" applyBorder="1" applyAlignment="1">
      <alignment horizontal="center" wrapText="1"/>
    </xf>
    <xf numFmtId="0" fontId="69" fillId="0" borderId="19" xfId="91" applyFont="1" applyBorder="1" applyAlignment="1">
      <alignment horizontal="center" wrapText="1"/>
    </xf>
    <xf numFmtId="0" fontId="69" fillId="0" borderId="19" xfId="91" applyFont="1" applyBorder="1" applyAlignment="1">
      <alignment wrapText="1"/>
    </xf>
    <xf numFmtId="2" fontId="8" fillId="0" borderId="19" xfId="91" applyNumberFormat="1" applyBorder="1" applyAlignment="1">
      <alignment horizontal="center"/>
    </xf>
    <xf numFmtId="175" fontId="8" fillId="0" borderId="19" xfId="91" applyNumberFormat="1" applyBorder="1" applyAlignment="1">
      <alignment horizontal="center"/>
    </xf>
    <xf numFmtId="181" fontId="8" fillId="0" borderId="19" xfId="91" applyNumberFormat="1" applyBorder="1" applyAlignment="1">
      <alignment horizontal="center"/>
    </xf>
    <xf numFmtId="0" fontId="69" fillId="26" borderId="19" xfId="91" applyFont="1" applyFill="1" applyBorder="1" applyAlignment="1">
      <alignment horizontal="center" wrapText="1"/>
    </xf>
    <xf numFmtId="2" fontId="68" fillId="0" borderId="19" xfId="91" applyNumberFormat="1" applyFont="1" applyBorder="1" applyAlignment="1">
      <alignment horizontal="center"/>
    </xf>
    <xf numFmtId="1" fontId="71" fillId="0" borderId="19" xfId="91" applyNumberFormat="1" applyFont="1" applyBorder="1" applyAlignment="1">
      <alignment horizontal="center" wrapText="1"/>
    </xf>
    <xf numFmtId="9" fontId="69" fillId="0" borderId="19" xfId="91" applyNumberFormat="1" applyFont="1" applyBorder="1" applyAlignment="1">
      <alignment horizontal="center" wrapText="1"/>
    </xf>
    <xf numFmtId="9" fontId="69" fillId="0" borderId="19" xfId="91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73" fillId="0" borderId="0" xfId="0" applyFont="1" applyAlignment="1">
      <alignment horizontal="left" vertical="center" indent="10"/>
    </xf>
    <xf numFmtId="0" fontId="0" fillId="0" borderId="0" xfId="0" applyAlignment="1">
      <alignment horizontal="left" vertical="center" indent="8"/>
    </xf>
    <xf numFmtId="0" fontId="5" fillId="2" borderId="0" xfId="0" applyFont="1" applyFill="1"/>
    <xf numFmtId="0" fontId="0" fillId="2" borderId="0" xfId="0" applyFill="1"/>
    <xf numFmtId="0" fontId="0" fillId="2" borderId="0" xfId="0" applyFont="1" applyFill="1"/>
    <xf numFmtId="0" fontId="66" fillId="2" borderId="0" xfId="0" applyFont="1" applyFill="1"/>
    <xf numFmtId="0" fontId="74" fillId="2" borderId="0" xfId="0" applyNumberFormat="1" applyFont="1" applyFill="1" applyAlignment="1">
      <alignment horizontal="center" vertical="center"/>
    </xf>
    <xf numFmtId="0" fontId="75" fillId="2" borderId="0" xfId="0" applyFont="1" applyFill="1"/>
    <xf numFmtId="0" fontId="76" fillId="2" borderId="0" xfId="0" applyFont="1" applyFill="1"/>
    <xf numFmtId="0" fontId="77" fillId="2" borderId="0" xfId="0" applyFont="1" applyFill="1"/>
    <xf numFmtId="0" fontId="75" fillId="2" borderId="0" xfId="0" applyNumberFormat="1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66" fillId="2" borderId="21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181" fontId="0" fillId="0" borderId="0" xfId="0" applyNumberFormat="1" applyFont="1" applyFill="1" applyAlignment="1">
      <alignment horizontal="center" vertical="center" wrapText="1"/>
    </xf>
    <xf numFmtId="181" fontId="66" fillId="0" borderId="0" xfId="0" applyNumberFormat="1" applyFont="1" applyFill="1" applyAlignment="1">
      <alignment horizontal="center" vertical="center" wrapText="1"/>
    </xf>
    <xf numFmtId="181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81" fontId="78" fillId="0" borderId="0" xfId="0" applyNumberFormat="1" applyFont="1" applyFill="1" applyAlignment="1">
      <alignment horizontal="center" vertical="center" wrapText="1"/>
    </xf>
    <xf numFmtId="3" fontId="0" fillId="0" borderId="0" xfId="0" applyNumberFormat="1" applyFont="1" applyFill="1" applyAlignment="1">
      <alignment horizontal="center" vertical="center" wrapText="1"/>
    </xf>
    <xf numFmtId="3" fontId="0" fillId="0" borderId="0" xfId="0" applyNumberFormat="1" applyFont="1" applyFill="1" applyAlignment="1">
      <alignment horizontal="center" vertical="center"/>
    </xf>
    <xf numFmtId="3" fontId="78" fillId="0" borderId="0" xfId="0" applyNumberFormat="1" applyFont="1" applyFill="1" applyAlignment="1">
      <alignment horizontal="center" vertical="center" wrapText="1"/>
    </xf>
    <xf numFmtId="3" fontId="79" fillId="0" borderId="0" xfId="0" applyNumberFormat="1" applyFont="1" applyFill="1" applyAlignment="1">
      <alignment horizontal="center" vertical="center" wrapText="1"/>
    </xf>
    <xf numFmtId="3" fontId="66" fillId="0" borderId="0" xfId="0" applyNumberFormat="1" applyFont="1" applyFill="1" applyAlignment="1">
      <alignment horizontal="center" vertical="center" wrapText="1"/>
    </xf>
    <xf numFmtId="0" fontId="66" fillId="0" borderId="0" xfId="0" applyFont="1" applyFill="1" applyAlignment="1">
      <alignment vertical="center" wrapText="1"/>
    </xf>
    <xf numFmtId="0" fontId="66" fillId="0" borderId="0" xfId="0" applyFont="1" applyFill="1" applyAlignment="1">
      <alignment horizontal="center" vertical="center" wrapText="1"/>
    </xf>
    <xf numFmtId="181" fontId="66" fillId="0" borderId="0" xfId="0" applyNumberFormat="1" applyFont="1" applyFill="1" applyAlignment="1">
      <alignment horizontal="center" vertical="center"/>
    </xf>
    <xf numFmtId="181" fontId="0" fillId="0" borderId="0" xfId="0" applyNumberFormat="1" applyFont="1" applyFill="1" applyAlignment="1">
      <alignment horizontal="center" vertical="center"/>
    </xf>
    <xf numFmtId="182" fontId="6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66" fillId="0" borderId="0" xfId="0" applyFont="1" applyFill="1"/>
    <xf numFmtId="181" fontId="3" fillId="0" borderId="0" xfId="0" applyNumberFormat="1" applyFont="1" applyFill="1" applyAlignment="1">
      <alignment horizontal="center" vertical="center"/>
    </xf>
    <xf numFmtId="175" fontId="0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/>
    </xf>
    <xf numFmtId="175" fontId="0" fillId="0" borderId="0" xfId="0" applyNumberFormat="1" applyFont="1" applyFill="1"/>
    <xf numFmtId="0" fontId="3" fillId="0" borderId="0" xfId="0" applyFont="1"/>
    <xf numFmtId="0" fontId="0" fillId="0" borderId="0" xfId="0" applyFont="1"/>
    <xf numFmtId="0" fontId="66" fillId="0" borderId="0" xfId="0" applyFont="1"/>
    <xf numFmtId="0" fontId="3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81" fillId="0" borderId="0" xfId="0" applyFont="1"/>
    <xf numFmtId="49" fontId="81" fillId="0" borderId="0" xfId="0" applyNumberFormat="1" applyFont="1"/>
    <xf numFmtId="0" fontId="81" fillId="0" borderId="0" xfId="0" applyFont="1" applyAlignment="1">
      <alignment horizontal="center" vertical="center"/>
    </xf>
    <xf numFmtId="181" fontId="83" fillId="2" borderId="19" xfId="0" applyNumberFormat="1" applyFont="1" applyFill="1" applyBorder="1" applyAlignment="1">
      <alignment horizontal="center" vertical="center" wrapText="1"/>
    </xf>
    <xf numFmtId="0" fontId="82" fillId="0" borderId="0" xfId="0" applyFont="1"/>
    <xf numFmtId="49" fontId="83" fillId="0" borderId="19" xfId="0" applyNumberFormat="1" applyFont="1" applyFill="1" applyBorder="1" applyAlignment="1">
      <alignment vertical="center" wrapText="1"/>
    </xf>
    <xf numFmtId="164" fontId="83" fillId="0" borderId="19" xfId="1" applyNumberFormat="1" applyFont="1" applyFill="1" applyBorder="1" applyAlignment="1">
      <alignment horizontal="center" vertical="center" wrapText="1"/>
    </xf>
    <xf numFmtId="164" fontId="82" fillId="0" borderId="19" xfId="1" applyNumberFormat="1" applyFont="1" applyBorder="1" applyAlignment="1">
      <alignment horizontal="center" vertical="center"/>
    </xf>
    <xf numFmtId="181" fontId="84" fillId="0" borderId="19" xfId="0" applyNumberFormat="1" applyFont="1" applyBorder="1" applyAlignment="1">
      <alignment horizontal="center" vertical="center"/>
    </xf>
    <xf numFmtId="0" fontId="82" fillId="0" borderId="0" xfId="0" applyFont="1" applyAlignment="1">
      <alignment horizontal="center" vertical="center"/>
    </xf>
    <xf numFmtId="49" fontId="85" fillId="0" borderId="0" xfId="0" applyNumberFormat="1" applyFont="1"/>
    <xf numFmtId="181" fontId="86" fillId="2" borderId="19" xfId="0" applyNumberFormat="1" applyFont="1" applyFill="1" applyBorder="1" applyAlignment="1">
      <alignment horizontal="center" vertical="center" wrapText="1"/>
    </xf>
    <xf numFmtId="0" fontId="81" fillId="0" borderId="19" xfId="0" applyFont="1" applyBorder="1" applyAlignment="1">
      <alignment horizontal="center" vertical="center"/>
    </xf>
    <xf numFmtId="0" fontId="81" fillId="0" borderId="19" xfId="0" applyFont="1" applyBorder="1" applyAlignment="1">
      <alignment vertical="center" wrapText="1"/>
    </xf>
    <xf numFmtId="0" fontId="81" fillId="0" borderId="19" xfId="0" applyFont="1" applyBorder="1" applyAlignment="1">
      <alignment horizontal="center" vertical="center" wrapText="1"/>
    </xf>
    <xf numFmtId="181" fontId="87" fillId="2" borderId="17" xfId="0" applyNumberFormat="1" applyFont="1" applyFill="1" applyBorder="1" applyAlignment="1">
      <alignment horizontal="center" vertical="center" wrapText="1"/>
    </xf>
    <xf numFmtId="181" fontId="81" fillId="0" borderId="19" xfId="0" applyNumberFormat="1" applyFont="1" applyBorder="1" applyAlignment="1">
      <alignment horizontal="center" vertical="center"/>
    </xf>
    <xf numFmtId="0" fontId="81" fillId="0" borderId="19" xfId="0" applyFont="1" applyBorder="1"/>
    <xf numFmtId="0" fontId="81" fillId="0" borderId="0" xfId="0" applyFont="1" applyAlignment="1">
      <alignment horizontal="center" vertical="center" wrapText="1"/>
    </xf>
    <xf numFmtId="0" fontId="88" fillId="0" borderId="0" xfId="0" applyFont="1" applyAlignment="1">
      <alignment wrapText="1"/>
    </xf>
    <xf numFmtId="0" fontId="88" fillId="0" borderId="19" xfId="0" applyFont="1" applyBorder="1" applyAlignment="1">
      <alignment horizontal="center" vertical="center" wrapText="1"/>
    </xf>
    <xf numFmtId="0" fontId="88" fillId="0" borderId="19" xfId="0" applyFont="1" applyFill="1" applyBorder="1" applyAlignment="1">
      <alignment vertical="center" wrapText="1"/>
    </xf>
    <xf numFmtId="164" fontId="88" fillId="0" borderId="19" xfId="1" applyNumberFormat="1" applyFont="1" applyBorder="1" applyAlignment="1">
      <alignment horizontal="center" vertical="center" wrapText="1"/>
    </xf>
    <xf numFmtId="0" fontId="89" fillId="0" borderId="19" xfId="0" applyFont="1" applyBorder="1" applyAlignment="1">
      <alignment vertical="center"/>
    </xf>
    <xf numFmtId="0" fontId="88" fillId="0" borderId="19" xfId="0" applyFont="1" applyBorder="1" applyAlignment="1">
      <alignment vertical="center"/>
    </xf>
    <xf numFmtId="0" fontId="80" fillId="0" borderId="19" xfId="0" applyFont="1" applyBorder="1" applyAlignment="1">
      <alignment horizontal="center" vertical="center" wrapText="1"/>
    </xf>
    <xf numFmtId="164" fontId="80" fillId="0" borderId="19" xfId="1" applyNumberFormat="1" applyFont="1" applyBorder="1" applyAlignment="1">
      <alignment horizontal="center" vertical="center" wrapText="1"/>
    </xf>
    <xf numFmtId="0" fontId="80" fillId="0" borderId="0" xfId="0" applyFont="1" applyAlignment="1">
      <alignment wrapText="1"/>
    </xf>
    <xf numFmtId="0" fontId="88" fillId="0" borderId="0" xfId="0" applyFont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/>
    <xf numFmtId="0" fontId="2" fillId="0" borderId="0" xfId="0" applyFont="1" applyAlignment="1">
      <alignment horizontal="center" vertical="center"/>
    </xf>
    <xf numFmtId="0" fontId="91" fillId="0" borderId="32" xfId="0" applyFont="1" applyBorder="1" applyAlignment="1">
      <alignment horizontal="center" vertical="center" wrapText="1"/>
    </xf>
    <xf numFmtId="0" fontId="91" fillId="0" borderId="33" xfId="0" applyFont="1" applyBorder="1" applyAlignment="1">
      <alignment horizontal="center" vertical="center" wrapText="1"/>
    </xf>
    <xf numFmtId="0" fontId="91" fillId="0" borderId="34" xfId="0" applyFont="1" applyBorder="1" applyAlignment="1">
      <alignment horizontal="center" vertical="center" wrapText="1"/>
    </xf>
    <xf numFmtId="0" fontId="9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2" fontId="0" fillId="0" borderId="27" xfId="0" applyNumberFormat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vertical="center" wrapText="1"/>
    </xf>
    <xf numFmtId="2" fontId="0" fillId="0" borderId="37" xfId="0" applyNumberForma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2" fontId="0" fillId="0" borderId="39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vertical="center" wrapText="1"/>
    </xf>
    <xf numFmtId="2" fontId="2" fillId="0" borderId="37" xfId="0" applyNumberFormat="1" applyFont="1" applyBorder="1" applyAlignment="1">
      <alignment horizontal="center" vertical="center"/>
    </xf>
    <xf numFmtId="2" fontId="2" fillId="0" borderId="38" xfId="0" applyNumberFormat="1" applyFont="1" applyBorder="1" applyAlignment="1">
      <alignment horizontal="center" vertical="center"/>
    </xf>
    <xf numFmtId="2" fontId="2" fillId="0" borderId="39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/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2" fontId="0" fillId="0" borderId="32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vertical="center" wrapText="1"/>
    </xf>
    <xf numFmtId="176" fontId="2" fillId="0" borderId="40" xfId="0" applyNumberFormat="1" applyFont="1" applyBorder="1" applyAlignment="1">
      <alignment horizontal="center" vertical="center"/>
    </xf>
    <xf numFmtId="176" fontId="2" fillId="0" borderId="41" xfId="0" applyNumberFormat="1" applyFont="1" applyBorder="1" applyAlignment="1">
      <alignment horizontal="center" vertical="center"/>
    </xf>
    <xf numFmtId="176" fontId="2" fillId="0" borderId="4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164" fontId="1" fillId="0" borderId="19" xfId="1" applyNumberFormat="1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164" fontId="1" fillId="0" borderId="19" xfId="1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64" fontId="2" fillId="0" borderId="19" xfId="1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right"/>
    </xf>
    <xf numFmtId="0" fontId="93" fillId="0" borderId="19" xfId="0" applyFont="1" applyBorder="1" applyAlignment="1">
      <alignment horizontal="center" vertical="center"/>
    </xf>
    <xf numFmtId="181" fontId="94" fillId="2" borderId="19" xfId="0" applyNumberFormat="1" applyFont="1" applyFill="1" applyBorder="1" applyAlignment="1">
      <alignment horizontal="center" vertical="center" wrapText="1"/>
    </xf>
    <xf numFmtId="181" fontId="54" fillId="2" borderId="19" xfId="0" applyNumberFormat="1" applyFont="1" applyFill="1" applyBorder="1" applyAlignment="1">
      <alignment horizontal="center" vertical="center" wrapText="1"/>
    </xf>
    <xf numFmtId="164" fontId="81" fillId="0" borderId="19" xfId="1" applyNumberFormat="1" applyFont="1" applyBorder="1" applyAlignment="1">
      <alignment horizontal="center" vertical="center"/>
    </xf>
    <xf numFmtId="164" fontId="95" fillId="0" borderId="19" xfId="1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81" fontId="87" fillId="2" borderId="19" xfId="0" applyNumberFormat="1" applyFont="1" applyFill="1" applyBorder="1" applyAlignment="1">
      <alignment horizontal="center" vertical="center" wrapText="1"/>
    </xf>
    <xf numFmtId="181" fontId="96" fillId="2" borderId="19" xfId="0" applyNumberFormat="1" applyFont="1" applyFill="1" applyBorder="1" applyAlignment="1">
      <alignment horizontal="center" vertical="center" wrapText="1"/>
    </xf>
    <xf numFmtId="0" fontId="95" fillId="0" borderId="19" xfId="0" applyFont="1" applyBorder="1" applyAlignment="1">
      <alignment horizontal="center" vertical="center"/>
    </xf>
    <xf numFmtId="0" fontId="92" fillId="0" borderId="0" xfId="0" applyFont="1" applyFill="1" applyBorder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164" fontId="1" fillId="0" borderId="19" xfId="1" applyNumberFormat="1" applyFont="1" applyBorder="1" applyAlignment="1">
      <alignment horizontal="center" vertical="center" wrapText="1"/>
    </xf>
    <xf numFmtId="164" fontId="2" fillId="0" borderId="19" xfId="1" applyNumberFormat="1" applyFont="1" applyBorder="1" applyAlignment="1">
      <alignment horizontal="center" vertical="center"/>
    </xf>
    <xf numFmtId="16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9" fontId="0" fillId="0" borderId="19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10" fontId="0" fillId="0" borderId="19" xfId="0" applyNumberFormat="1" applyBorder="1" applyAlignment="1">
      <alignment horizontal="center" vertical="center"/>
    </xf>
    <xf numFmtId="10" fontId="0" fillId="0" borderId="19" xfId="0" applyNumberFormat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0" fontId="0" fillId="0" borderId="19" xfId="0" applyFont="1" applyFill="1" applyBorder="1" applyAlignment="1">
      <alignment vertical="center" wrapText="1"/>
    </xf>
    <xf numFmtId="0" fontId="0" fillId="0" borderId="19" xfId="0" applyFont="1" applyBorder="1" applyAlignment="1">
      <alignment horizontal="center" vertical="center" wrapText="1"/>
    </xf>
    <xf numFmtId="181" fontId="0" fillId="0" borderId="19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 wrapText="1"/>
    </xf>
    <xf numFmtId="181" fontId="3" fillId="0" borderId="19" xfId="0" applyNumberFormat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vertical="center"/>
    </xf>
    <xf numFmtId="1" fontId="0" fillId="0" borderId="19" xfId="0" applyNumberFormat="1" applyFont="1" applyBorder="1" applyAlignment="1">
      <alignment horizontal="center" vertical="center" wrapText="1"/>
    </xf>
    <xf numFmtId="3" fontId="99" fillId="0" borderId="19" xfId="0" applyNumberFormat="1" applyFont="1" applyFill="1" applyBorder="1" applyAlignment="1">
      <alignment horizontal="center" vertical="center" wrapText="1"/>
    </xf>
    <xf numFmtId="0" fontId="0" fillId="0" borderId="19" xfId="0" applyFont="1" applyBorder="1" applyAlignment="1">
      <alignment vertical="center"/>
    </xf>
    <xf numFmtId="3" fontId="0" fillId="0" borderId="19" xfId="0" applyNumberFormat="1" applyFont="1" applyFill="1" applyBorder="1" applyAlignment="1">
      <alignment horizontal="center" vertical="center"/>
    </xf>
    <xf numFmtId="3" fontId="0" fillId="0" borderId="19" xfId="0" applyNumberFormat="1" applyFont="1" applyFill="1" applyBorder="1" applyAlignment="1">
      <alignment horizontal="center" vertical="center" wrapText="1"/>
    </xf>
    <xf numFmtId="181" fontId="0" fillId="0" borderId="19" xfId="0" applyNumberFormat="1" applyFont="1" applyFill="1" applyBorder="1" applyAlignment="1">
      <alignment horizontal="center" vertical="center" wrapText="1"/>
    </xf>
    <xf numFmtId="3" fontId="8" fillId="0" borderId="19" xfId="0" applyNumberFormat="1" applyFont="1" applyFill="1" applyBorder="1" applyAlignment="1">
      <alignment horizontal="center" vertical="center" wrapText="1"/>
    </xf>
    <xf numFmtId="181" fontId="0" fillId="0" borderId="19" xfId="0" applyNumberFormat="1" applyFont="1" applyBorder="1" applyAlignment="1">
      <alignment horizontal="center" vertical="center" wrapText="1"/>
    </xf>
    <xf numFmtId="3" fontId="0" fillId="0" borderId="19" xfId="0" applyNumberFormat="1" applyFont="1" applyBorder="1" applyAlignment="1">
      <alignment horizontal="center" vertical="center" wrapText="1"/>
    </xf>
    <xf numFmtId="164" fontId="2" fillId="0" borderId="19" xfId="1" applyNumberFormat="1" applyFont="1" applyBorder="1" applyAlignment="1">
      <alignment horizontal="center" vertical="center" wrapText="1"/>
    </xf>
    <xf numFmtId="164" fontId="1" fillId="0" borderId="19" xfId="1" applyNumberFormat="1" applyFont="1" applyBorder="1" applyAlignment="1">
      <alignment vertical="center" wrapText="1"/>
    </xf>
    <xf numFmtId="181" fontId="8" fillId="0" borderId="19" xfId="0" applyNumberFormat="1" applyFont="1" applyFill="1" applyBorder="1" applyAlignment="1">
      <alignment horizontal="center" vertical="center" wrapText="1"/>
    </xf>
    <xf numFmtId="0" fontId="66" fillId="0" borderId="19" xfId="0" applyFont="1" applyBorder="1" applyAlignment="1">
      <alignment vertical="center"/>
    </xf>
    <xf numFmtId="164" fontId="2" fillId="0" borderId="19" xfId="1" applyNumberFormat="1" applyFont="1" applyBorder="1" applyAlignment="1">
      <alignment horizontal="left" vertical="center" wrapText="1"/>
    </xf>
    <xf numFmtId="181" fontId="99" fillId="0" borderId="1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87" fillId="0" borderId="19" xfId="0" applyFont="1" applyFill="1" applyBorder="1" applyAlignment="1">
      <alignment vertical="center" wrapText="1"/>
    </xf>
    <xf numFmtId="0" fontId="0" fillId="0" borderId="19" xfId="0" applyBorder="1" applyAlignment="1">
      <alignment wrapText="1"/>
    </xf>
    <xf numFmtId="175" fontId="0" fillId="0" borderId="19" xfId="0" applyNumberFormat="1" applyBorder="1" applyAlignment="1">
      <alignment horizontal="center" vertical="center"/>
    </xf>
    <xf numFmtId="0" fontId="61" fillId="2" borderId="19" xfId="91" applyFont="1" applyFill="1" applyBorder="1" applyAlignment="1">
      <alignment horizontal="center" vertical="center" wrapText="1"/>
    </xf>
    <xf numFmtId="0" fontId="81" fillId="0" borderId="17" xfId="0" applyFont="1" applyBorder="1" applyAlignment="1">
      <alignment horizontal="center" vertical="center" wrapText="1"/>
    </xf>
    <xf numFmtId="181" fontId="2" fillId="0" borderId="0" xfId="0" applyNumberFormat="1" applyFont="1" applyFill="1" applyAlignment="1">
      <alignment horizontal="center" vertical="center" wrapText="1"/>
    </xf>
    <xf numFmtId="0" fontId="81" fillId="0" borderId="19" xfId="0" applyFont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 wrapText="1"/>
    </xf>
    <xf numFmtId="0" fontId="52" fillId="0" borderId="0" xfId="2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74" fillId="2" borderId="0" xfId="0" applyFont="1" applyFill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49" fontId="81" fillId="0" borderId="19" xfId="0" applyNumberFormat="1" applyFont="1" applyBorder="1" applyAlignment="1">
      <alignment horizontal="center" vertical="center"/>
    </xf>
    <xf numFmtId="0" fontId="81" fillId="0" borderId="19" xfId="0" applyFont="1" applyBorder="1" applyAlignment="1">
      <alignment horizontal="center" vertical="center"/>
    </xf>
    <xf numFmtId="0" fontId="84" fillId="0" borderId="10" xfId="0" applyFont="1" applyBorder="1" applyAlignment="1">
      <alignment horizontal="center" vertical="center"/>
    </xf>
    <xf numFmtId="0" fontId="84" fillId="0" borderId="17" xfId="0" applyFont="1" applyBorder="1" applyAlignment="1">
      <alignment horizontal="center" vertical="center"/>
    </xf>
    <xf numFmtId="49" fontId="81" fillId="0" borderId="0" xfId="0" applyNumberFormat="1" applyFont="1" applyAlignment="1">
      <alignment horizontal="left" vertical="center" wrapText="1"/>
    </xf>
    <xf numFmtId="0" fontId="80" fillId="0" borderId="0" xfId="0" applyFont="1" applyAlignment="1">
      <alignment horizontal="center"/>
    </xf>
    <xf numFmtId="49" fontId="81" fillId="0" borderId="0" xfId="0" applyNumberFormat="1" applyFont="1" applyAlignment="1">
      <alignment horizontal="left" wrapText="1"/>
    </xf>
    <xf numFmtId="0" fontId="54" fillId="0" borderId="12" xfId="140" applyNumberFormat="1" applyFont="1" applyBorder="1" applyAlignment="1">
      <alignment horizontal="center" vertical="center" wrapText="1"/>
    </xf>
    <xf numFmtId="0" fontId="54" fillId="0" borderId="13" xfId="140" applyNumberFormat="1" applyFont="1" applyBorder="1" applyAlignment="1">
      <alignment horizontal="center" vertical="center" wrapText="1"/>
    </xf>
    <xf numFmtId="0" fontId="54" fillId="0" borderId="14" xfId="140" applyNumberFormat="1" applyFont="1" applyBorder="1" applyAlignment="1">
      <alignment horizontal="center" vertical="center" wrapText="1"/>
    </xf>
    <xf numFmtId="0" fontId="43" fillId="0" borderId="0" xfId="140" applyFont="1" applyAlignment="1">
      <alignment horizontal="right"/>
    </xf>
    <xf numFmtId="0" fontId="43" fillId="0" borderId="0" xfId="140" applyAlignment="1">
      <alignment horizontal="right"/>
    </xf>
    <xf numFmtId="0" fontId="53" fillId="0" borderId="0" xfId="140" applyNumberFormat="1" applyFont="1" applyAlignment="1">
      <alignment horizontal="center" vertical="center" wrapText="1"/>
    </xf>
    <xf numFmtId="0" fontId="54" fillId="0" borderId="10" xfId="140" applyNumberFormat="1" applyFont="1" applyBorder="1" applyAlignment="1">
      <alignment horizontal="center" vertical="center"/>
    </xf>
    <xf numFmtId="0" fontId="54" fillId="0" borderId="15" xfId="140" applyNumberFormat="1" applyFont="1" applyBorder="1" applyAlignment="1">
      <alignment horizontal="center" vertical="center"/>
    </xf>
    <xf numFmtId="0" fontId="54" fillId="0" borderId="17" xfId="140" applyNumberFormat="1" applyFont="1" applyBorder="1" applyAlignment="1">
      <alignment horizontal="center" vertical="center"/>
    </xf>
    <xf numFmtId="0" fontId="54" fillId="0" borderId="10" xfId="140" applyNumberFormat="1" applyFont="1" applyBorder="1" applyAlignment="1">
      <alignment horizontal="center" vertical="center" wrapText="1"/>
    </xf>
    <xf numFmtId="0" fontId="54" fillId="0" borderId="15" xfId="140" applyNumberFormat="1" applyFont="1" applyBorder="1" applyAlignment="1">
      <alignment horizontal="center" vertical="center" wrapText="1"/>
    </xf>
    <xf numFmtId="0" fontId="54" fillId="0" borderId="17" xfId="140" applyNumberFormat="1" applyFont="1" applyBorder="1" applyAlignment="1">
      <alignment horizontal="center" vertical="center" wrapText="1"/>
    </xf>
    <xf numFmtId="0" fontId="54" fillId="0" borderId="11" xfId="140" applyNumberFormat="1" applyFont="1" applyBorder="1" applyAlignment="1">
      <alignment horizontal="center" vertical="center" wrapText="1"/>
    </xf>
    <xf numFmtId="0" fontId="54" fillId="0" borderId="16" xfId="140" applyNumberFormat="1" applyFont="1" applyBorder="1" applyAlignment="1">
      <alignment horizontal="center" vertical="center" wrapText="1"/>
    </xf>
    <xf numFmtId="0" fontId="54" fillId="0" borderId="18" xfId="140" applyNumberFormat="1" applyFont="1" applyBorder="1" applyAlignment="1">
      <alignment horizontal="center" vertical="center" wrapText="1"/>
    </xf>
    <xf numFmtId="0" fontId="58" fillId="0" borderId="0" xfId="140" applyNumberFormat="1" applyFont="1" applyAlignment="1">
      <alignment horizontal="center" vertical="center" wrapText="1"/>
    </xf>
    <xf numFmtId="0" fontId="54" fillId="0" borderId="19" xfId="140" applyNumberFormat="1" applyFont="1" applyBorder="1" applyAlignment="1">
      <alignment horizontal="center" vertical="center" wrapText="1"/>
    </xf>
    <xf numFmtId="0" fontId="60" fillId="2" borderId="0" xfId="5" applyFont="1" applyFill="1" applyBorder="1" applyAlignment="1">
      <alignment horizontal="center" vertical="center" wrapText="1"/>
    </xf>
    <xf numFmtId="0" fontId="60" fillId="2" borderId="20" xfId="5" applyFont="1" applyFill="1" applyBorder="1" applyAlignment="1">
      <alignment horizontal="center" vertical="center" wrapText="1"/>
    </xf>
    <xf numFmtId="49" fontId="4" fillId="2" borderId="19" xfId="3" applyNumberFormat="1" applyFont="1" applyFill="1" applyBorder="1" applyAlignment="1">
      <alignment horizontal="center" vertical="center" wrapText="1"/>
    </xf>
    <xf numFmtId="0" fontId="61" fillId="2" borderId="19" xfId="3" applyFont="1" applyFill="1" applyBorder="1" applyAlignment="1">
      <alignment horizontal="center" vertical="center" wrapText="1"/>
    </xf>
    <xf numFmtId="0" fontId="60" fillId="2" borderId="0" xfId="97" applyFont="1" applyFill="1" applyAlignment="1">
      <alignment horizontal="center" vertical="center" wrapText="1"/>
    </xf>
    <xf numFmtId="0" fontId="61" fillId="2" borderId="19" xfId="91" applyFont="1" applyFill="1" applyBorder="1" applyAlignment="1">
      <alignment horizontal="center" vertical="center" wrapText="1"/>
    </xf>
    <xf numFmtId="0" fontId="61" fillId="2" borderId="10" xfId="91" applyFont="1" applyFill="1" applyBorder="1" applyAlignment="1">
      <alignment horizontal="center" vertical="center" wrapText="1"/>
    </xf>
    <xf numFmtId="0" fontId="61" fillId="2" borderId="17" xfId="91" applyFont="1" applyFill="1" applyBorder="1" applyAlignment="1">
      <alignment horizontal="center" vertical="center" wrapText="1"/>
    </xf>
    <xf numFmtId="0" fontId="61" fillId="2" borderId="12" xfId="3" applyFont="1" applyFill="1" applyBorder="1" applyAlignment="1">
      <alignment horizontal="center" vertical="center" wrapText="1"/>
    </xf>
    <xf numFmtId="0" fontId="61" fillId="2" borderId="13" xfId="3" applyFont="1" applyFill="1" applyBorder="1" applyAlignment="1">
      <alignment horizontal="center" vertical="center" wrapText="1"/>
    </xf>
    <xf numFmtId="0" fontId="61" fillId="2" borderId="14" xfId="3" applyFont="1" applyFill="1" applyBorder="1" applyAlignment="1">
      <alignment horizontal="center" vertical="center" wrapText="1"/>
    </xf>
    <xf numFmtId="0" fontId="81" fillId="0" borderId="0" xfId="0" applyFont="1" applyAlignment="1">
      <alignment horizontal="left" vertical="center" wrapText="1"/>
    </xf>
    <xf numFmtId="0" fontId="81" fillId="0" borderId="0" xfId="0" applyFont="1" applyAlignment="1">
      <alignment horizontal="left" vertical="center"/>
    </xf>
    <xf numFmtId="0" fontId="81" fillId="0" borderId="10" xfId="0" applyFont="1" applyBorder="1" applyAlignment="1">
      <alignment horizontal="center" vertical="center" wrapText="1"/>
    </xf>
    <xf numFmtId="0" fontId="81" fillId="0" borderId="17" xfId="0" applyFont="1" applyBorder="1" applyAlignment="1">
      <alignment horizontal="center" vertical="center" wrapText="1"/>
    </xf>
    <xf numFmtId="181" fontId="86" fillId="2" borderId="19" xfId="0" applyNumberFormat="1" applyFont="1" applyFill="1" applyBorder="1" applyAlignment="1">
      <alignment horizontal="center" vertical="center" wrapText="1"/>
    </xf>
    <xf numFmtId="0" fontId="62" fillId="2" borderId="0" xfId="107" applyFont="1" applyFill="1" applyAlignment="1">
      <alignment horizontal="center" vertical="center" wrapText="1"/>
    </xf>
    <xf numFmtId="0" fontId="64" fillId="2" borderId="21" xfId="107" applyFont="1" applyFill="1" applyBorder="1" applyAlignment="1">
      <alignment horizontal="center" vertical="center" wrapText="1"/>
    </xf>
    <xf numFmtId="0" fontId="80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80" fillId="0" borderId="0" xfId="0" applyFont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right"/>
    </xf>
    <xf numFmtId="0" fontId="9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88" fillId="0" borderId="10" xfId="0" applyFont="1" applyBorder="1" applyAlignment="1">
      <alignment horizontal="center" vertical="center" wrapText="1"/>
    </xf>
    <xf numFmtId="0" fontId="88" fillId="0" borderId="17" xfId="0" applyFont="1" applyBorder="1" applyAlignment="1">
      <alignment horizontal="center" vertical="center" wrapText="1"/>
    </xf>
    <xf numFmtId="0" fontId="88" fillId="0" borderId="12" xfId="0" applyFont="1" applyBorder="1" applyAlignment="1">
      <alignment horizontal="center" vertical="center" wrapText="1"/>
    </xf>
    <xf numFmtId="0" fontId="88" fillId="0" borderId="14" xfId="0" applyFont="1" applyBorder="1" applyAlignment="1">
      <alignment horizontal="center" vertical="center" wrapText="1"/>
    </xf>
    <xf numFmtId="0" fontId="90" fillId="0" borderId="0" xfId="0" applyFont="1" applyAlignment="1">
      <alignment horizontal="center" vertical="center"/>
    </xf>
    <xf numFmtId="0" fontId="97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98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95" fillId="0" borderId="0" xfId="0" applyFont="1" applyAlignment="1">
      <alignment horizontal="center" vertical="center"/>
    </xf>
    <xf numFmtId="0" fontId="67" fillId="25" borderId="19" xfId="91" applyFont="1" applyFill="1" applyBorder="1" applyAlignment="1">
      <alignment horizontal="center" wrapText="1"/>
    </xf>
    <xf numFmtId="0" fontId="70" fillId="25" borderId="21" xfId="91" applyFont="1" applyFill="1" applyBorder="1" applyAlignment="1">
      <alignment horizontal="center" wrapText="1"/>
    </xf>
    <xf numFmtId="0" fontId="68" fillId="26" borderId="19" xfId="91" applyFont="1" applyFill="1" applyBorder="1" applyAlignment="1">
      <alignment horizontal="center" wrapText="1"/>
    </xf>
    <xf numFmtId="0" fontId="70" fillId="25" borderId="18" xfId="91" applyFont="1" applyFill="1" applyBorder="1" applyAlignment="1">
      <alignment horizontal="center" wrapText="1"/>
    </xf>
    <xf numFmtId="0" fontId="68" fillId="26" borderId="11" xfId="91" applyFont="1" applyFill="1" applyBorder="1" applyAlignment="1">
      <alignment horizontal="center" vertical="center" wrapText="1"/>
    </xf>
    <xf numFmtId="0" fontId="68" fillId="26" borderId="22" xfId="91" applyFont="1" applyFill="1" applyBorder="1" applyAlignment="1">
      <alignment horizontal="center" vertical="center" wrapText="1"/>
    </xf>
    <xf numFmtId="0" fontId="68" fillId="26" borderId="23" xfId="91" applyFont="1" applyFill="1" applyBorder="1" applyAlignment="1">
      <alignment horizontal="center" vertical="center" wrapText="1"/>
    </xf>
    <xf numFmtId="0" fontId="68" fillId="26" borderId="18" xfId="91" applyFont="1" applyFill="1" applyBorder="1" applyAlignment="1">
      <alignment horizontal="center" vertical="center" wrapText="1"/>
    </xf>
    <xf numFmtId="0" fontId="68" fillId="26" borderId="21" xfId="91" applyFont="1" applyFill="1" applyBorder="1" applyAlignment="1">
      <alignment horizontal="center" vertical="center" wrapText="1"/>
    </xf>
    <xf numFmtId="0" fontId="68" fillId="26" borderId="24" xfId="91" applyFont="1" applyFill="1" applyBorder="1" applyAlignment="1">
      <alignment horizontal="center" vertical="center" wrapText="1"/>
    </xf>
    <xf numFmtId="0" fontId="69" fillId="0" borderId="19" xfId="91" applyFont="1" applyBorder="1" applyAlignment="1">
      <alignment horizontal="center" vertical="center" wrapText="1"/>
    </xf>
    <xf numFmtId="0" fontId="69" fillId="0" borderId="19" xfId="91" applyFont="1" applyBorder="1" applyAlignment="1">
      <alignment horizontal="left" vertical="center" wrapText="1"/>
    </xf>
    <xf numFmtId="0" fontId="69" fillId="0" borderId="10" xfId="91" applyFont="1" applyBorder="1" applyAlignment="1">
      <alignment horizontal="center" vertical="center" wrapText="1"/>
    </xf>
    <xf numFmtId="0" fontId="69" fillId="0" borderId="17" xfId="91" applyFont="1" applyBorder="1" applyAlignment="1">
      <alignment horizontal="center" vertical="center" wrapText="1"/>
    </xf>
    <xf numFmtId="0" fontId="69" fillId="0" borderId="10" xfId="91" applyFont="1" applyBorder="1" applyAlignment="1">
      <alignment horizontal="left" vertical="center" wrapText="1"/>
    </xf>
    <xf numFmtId="0" fontId="69" fillId="0" borderId="17" xfId="91" applyFont="1" applyBorder="1" applyAlignment="1">
      <alignment horizontal="left" vertical="center" wrapText="1"/>
    </xf>
    <xf numFmtId="0" fontId="81" fillId="0" borderId="10" xfId="0" applyFont="1" applyBorder="1" applyAlignment="1">
      <alignment horizontal="center" vertical="center"/>
    </xf>
    <xf numFmtId="0" fontId="81" fillId="0" borderId="17" xfId="0" applyFont="1" applyBorder="1" applyAlignment="1">
      <alignment horizontal="center" vertical="center"/>
    </xf>
    <xf numFmtId="0" fontId="81" fillId="0" borderId="11" xfId="0" applyFont="1" applyBorder="1" applyAlignment="1">
      <alignment horizontal="center" vertical="center"/>
    </xf>
    <xf numFmtId="0" fontId="81" fillId="0" borderId="22" xfId="0" applyFont="1" applyBorder="1" applyAlignment="1">
      <alignment horizontal="center" vertical="center"/>
    </xf>
    <xf numFmtId="0" fontId="81" fillId="0" borderId="23" xfId="0" applyFont="1" applyBorder="1" applyAlignment="1">
      <alignment horizontal="center" vertical="center"/>
    </xf>
    <xf numFmtId="0" fontId="81" fillId="0" borderId="19" xfId="0" applyFont="1" applyBorder="1" applyAlignment="1">
      <alignment horizontal="center" vertical="center" wrapText="1"/>
    </xf>
    <xf numFmtId="0" fontId="8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right"/>
    </xf>
    <xf numFmtId="0" fontId="100" fillId="0" borderId="0" xfId="0" applyFont="1" applyAlignment="1">
      <alignment horizontal="left" vertical="center" indent="10"/>
    </xf>
    <xf numFmtId="0" fontId="92" fillId="0" borderId="0" xfId="0" applyFont="1"/>
    <xf numFmtId="0" fontId="92" fillId="0" borderId="0" xfId="0" applyFont="1" applyAlignment="1">
      <alignment horizontal="left" vertical="center" indent="10"/>
    </xf>
    <xf numFmtId="0" fontId="2" fillId="0" borderId="0" xfId="0" applyFont="1" applyAlignment="1">
      <alignment horizontal="left" vertical="center" indent="5"/>
    </xf>
    <xf numFmtId="0" fontId="92" fillId="0" borderId="0" xfId="0" applyFont="1" applyAlignment="1">
      <alignment horizontal="left" vertical="center" readingOrder="2"/>
    </xf>
  </cellXfs>
  <cellStyles count="169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Акцент1 2" xfId="13"/>
    <cellStyle name="20% - Акцент2 2" xfId="14"/>
    <cellStyle name="20% - Акцент3 2" xfId="15"/>
    <cellStyle name="20% - Акцент4 2" xfId="16"/>
    <cellStyle name="20% - Акцент5 2" xfId="17"/>
    <cellStyle name="20% - Акцент6 2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- Акцент1 2" xfId="25"/>
    <cellStyle name="40% - Акцент2 2" xfId="26"/>
    <cellStyle name="40% - Акцент3 2" xfId="27"/>
    <cellStyle name="40% - Акцент4 2" xfId="28"/>
    <cellStyle name="40% - Акцент5 2" xfId="29"/>
    <cellStyle name="40% - Акцент6 2" xfId="30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60% - Акцент1 2" xfId="37"/>
    <cellStyle name="60% - Акцент2 2" xfId="38"/>
    <cellStyle name="60% - Акцент3 2" xfId="39"/>
    <cellStyle name="60% - Акцент4 2" xfId="40"/>
    <cellStyle name="60% - Акцент5 2" xfId="41"/>
    <cellStyle name="60% - Акцент6 2" xfId="42"/>
    <cellStyle name="Accent1" xfId="43"/>
    <cellStyle name="Accent2" xfId="44"/>
    <cellStyle name="Accent3" xfId="45"/>
    <cellStyle name="Accent4" xfId="46"/>
    <cellStyle name="Accent5" xfId="47"/>
    <cellStyle name="Accent6" xfId="48"/>
    <cellStyle name="Bad" xfId="49"/>
    <cellStyle name="Calculation" xfId="50"/>
    <cellStyle name="Check Cell" xfId="51"/>
    <cellStyle name="Comma_Balance" xfId="52"/>
    <cellStyle name="Currency [0]_SCHEDULE.XLS" xfId="53"/>
    <cellStyle name="Currency_SCHEDULE.XLS" xfId="54"/>
    <cellStyle name="Euro" xfId="55"/>
    <cellStyle name="Explanatory Text" xfId="56"/>
    <cellStyle name="Good" xfId="57"/>
    <cellStyle name="Heading 1" xfId="58"/>
    <cellStyle name="Heading 2" xfId="59"/>
    <cellStyle name="Heading 3" xfId="60"/>
    <cellStyle name="Heading 4" xfId="61"/>
    <cellStyle name="Input" xfId="62"/>
    <cellStyle name="Linked Cell" xfId="63"/>
    <cellStyle name="Neutral" xfId="64"/>
    <cellStyle name="Normal_Sheet1" xfId="65"/>
    <cellStyle name="Note" xfId="66"/>
    <cellStyle name="Output" xfId="67"/>
    <cellStyle name="Percent_FinPlan" xfId="68"/>
    <cellStyle name="Title" xfId="69"/>
    <cellStyle name="Total" xfId="70"/>
    <cellStyle name="Warning Text" xfId="71"/>
    <cellStyle name="Акцент1 2" xfId="72"/>
    <cellStyle name="Акцент2 2" xfId="73"/>
    <cellStyle name="Акцент3 2" xfId="74"/>
    <cellStyle name="Акцент4 2" xfId="75"/>
    <cellStyle name="Акцент5 2" xfId="76"/>
    <cellStyle name="Акцент6 2" xfId="77"/>
    <cellStyle name="Баланс ИПК &quot;ШАРК&quot; (в рублях)" xfId="78"/>
    <cellStyle name="Ввод  2" xfId="79"/>
    <cellStyle name="Вывод 2" xfId="80"/>
    <cellStyle name="Вычисление 2" xfId="81"/>
    <cellStyle name="Денежный 2" xfId="82"/>
    <cellStyle name="Заголовок 1 2" xfId="83"/>
    <cellStyle name="Заголовок 2 2" xfId="84"/>
    <cellStyle name="Заголовок 3 2" xfId="85"/>
    <cellStyle name="Заголовок 4 2" xfId="86"/>
    <cellStyle name="Итог 2" xfId="87"/>
    <cellStyle name="Контрольная ячейка 2" xfId="88"/>
    <cellStyle name="Название 2" xfId="89"/>
    <cellStyle name="Нейтральный 2" xfId="90"/>
    <cellStyle name="Обычный" xfId="0" builtinId="0"/>
    <cellStyle name="Обычный 10" xfId="91"/>
    <cellStyle name="Обычный 11" xfId="92"/>
    <cellStyle name="Обычный 12" xfId="93"/>
    <cellStyle name="Обычный 13" xfId="94"/>
    <cellStyle name="Обычный 14" xfId="95"/>
    <cellStyle name="Обычный 15" xfId="96"/>
    <cellStyle name="Обычный 16" xfId="97"/>
    <cellStyle name="Обычный 16 2" xfId="98"/>
    <cellStyle name="Обычный 16_Иловалар" xfId="99"/>
    <cellStyle name="Обычный 17" xfId="100"/>
    <cellStyle name="Обычный 18" xfId="101"/>
    <cellStyle name="Обычный 2" xfId="102"/>
    <cellStyle name="Обычный 2 2" xfId="103"/>
    <cellStyle name="Обычный 2 2 2" xfId="104"/>
    <cellStyle name="Обычный 2 2 3" xfId="105"/>
    <cellStyle name="Обычный 2 2_паспорт локализации холодильников 2012г версия для Р.М " xfId="106"/>
    <cellStyle name="Обычный 2 3" xfId="107"/>
    <cellStyle name="Обычный 2 3 2" xfId="108"/>
    <cellStyle name="Обычный 2 3_Иловалар" xfId="5"/>
    <cellStyle name="Обычный 2 3_паспорт локализации холодильников 2012г версия для Р.М " xfId="109"/>
    <cellStyle name="Обычный 2 4" xfId="110"/>
    <cellStyle name="Обычный 2_Прогноз Баланс и фин результат за 2014г для БП" xfId="111"/>
    <cellStyle name="Обычный 26" xfId="112"/>
    <cellStyle name="Обычный 27" xfId="113"/>
    <cellStyle name="Обычный 28" xfId="114"/>
    <cellStyle name="Обычный 3" xfId="115"/>
    <cellStyle name="Обычный 3 2" xfId="116"/>
    <cellStyle name="Обычный 3 2 2" xfId="117"/>
    <cellStyle name="Обычный 3 2 2 2" xfId="118"/>
    <cellStyle name="Обычный 3 2 2_паспорт локализации холодильников 2012г версия для Р.М " xfId="119"/>
    <cellStyle name="Обычный 3 2 3" xfId="120"/>
    <cellStyle name="Обычный 3 2_паспорт локализации холодильников 2012г версия для Р.М " xfId="121"/>
    <cellStyle name="Обычный 3 3" xfId="122"/>
    <cellStyle name="Обычный 3_Сино-308 15.12.10" xfId="123"/>
    <cellStyle name="Обычный 4" xfId="124"/>
    <cellStyle name="Обычный 4 2" xfId="125"/>
    <cellStyle name="Обычный 4 2 2" xfId="126"/>
    <cellStyle name="Обычный 4 2 3" xfId="127"/>
    <cellStyle name="Обычный 4 2_паспорт локализации холодильников 2012г версия для Р.М " xfId="128"/>
    <cellStyle name="Обычный 4 3" xfId="129"/>
    <cellStyle name="Обычный 5" xfId="130"/>
    <cellStyle name="Обычный 5 2" xfId="131"/>
    <cellStyle name="Обычный 5 3" xfId="132"/>
    <cellStyle name="Обычный 5_паспорт локализации холодильников 2012г версия для Р.М " xfId="133"/>
    <cellStyle name="Обычный 6" xfId="134"/>
    <cellStyle name="Обычный 7" xfId="135"/>
    <cellStyle name="Обычный 8" xfId="136"/>
    <cellStyle name="Обычный 9" xfId="137"/>
    <cellStyle name="Обычный_Кран 5-16,5А5 - второй вариант" xfId="138"/>
    <cellStyle name="Обычный_Кран 5-16,5А5 - второй вариант_расчеты на 2009 год 16.01.09" xfId="2"/>
    <cellStyle name="Обычный_КФР-35 (6.09.08)" xfId="3"/>
    <cellStyle name="Обычный_Отчёт № 1-П 2009г" xfId="139"/>
    <cellStyle name="Обычный_Прогноз Баланс и фин результат за 2014г для БП" xfId="140"/>
    <cellStyle name="Обычный_Сино-307 (6.09.2008) г." xfId="4"/>
    <cellStyle name="Обычный_Сино-307 (6.09.2008) г. 2" xfId="141"/>
    <cellStyle name="Плохой 2" xfId="142"/>
    <cellStyle name="Пояснение 2" xfId="143"/>
    <cellStyle name="Примечание 2" xfId="144"/>
    <cellStyle name="Процентный 2" xfId="145"/>
    <cellStyle name="Процентный 3" xfId="146"/>
    <cellStyle name="Процентный 3 2" xfId="147"/>
    <cellStyle name="Процентный 4" xfId="148"/>
    <cellStyle name="Процентный 5" xfId="149"/>
    <cellStyle name="Связанная ячейка 2" xfId="150"/>
    <cellStyle name="Текст предупреждения 2" xfId="151"/>
    <cellStyle name="Финансовый" xfId="1" builtinId="3"/>
    <cellStyle name="Финансовый 2" xfId="152"/>
    <cellStyle name="Финансовый 2 2" xfId="153"/>
    <cellStyle name="Финансовый 2 2 2" xfId="154"/>
    <cellStyle name="Финансовый 2 2 2 2" xfId="155"/>
    <cellStyle name="Финансовый 2 3" xfId="156"/>
    <cellStyle name="Финансовый 3" xfId="157"/>
    <cellStyle name="Финансовый 3 2" xfId="158"/>
    <cellStyle name="Финансовый 4" xfId="6"/>
    <cellStyle name="Финансовый 4 2" xfId="159"/>
    <cellStyle name="Финансовый 4 3" xfId="160"/>
    <cellStyle name="Финансовый 5" xfId="161"/>
    <cellStyle name="Финансовый 6" xfId="162"/>
    <cellStyle name="Финансовый 7" xfId="163"/>
    <cellStyle name="Финансовый 8" xfId="164"/>
    <cellStyle name="Финансовый 9" xfId="168"/>
    <cellStyle name="Хороший 2" xfId="165"/>
    <cellStyle name="표준_BACK-UP" xfId="166"/>
    <cellStyle name="常规_PK_CNcntr(Bolt-11)" xfId="1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1447800</xdr:colOff>
      <xdr:row>31</xdr:row>
      <xdr:rowOff>104775</xdr:rowOff>
    </xdr:from>
    <xdr:to>
      <xdr:col>2</xdr:col>
      <xdr:colOff>342900</xdr:colOff>
      <xdr:row>32</xdr:row>
      <xdr:rowOff>180975</xdr:rowOff>
    </xdr:to>
    <xdr:sp macro="" textlink="" fLocksText="0">
      <xdr:nvSpPr>
        <xdr:cNvPr id="2" name="Rectangle 4"/>
        <xdr:cNvSpPr>
          <a:spLocks noChangeArrowheads="1"/>
        </xdr:cNvSpPr>
      </xdr:nvSpPr>
      <xdr:spPr bwMode="auto">
        <a:xfrm>
          <a:off x="1695450" y="6010275"/>
          <a:ext cx="188595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Ташкент 2015г.</a:t>
          </a:r>
        </a:p>
      </xdr:txBody>
    </xdr:sp>
    <xdr:clientData/>
  </xdr:twoCellAnchor>
  <xdr:twoCellAnchor>
    <xdr:from>
      <xdr:col>3</xdr:col>
      <xdr:colOff>457200</xdr:colOff>
      <xdr:row>0</xdr:row>
      <xdr:rowOff>104775</xdr:rowOff>
    </xdr:from>
    <xdr:to>
      <xdr:col>6</xdr:col>
      <xdr:colOff>38100</xdr:colOff>
      <xdr:row>6</xdr:row>
      <xdr:rowOff>0</xdr:rowOff>
    </xdr:to>
    <xdr:sp macro="" textlink="" fLocksText="0">
      <xdr:nvSpPr>
        <xdr:cNvPr id="3" name="Rectangle 4"/>
        <xdr:cNvSpPr>
          <a:spLocks noChangeArrowheads="1"/>
        </xdr:cNvSpPr>
      </xdr:nvSpPr>
      <xdr:spPr bwMode="auto">
        <a:xfrm>
          <a:off x="4181475" y="104775"/>
          <a:ext cx="1819275" cy="1038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Одобрено 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протоколом №000 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заседания Наблюдательного совета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от «____» ноября 2015г.</a:t>
          </a:r>
        </a:p>
        <a:p>
          <a:pPr algn="ctr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1</xdr:col>
      <xdr:colOff>314325</xdr:colOff>
      <xdr:row>12</xdr:row>
      <xdr:rowOff>38100</xdr:rowOff>
    </xdr:from>
    <xdr:to>
      <xdr:col>4</xdr:col>
      <xdr:colOff>952500</xdr:colOff>
      <xdr:row>16</xdr:row>
      <xdr:rowOff>38100</xdr:rowOff>
    </xdr:to>
    <xdr:sp macro="" textlink="" fLocksText="0">
      <xdr:nvSpPr>
        <xdr:cNvPr id="4" name="Rectangle 4"/>
        <xdr:cNvSpPr>
          <a:spLocks noChangeArrowheads="1"/>
        </xdr:cNvSpPr>
      </xdr:nvSpPr>
      <xdr:spPr bwMode="auto">
        <a:xfrm>
          <a:off x="561975" y="2324100"/>
          <a:ext cx="4810125" cy="7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ru-RU" sz="2000" b="1" i="0" strike="noStrike">
              <a:solidFill>
                <a:srgbClr val="000000"/>
              </a:solidFill>
              <a:latin typeface="Arial Cyr"/>
            </a:rPr>
            <a:t> БИЗНЕС-ПЛАН НА 2016 ГОД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1876425</xdr:colOff>
      <xdr:row>8</xdr:row>
      <xdr:rowOff>19050</xdr:rowOff>
    </xdr:from>
    <xdr:to>
      <xdr:col>4</xdr:col>
      <xdr:colOff>438150</xdr:colOff>
      <xdr:row>10</xdr:row>
      <xdr:rowOff>95250</xdr:rowOff>
    </xdr:to>
    <xdr:sp macro="" textlink="" fLocksText="0">
      <xdr:nvSpPr>
        <xdr:cNvPr id="2" name="Rectangle 4"/>
        <xdr:cNvSpPr>
          <a:spLocks noChangeArrowheads="1"/>
        </xdr:cNvSpPr>
      </xdr:nvSpPr>
      <xdr:spPr bwMode="auto">
        <a:xfrm>
          <a:off x="2219325" y="1752600"/>
          <a:ext cx="2733675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447675</xdr:colOff>
      <xdr:row>32</xdr:row>
      <xdr:rowOff>85725</xdr:rowOff>
    </xdr:from>
    <xdr:to>
      <xdr:col>7</xdr:col>
      <xdr:colOff>323850</xdr:colOff>
      <xdr:row>35</xdr:row>
      <xdr:rowOff>85725</xdr:rowOff>
    </xdr:to>
    <xdr:sp macro="" textlink="" fLocksText="0">
      <xdr:nvSpPr>
        <xdr:cNvPr id="3" name="Rectangle 4"/>
        <xdr:cNvSpPr>
          <a:spLocks noChangeArrowheads="1"/>
        </xdr:cNvSpPr>
      </xdr:nvSpPr>
      <xdr:spPr bwMode="auto">
        <a:xfrm>
          <a:off x="4962525" y="6391275"/>
          <a:ext cx="188595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2486025</xdr:colOff>
      <xdr:row>32</xdr:row>
      <xdr:rowOff>76200</xdr:rowOff>
    </xdr:from>
    <xdr:to>
      <xdr:col>4</xdr:col>
      <xdr:colOff>200025</xdr:colOff>
      <xdr:row>35</xdr:row>
      <xdr:rowOff>85725</xdr:rowOff>
    </xdr:to>
    <xdr:sp macro="" textlink="" fLocksText="0">
      <xdr:nvSpPr>
        <xdr:cNvPr id="4" name="Rectangle 4"/>
        <xdr:cNvSpPr>
          <a:spLocks noChangeArrowheads="1"/>
        </xdr:cNvSpPr>
      </xdr:nvSpPr>
      <xdr:spPr bwMode="auto">
        <a:xfrm>
          <a:off x="2828925" y="6381750"/>
          <a:ext cx="1885950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361950</xdr:colOff>
      <xdr:row>32</xdr:row>
      <xdr:rowOff>66675</xdr:rowOff>
    </xdr:from>
    <xdr:to>
      <xdr:col>1</xdr:col>
      <xdr:colOff>2247900</xdr:colOff>
      <xdr:row>35</xdr:row>
      <xdr:rowOff>66675</xdr:rowOff>
    </xdr:to>
    <xdr:sp macro="" textlink="" fLocksText="0">
      <xdr:nvSpPr>
        <xdr:cNvPr id="5" name="Rectangle 4"/>
        <xdr:cNvSpPr>
          <a:spLocks noChangeArrowheads="1"/>
        </xdr:cNvSpPr>
      </xdr:nvSpPr>
      <xdr:spPr bwMode="auto">
        <a:xfrm>
          <a:off x="704850" y="6372225"/>
          <a:ext cx="188595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390525</xdr:colOff>
      <xdr:row>25</xdr:row>
      <xdr:rowOff>152400</xdr:rowOff>
    </xdr:from>
    <xdr:to>
      <xdr:col>7</xdr:col>
      <xdr:colOff>266700</xdr:colOff>
      <xdr:row>28</xdr:row>
      <xdr:rowOff>152400</xdr:rowOff>
    </xdr:to>
    <xdr:sp macro="" textlink="" fLocksText="0">
      <xdr:nvSpPr>
        <xdr:cNvPr id="6" name="Rectangle 4"/>
        <xdr:cNvSpPr>
          <a:spLocks noChangeArrowheads="1"/>
        </xdr:cNvSpPr>
      </xdr:nvSpPr>
      <xdr:spPr bwMode="auto">
        <a:xfrm>
          <a:off x="4905375" y="5124450"/>
          <a:ext cx="188595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2438400</xdr:colOff>
      <xdr:row>25</xdr:row>
      <xdr:rowOff>152400</xdr:rowOff>
    </xdr:from>
    <xdr:to>
      <xdr:col>4</xdr:col>
      <xdr:colOff>152400</xdr:colOff>
      <xdr:row>28</xdr:row>
      <xdr:rowOff>161925</xdr:rowOff>
    </xdr:to>
    <xdr:sp macro="" textlink="" fLocksText="0">
      <xdr:nvSpPr>
        <xdr:cNvPr id="7" name="Rectangle 4"/>
        <xdr:cNvSpPr>
          <a:spLocks noChangeArrowheads="1"/>
        </xdr:cNvSpPr>
      </xdr:nvSpPr>
      <xdr:spPr bwMode="auto">
        <a:xfrm>
          <a:off x="2781300" y="5124450"/>
          <a:ext cx="1885950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314325</xdr:colOff>
      <xdr:row>25</xdr:row>
      <xdr:rowOff>152400</xdr:rowOff>
    </xdr:from>
    <xdr:to>
      <xdr:col>1</xdr:col>
      <xdr:colOff>2200275</xdr:colOff>
      <xdr:row>28</xdr:row>
      <xdr:rowOff>152400</xdr:rowOff>
    </xdr:to>
    <xdr:sp macro="" textlink="" fLocksText="0">
      <xdr:nvSpPr>
        <xdr:cNvPr id="8" name="Rectangle 4"/>
        <xdr:cNvSpPr>
          <a:spLocks noChangeArrowheads="1"/>
        </xdr:cNvSpPr>
      </xdr:nvSpPr>
      <xdr:spPr bwMode="auto">
        <a:xfrm>
          <a:off x="657225" y="5124450"/>
          <a:ext cx="188595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438150</xdr:colOff>
      <xdr:row>19</xdr:row>
      <xdr:rowOff>0</xdr:rowOff>
    </xdr:from>
    <xdr:to>
      <xdr:col>7</xdr:col>
      <xdr:colOff>314325</xdr:colOff>
      <xdr:row>22</xdr:row>
      <xdr:rowOff>0</xdr:rowOff>
    </xdr:to>
    <xdr:sp macro="" textlink="" fLocksText="0">
      <xdr:nvSpPr>
        <xdr:cNvPr id="9" name="Rectangle 4"/>
        <xdr:cNvSpPr>
          <a:spLocks noChangeArrowheads="1"/>
        </xdr:cNvSpPr>
      </xdr:nvSpPr>
      <xdr:spPr bwMode="auto">
        <a:xfrm>
          <a:off x="4953000" y="3829050"/>
          <a:ext cx="188595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2486025</xdr:colOff>
      <xdr:row>18</xdr:row>
      <xdr:rowOff>180975</xdr:rowOff>
    </xdr:from>
    <xdr:to>
      <xdr:col>4</xdr:col>
      <xdr:colOff>200025</xdr:colOff>
      <xdr:row>22</xdr:row>
      <xdr:rowOff>0</xdr:rowOff>
    </xdr:to>
    <xdr:sp macro="" textlink="" fLocksText="0">
      <xdr:nvSpPr>
        <xdr:cNvPr id="10" name="Rectangle 4"/>
        <xdr:cNvSpPr>
          <a:spLocks noChangeArrowheads="1"/>
        </xdr:cNvSpPr>
      </xdr:nvSpPr>
      <xdr:spPr bwMode="auto">
        <a:xfrm>
          <a:off x="2828925" y="3819525"/>
          <a:ext cx="1885950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371475</xdr:colOff>
      <xdr:row>18</xdr:row>
      <xdr:rowOff>180975</xdr:rowOff>
    </xdr:from>
    <xdr:to>
      <xdr:col>1</xdr:col>
      <xdr:colOff>2257425</xdr:colOff>
      <xdr:row>21</xdr:row>
      <xdr:rowOff>180975</xdr:rowOff>
    </xdr:to>
    <xdr:sp macro="" textlink="" fLocksText="0">
      <xdr:nvSpPr>
        <xdr:cNvPr id="11" name="Rectangle 4"/>
        <xdr:cNvSpPr>
          <a:spLocks noChangeArrowheads="1"/>
        </xdr:cNvSpPr>
      </xdr:nvSpPr>
      <xdr:spPr bwMode="auto">
        <a:xfrm>
          <a:off x="714375" y="3819525"/>
          <a:ext cx="188595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390525</xdr:colOff>
      <xdr:row>12</xdr:row>
      <xdr:rowOff>0</xdr:rowOff>
    </xdr:from>
    <xdr:to>
      <xdr:col>7</xdr:col>
      <xdr:colOff>266700</xdr:colOff>
      <xdr:row>15</xdr:row>
      <xdr:rowOff>0</xdr:rowOff>
    </xdr:to>
    <xdr:sp macro="" textlink="" fLocksText="0">
      <xdr:nvSpPr>
        <xdr:cNvPr id="12" name="Rectangle 4"/>
        <xdr:cNvSpPr>
          <a:spLocks noChangeArrowheads="1"/>
        </xdr:cNvSpPr>
      </xdr:nvSpPr>
      <xdr:spPr bwMode="auto">
        <a:xfrm>
          <a:off x="4905375" y="2495550"/>
          <a:ext cx="188595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2438400</xdr:colOff>
      <xdr:row>11</xdr:row>
      <xdr:rowOff>180975</xdr:rowOff>
    </xdr:from>
    <xdr:to>
      <xdr:col>4</xdr:col>
      <xdr:colOff>152400</xdr:colOff>
      <xdr:row>15</xdr:row>
      <xdr:rowOff>0</xdr:rowOff>
    </xdr:to>
    <xdr:sp macro="" textlink="" fLocksText="0">
      <xdr:nvSpPr>
        <xdr:cNvPr id="13" name="Rectangle 4"/>
        <xdr:cNvSpPr>
          <a:spLocks noChangeArrowheads="1"/>
        </xdr:cNvSpPr>
      </xdr:nvSpPr>
      <xdr:spPr bwMode="auto">
        <a:xfrm>
          <a:off x="2781300" y="2486025"/>
          <a:ext cx="1885950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323850</xdr:colOff>
      <xdr:row>11</xdr:row>
      <xdr:rowOff>180975</xdr:rowOff>
    </xdr:from>
    <xdr:to>
      <xdr:col>1</xdr:col>
      <xdr:colOff>2209800</xdr:colOff>
      <xdr:row>14</xdr:row>
      <xdr:rowOff>180975</xdr:rowOff>
    </xdr:to>
    <xdr:sp macro="" textlink="" fLocksText="0">
      <xdr:nvSpPr>
        <xdr:cNvPr id="14" name="Rectangle 4"/>
        <xdr:cNvSpPr>
          <a:spLocks noChangeArrowheads="1"/>
        </xdr:cNvSpPr>
      </xdr:nvSpPr>
      <xdr:spPr bwMode="auto">
        <a:xfrm>
          <a:off x="666750" y="2486025"/>
          <a:ext cx="188595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1838325</xdr:colOff>
      <xdr:row>4</xdr:row>
      <xdr:rowOff>180975</xdr:rowOff>
    </xdr:from>
    <xdr:to>
      <xdr:col>4</xdr:col>
      <xdr:colOff>400050</xdr:colOff>
      <xdr:row>6</xdr:row>
      <xdr:rowOff>180975</xdr:rowOff>
    </xdr:to>
    <xdr:sp macro="" textlink="" fLocksText="0">
      <xdr:nvSpPr>
        <xdr:cNvPr id="15" name="Rectangle 4"/>
        <xdr:cNvSpPr>
          <a:spLocks noChangeArrowheads="1"/>
        </xdr:cNvSpPr>
      </xdr:nvSpPr>
      <xdr:spPr bwMode="auto">
        <a:xfrm>
          <a:off x="2181225" y="1152525"/>
          <a:ext cx="2733675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AY96"/>
  <sheetViews>
    <sheetView view="pageBreakPreview" topLeftCell="A10" zoomScaleNormal="100" zoomScaleSheetLayoutView="115" workbookViewId="0">
      <selection activeCell="D32" sqref="D32"/>
    </sheetView>
  </sheetViews>
  <sheetFormatPr defaultRowHeight="15"/>
  <cols>
    <col min="1" max="1" width="3.7109375" style="21" customWidth="1"/>
    <col min="2" max="2" width="44.85546875" style="22" customWidth="1"/>
    <col min="3" max="3" width="7.28515625" style="23" customWidth="1"/>
    <col min="4" max="4" width="10.42578125" style="2" bestFit="1" customWidth="1"/>
    <col min="5" max="5" width="15.85546875" style="2" customWidth="1"/>
    <col min="6" max="6" width="7.28515625" style="2" customWidth="1"/>
    <col min="7" max="7" width="3.7109375" style="2" customWidth="1"/>
    <col min="8" max="16384" width="9.140625" style="2"/>
  </cols>
  <sheetData>
    <row r="1" spans="1:7">
      <c r="A1" s="1"/>
      <c r="B1" s="1"/>
      <c r="C1" s="1"/>
      <c r="D1" s="1"/>
      <c r="E1" s="1"/>
      <c r="F1" s="359"/>
      <c r="G1" s="359"/>
    </row>
    <row r="2" spans="1:7">
      <c r="A2" s="2"/>
      <c r="B2" s="1"/>
      <c r="C2" s="1"/>
      <c r="D2" s="1"/>
      <c r="E2" s="1"/>
      <c r="F2" s="1"/>
    </row>
    <row r="3" spans="1:7" s="3" customFormat="1">
      <c r="A3" s="2"/>
      <c r="B3" s="1"/>
      <c r="C3" s="1"/>
      <c r="D3" s="1"/>
      <c r="E3" s="1"/>
      <c r="F3" s="1"/>
    </row>
    <row r="4" spans="1:7" s="3" customFormat="1">
      <c r="A4" s="2"/>
      <c r="B4" s="1"/>
      <c r="C4" s="1"/>
      <c r="D4" s="1"/>
      <c r="E4" s="1"/>
      <c r="F4" s="1"/>
    </row>
    <row r="5" spans="1:7" s="3" customFormat="1">
      <c r="A5" s="2"/>
      <c r="B5" s="1"/>
      <c r="C5" s="1"/>
      <c r="D5" s="1"/>
      <c r="E5" s="1"/>
      <c r="F5" s="1"/>
    </row>
    <row r="6" spans="1:7" s="3" customFormat="1">
      <c r="A6" s="2"/>
      <c r="B6" s="1"/>
      <c r="C6" s="1"/>
      <c r="D6" s="1"/>
      <c r="E6" s="1"/>
      <c r="F6" s="1"/>
    </row>
    <row r="7" spans="1:7" s="3" customFormat="1">
      <c r="A7" s="2"/>
      <c r="B7" s="1"/>
      <c r="C7" s="1"/>
      <c r="D7" s="1"/>
      <c r="E7" s="1"/>
      <c r="F7" s="1"/>
    </row>
    <row r="8" spans="1:7" s="3" customFormat="1">
      <c r="A8" s="2"/>
      <c r="B8" s="1"/>
      <c r="C8" s="1"/>
      <c r="D8" s="1"/>
      <c r="E8" s="1"/>
      <c r="F8" s="1"/>
    </row>
    <row r="9" spans="1:7" s="3" customFormat="1">
      <c r="A9" s="2"/>
      <c r="B9" s="1"/>
      <c r="C9" s="1"/>
      <c r="D9" s="1"/>
      <c r="E9" s="1"/>
      <c r="F9" s="1"/>
    </row>
    <row r="10" spans="1:7" s="3" customFormat="1">
      <c r="A10" s="2"/>
      <c r="B10" s="1"/>
      <c r="C10" s="1"/>
      <c r="D10" s="1"/>
      <c r="E10" s="1"/>
      <c r="F10" s="1"/>
    </row>
    <row r="11" spans="1:7" s="3" customFormat="1">
      <c r="A11" s="2"/>
      <c r="B11" s="1"/>
      <c r="C11" s="1"/>
      <c r="D11" s="1"/>
      <c r="E11" s="1"/>
      <c r="F11" s="1"/>
    </row>
    <row r="12" spans="1:7" s="3" customFormat="1">
      <c r="A12" s="2"/>
      <c r="B12" s="1"/>
      <c r="C12" s="1"/>
      <c r="D12" s="1"/>
      <c r="E12" s="1"/>
      <c r="F12" s="1"/>
    </row>
    <row r="13" spans="1:7" s="3" customFormat="1">
      <c r="A13" s="2"/>
      <c r="B13" s="1"/>
      <c r="C13" s="1"/>
      <c r="D13" s="1"/>
      <c r="E13" s="1"/>
      <c r="F13" s="1"/>
    </row>
    <row r="14" spans="1:7" s="3" customFormat="1">
      <c r="A14" s="2"/>
      <c r="B14" s="1"/>
      <c r="C14" s="1"/>
      <c r="D14" s="1"/>
      <c r="E14" s="1"/>
      <c r="F14" s="1"/>
    </row>
    <row r="15" spans="1:7" s="4" customFormat="1">
      <c r="A15" s="2"/>
      <c r="B15" s="1"/>
      <c r="C15" s="1"/>
      <c r="D15" s="1"/>
      <c r="E15" s="1"/>
      <c r="F15" s="1"/>
    </row>
    <row r="16" spans="1:7" s="4" customFormat="1">
      <c r="A16" s="2"/>
      <c r="B16" s="1"/>
      <c r="C16" s="1"/>
      <c r="D16" s="1"/>
      <c r="E16" s="1"/>
      <c r="F16" s="1"/>
    </row>
    <row r="17" spans="1:6" s="4" customFormat="1">
      <c r="A17" s="2"/>
      <c r="B17" s="1"/>
      <c r="C17" s="1"/>
      <c r="D17" s="1"/>
      <c r="E17" s="1"/>
      <c r="F17" s="1"/>
    </row>
    <row r="18" spans="1:6" s="4" customFormat="1">
      <c r="A18" s="2"/>
      <c r="B18" s="1"/>
      <c r="C18" s="1"/>
      <c r="D18" s="1"/>
      <c r="E18" s="1"/>
      <c r="F18" s="1"/>
    </row>
    <row r="19" spans="1:6" s="4" customFormat="1">
      <c r="A19" s="2"/>
      <c r="B19" s="1"/>
      <c r="C19" s="1"/>
      <c r="D19" s="1"/>
      <c r="E19" s="1"/>
      <c r="F19" s="1"/>
    </row>
    <row r="20" spans="1:6" s="4" customFormat="1">
      <c r="A20" s="2"/>
      <c r="B20" s="1"/>
      <c r="C20" s="1"/>
      <c r="D20" s="1"/>
      <c r="E20" s="1"/>
      <c r="F20" s="1"/>
    </row>
    <row r="21" spans="1:6" s="4" customFormat="1">
      <c r="A21" s="2"/>
      <c r="B21" s="1"/>
      <c r="C21" s="1"/>
      <c r="D21" s="1"/>
      <c r="E21" s="1"/>
      <c r="F21" s="1"/>
    </row>
    <row r="22" spans="1:6" s="4" customFormat="1">
      <c r="A22" s="2"/>
      <c r="B22" s="1"/>
      <c r="C22" s="1"/>
      <c r="D22" s="1"/>
      <c r="E22" s="1"/>
      <c r="F22" s="1"/>
    </row>
    <row r="23" spans="1:6" s="3" customFormat="1">
      <c r="A23" s="2"/>
      <c r="B23" s="1"/>
      <c r="C23" s="1"/>
      <c r="D23" s="1"/>
      <c r="E23" s="1"/>
      <c r="F23" s="1"/>
    </row>
    <row r="24" spans="1:6" s="4" customFormat="1">
      <c r="A24" s="2"/>
      <c r="B24" s="1"/>
      <c r="C24" s="1"/>
      <c r="D24" s="1"/>
      <c r="E24" s="1"/>
      <c r="F24" s="1"/>
    </row>
    <row r="25" spans="1:6" s="4" customFormat="1">
      <c r="A25" s="2"/>
      <c r="B25" s="1"/>
      <c r="C25" s="1"/>
      <c r="D25" s="1"/>
      <c r="E25" s="1"/>
      <c r="F25" s="1"/>
    </row>
    <row r="26" spans="1:6" s="4" customFormat="1">
      <c r="A26" s="2"/>
      <c r="B26" s="1"/>
      <c r="C26" s="1"/>
      <c r="D26" s="1"/>
      <c r="E26" s="1"/>
      <c r="F26" s="1"/>
    </row>
    <row r="27" spans="1:6" s="4" customFormat="1">
      <c r="A27" s="2"/>
      <c r="B27" s="1"/>
      <c r="C27" s="1"/>
      <c r="D27" s="1"/>
      <c r="E27" s="1"/>
      <c r="F27" s="1"/>
    </row>
    <row r="28" spans="1:6" s="4" customFormat="1">
      <c r="A28" s="2"/>
      <c r="B28" s="1"/>
      <c r="C28" s="1"/>
      <c r="D28" s="1"/>
      <c r="E28" s="1"/>
      <c r="F28" s="1"/>
    </row>
    <row r="29" spans="1:6" s="3" customFormat="1">
      <c r="A29" s="2"/>
      <c r="B29" s="1"/>
      <c r="C29" s="1"/>
      <c r="D29" s="1"/>
      <c r="E29" s="1"/>
      <c r="F29" s="1"/>
    </row>
    <row r="30" spans="1:6" s="4" customFormat="1">
      <c r="A30" s="2"/>
      <c r="B30" s="1"/>
      <c r="C30" s="1"/>
      <c r="D30" s="1"/>
      <c r="E30" s="1"/>
      <c r="F30" s="1"/>
    </row>
    <row r="31" spans="1:6" s="4" customFormat="1">
      <c r="A31" s="2"/>
      <c r="B31" s="1"/>
      <c r="C31" s="1"/>
      <c r="D31" s="1"/>
      <c r="E31" s="1"/>
      <c r="F31" s="1"/>
    </row>
    <row r="32" spans="1:6" s="4" customFormat="1">
      <c r="A32" s="2"/>
      <c r="B32" s="1"/>
      <c r="C32" s="1"/>
      <c r="D32" s="1"/>
      <c r="E32" s="1"/>
      <c r="F32" s="1"/>
    </row>
    <row r="33" spans="1:6" s="4" customFormat="1">
      <c r="A33" s="1"/>
      <c r="B33" s="1"/>
      <c r="C33" s="1"/>
      <c r="D33" s="1"/>
      <c r="E33" s="1"/>
      <c r="F33" s="1"/>
    </row>
    <row r="34" spans="1:6" s="4" customFormat="1">
      <c r="A34" s="1"/>
      <c r="B34" s="1"/>
      <c r="C34" s="1"/>
      <c r="D34" s="1"/>
      <c r="E34" s="1"/>
      <c r="F34" s="1"/>
    </row>
    <row r="35" spans="1:6" s="4" customFormat="1">
      <c r="A35" s="1"/>
      <c r="B35" s="1"/>
      <c r="C35" s="1"/>
      <c r="D35" s="1"/>
      <c r="E35" s="1"/>
    </row>
    <row r="36" spans="1:6" s="4" customFormat="1">
      <c r="A36" s="1"/>
      <c r="B36" s="1"/>
      <c r="C36" s="1"/>
      <c r="D36" s="1"/>
      <c r="E36" s="1"/>
    </row>
    <row r="37" spans="1:6" s="4" customFormat="1">
      <c r="A37" s="1"/>
      <c r="B37" s="1"/>
      <c r="C37" s="1"/>
      <c r="D37" s="1"/>
      <c r="E37" s="1"/>
    </row>
    <row r="38" spans="1:6" s="4" customFormat="1">
      <c r="A38" s="1"/>
      <c r="B38" s="1"/>
      <c r="C38" s="1"/>
      <c r="D38" s="1"/>
      <c r="E38" s="1"/>
    </row>
    <row r="39" spans="1:6" s="4" customFormat="1">
      <c r="A39" s="1"/>
      <c r="B39" s="1"/>
      <c r="C39" s="1"/>
      <c r="D39" s="1"/>
      <c r="E39" s="1"/>
    </row>
    <row r="40" spans="1:6" s="4" customFormat="1">
      <c r="A40" s="1"/>
      <c r="B40" s="1"/>
      <c r="C40" s="1"/>
      <c r="D40" s="1"/>
      <c r="E40" s="1"/>
    </row>
    <row r="41" spans="1:6" s="3" customFormat="1">
      <c r="A41" s="1"/>
      <c r="B41" s="1"/>
      <c r="C41" s="1"/>
      <c r="D41" s="1"/>
      <c r="E41" s="1"/>
    </row>
    <row r="42" spans="1:6" s="4" customFormat="1">
      <c r="A42" s="1"/>
      <c r="B42" s="1"/>
      <c r="C42" s="1"/>
      <c r="D42" s="1"/>
      <c r="E42" s="1"/>
    </row>
    <row r="43" spans="1:6" s="4" customFormat="1">
      <c r="A43" s="1"/>
      <c r="B43" s="1"/>
      <c r="C43" s="1"/>
      <c r="D43" s="1"/>
      <c r="E43" s="1"/>
    </row>
    <row r="44" spans="1:6" s="4" customFormat="1">
      <c r="A44" s="1"/>
      <c r="B44" s="1"/>
      <c r="C44" s="1"/>
      <c r="D44" s="1"/>
      <c r="E44" s="1"/>
    </row>
    <row r="45" spans="1:6" s="4" customFormat="1">
      <c r="A45" s="1"/>
      <c r="B45" s="1"/>
      <c r="C45" s="1"/>
      <c r="D45" s="1"/>
      <c r="E45" s="1"/>
    </row>
    <row r="46" spans="1:6" s="4" customFormat="1">
      <c r="A46" s="1"/>
      <c r="B46" s="1"/>
      <c r="C46" s="1"/>
      <c r="D46" s="1"/>
      <c r="E46" s="1"/>
    </row>
    <row r="47" spans="1:6" s="4" customFormat="1">
      <c r="A47" s="1"/>
      <c r="B47" s="1"/>
      <c r="C47" s="1"/>
      <c r="D47" s="1"/>
      <c r="E47" s="1"/>
    </row>
    <row r="48" spans="1:6" s="4" customFormat="1">
      <c r="A48" s="1"/>
      <c r="B48" s="1"/>
      <c r="C48" s="1"/>
      <c r="D48" s="1"/>
      <c r="E48" s="1"/>
    </row>
    <row r="49" spans="1:51" s="4" customFormat="1">
      <c r="A49" s="1"/>
      <c r="B49" s="1"/>
      <c r="C49" s="1"/>
      <c r="D49" s="1"/>
      <c r="E49" s="1"/>
    </row>
    <row r="50" spans="1:51" s="4" customFormat="1">
      <c r="A50" s="1"/>
      <c r="B50" s="1"/>
      <c r="C50" s="1"/>
      <c r="D50" s="1"/>
      <c r="E50" s="1"/>
    </row>
    <row r="51" spans="1:51" s="4" customFormat="1">
      <c r="A51" s="1"/>
      <c r="B51" s="1"/>
      <c r="C51" s="1"/>
      <c r="D51" s="1"/>
      <c r="E51" s="1"/>
    </row>
    <row r="52" spans="1:51" s="4" customFormat="1">
      <c r="A52" s="1"/>
      <c r="B52" s="1"/>
      <c r="C52" s="1"/>
      <c r="D52" s="1"/>
      <c r="E52" s="1"/>
    </row>
    <row r="53" spans="1:51" s="4" customFormat="1">
      <c r="A53" s="1"/>
      <c r="B53" s="1"/>
      <c r="C53" s="1"/>
      <c r="D53" s="1"/>
      <c r="E53" s="1"/>
    </row>
    <row r="54" spans="1:51" s="4" customFormat="1">
      <c r="A54" s="1"/>
      <c r="B54" s="1"/>
      <c r="C54" s="1"/>
      <c r="D54" s="1"/>
      <c r="E54" s="1"/>
    </row>
    <row r="55" spans="1:51" s="3" customFormat="1">
      <c r="A55" s="1"/>
      <c r="B55" s="1"/>
      <c r="C55" s="1"/>
      <c r="D55" s="1"/>
      <c r="E55" s="1"/>
    </row>
    <row r="56" spans="1:51" s="6" customFormat="1" ht="24" customHeight="1">
      <c r="A56" s="1"/>
      <c r="B56" s="1"/>
      <c r="C56" s="1"/>
      <c r="D56" s="1"/>
      <c r="E56" s="1"/>
      <c r="F56" s="5"/>
      <c r="H56" s="5"/>
      <c r="J56" s="7"/>
      <c r="K56" s="7"/>
      <c r="L56" s="7"/>
      <c r="W56" s="7"/>
      <c r="X56" s="7"/>
      <c r="AH56" s="7"/>
      <c r="AI56" s="7"/>
      <c r="AJ56" s="7"/>
      <c r="AK56" s="7"/>
      <c r="AL56" s="7"/>
      <c r="AM56" s="7"/>
      <c r="AN56" s="8"/>
      <c r="AR56" s="7"/>
      <c r="AY56" s="9"/>
    </row>
    <row r="57" spans="1:51" s="10" customFormat="1" ht="24" customHeight="1">
      <c r="A57" s="1"/>
      <c r="B57" s="1"/>
      <c r="C57" s="1"/>
      <c r="D57" s="1"/>
      <c r="E57" s="1"/>
      <c r="F57" s="6"/>
      <c r="G57" s="6"/>
      <c r="H57" s="5"/>
      <c r="I57" s="6"/>
      <c r="J57" s="7"/>
      <c r="K57" s="7"/>
      <c r="L57" s="7"/>
      <c r="M57" s="6"/>
      <c r="N57" s="6"/>
      <c r="O57" s="6"/>
      <c r="P57" s="6"/>
      <c r="Q57" s="6"/>
      <c r="R57" s="6"/>
      <c r="S57" s="6"/>
      <c r="T57" s="6"/>
      <c r="U57" s="6"/>
      <c r="V57" s="6"/>
      <c r="W57" s="7"/>
      <c r="X57" s="7"/>
      <c r="Y57" s="6"/>
      <c r="Z57" s="6"/>
      <c r="AA57" s="6"/>
      <c r="AB57" s="6"/>
      <c r="AC57" s="6"/>
      <c r="AD57" s="6"/>
      <c r="AE57" s="6"/>
      <c r="AF57" s="6"/>
      <c r="AG57" s="6"/>
      <c r="AH57" s="7"/>
      <c r="AI57" s="7"/>
      <c r="AJ57" s="7"/>
      <c r="AK57" s="7"/>
      <c r="AL57" s="7"/>
      <c r="AM57" s="7"/>
      <c r="AN57" s="8"/>
      <c r="AO57" s="6"/>
      <c r="AP57" s="6"/>
      <c r="AQ57" s="6"/>
      <c r="AR57" s="7"/>
      <c r="AS57" s="6"/>
      <c r="AT57" s="6"/>
      <c r="AU57" s="6"/>
      <c r="AV57" s="6"/>
      <c r="AW57" s="6"/>
      <c r="AX57" s="6"/>
      <c r="AY57" s="9"/>
    </row>
    <row r="58" spans="1:51" s="10" customFormat="1" ht="24" customHeight="1">
      <c r="A58" s="1"/>
      <c r="B58" s="1"/>
      <c r="C58" s="1"/>
      <c r="D58" s="1"/>
      <c r="E58" s="1"/>
      <c r="F58" s="6"/>
      <c r="G58" s="6"/>
      <c r="H58" s="6"/>
      <c r="I58" s="6"/>
      <c r="J58" s="7"/>
      <c r="K58" s="7"/>
      <c r="L58" s="7"/>
      <c r="M58" s="6"/>
      <c r="N58" s="6"/>
      <c r="O58" s="6"/>
      <c r="P58" s="6"/>
      <c r="Q58" s="6"/>
      <c r="R58" s="6"/>
      <c r="S58" s="6"/>
      <c r="T58" s="6"/>
      <c r="U58" s="6"/>
      <c r="V58" s="6"/>
      <c r="W58" s="7"/>
      <c r="X58" s="7"/>
      <c r="Y58" s="6"/>
      <c r="Z58" s="6"/>
      <c r="AA58" s="6"/>
      <c r="AB58" s="6"/>
      <c r="AC58" s="6"/>
      <c r="AD58" s="6"/>
      <c r="AE58" s="6"/>
      <c r="AF58" s="6"/>
      <c r="AG58" s="6"/>
      <c r="AH58" s="7"/>
      <c r="AI58" s="7"/>
      <c r="AJ58" s="7"/>
      <c r="AK58" s="7"/>
      <c r="AL58" s="7"/>
      <c r="AM58" s="7"/>
      <c r="AN58" s="8"/>
      <c r="AO58" s="6"/>
      <c r="AP58" s="6"/>
      <c r="AQ58" s="6"/>
      <c r="AR58" s="7"/>
      <c r="AS58" s="6"/>
      <c r="AT58" s="6"/>
      <c r="AU58" s="6"/>
      <c r="AV58" s="6"/>
      <c r="AW58" s="6"/>
      <c r="AX58" s="6"/>
      <c r="AY58" s="9"/>
    </row>
    <row r="59" spans="1:51" s="10" customFormat="1" ht="24" customHeight="1">
      <c r="A59" s="1"/>
      <c r="B59" s="1"/>
      <c r="C59" s="1"/>
      <c r="D59" s="1"/>
      <c r="E59" s="1"/>
      <c r="F59" s="6"/>
      <c r="G59" s="5"/>
      <c r="H59" s="6"/>
      <c r="I59" s="6"/>
      <c r="J59" s="7"/>
      <c r="K59" s="7"/>
      <c r="L59" s="7"/>
      <c r="M59" s="6"/>
      <c r="N59" s="6"/>
      <c r="O59" s="6"/>
      <c r="P59" s="6"/>
      <c r="Q59" s="6"/>
      <c r="R59" s="6"/>
      <c r="S59" s="6"/>
      <c r="T59" s="6"/>
      <c r="U59" s="6"/>
      <c r="V59" s="6"/>
      <c r="W59" s="7"/>
      <c r="X59" s="7"/>
      <c r="Y59" s="6"/>
      <c r="Z59" s="6"/>
      <c r="AA59" s="6"/>
      <c r="AB59" s="6"/>
      <c r="AC59" s="6"/>
      <c r="AD59" s="6"/>
      <c r="AE59" s="6"/>
      <c r="AF59" s="6"/>
      <c r="AG59" s="6"/>
      <c r="AH59" s="7"/>
      <c r="AI59" s="7"/>
      <c r="AJ59" s="7"/>
      <c r="AK59" s="7"/>
      <c r="AL59" s="7"/>
      <c r="AM59" s="7"/>
      <c r="AN59" s="8"/>
      <c r="AO59" s="6"/>
      <c r="AP59" s="6"/>
      <c r="AQ59" s="6"/>
      <c r="AR59" s="7"/>
      <c r="AS59" s="6"/>
      <c r="AT59" s="6"/>
      <c r="AU59" s="6"/>
      <c r="AV59" s="6"/>
      <c r="AW59" s="6"/>
      <c r="AX59" s="6"/>
      <c r="AY59" s="9"/>
    </row>
    <row r="60" spans="1:51" s="10" customFormat="1" ht="24" customHeight="1">
      <c r="A60" s="1"/>
      <c r="B60" s="1"/>
      <c r="C60" s="1"/>
      <c r="D60" s="1"/>
      <c r="E60" s="1"/>
      <c r="F60" s="6"/>
      <c r="G60" s="6"/>
      <c r="H60" s="5"/>
      <c r="I60" s="6"/>
      <c r="J60" s="7"/>
      <c r="K60" s="7"/>
      <c r="L60" s="7"/>
      <c r="M60" s="6"/>
      <c r="N60" s="6"/>
      <c r="O60" s="6"/>
      <c r="P60" s="6"/>
      <c r="Q60" s="6"/>
      <c r="R60" s="6"/>
      <c r="S60" s="6"/>
      <c r="T60" s="6"/>
      <c r="U60" s="6"/>
      <c r="V60" s="6"/>
      <c r="W60" s="7"/>
      <c r="X60" s="7"/>
      <c r="Y60" s="6"/>
      <c r="Z60" s="6"/>
      <c r="AA60" s="6"/>
      <c r="AB60" s="6"/>
      <c r="AC60" s="6"/>
      <c r="AD60" s="6"/>
      <c r="AE60" s="6"/>
      <c r="AF60" s="6"/>
      <c r="AG60" s="6"/>
      <c r="AH60" s="7"/>
      <c r="AI60" s="7"/>
      <c r="AJ60" s="7"/>
      <c r="AK60" s="7"/>
      <c r="AL60" s="7"/>
      <c r="AM60" s="7"/>
      <c r="AN60" s="8"/>
      <c r="AO60" s="6"/>
      <c r="AP60" s="6"/>
      <c r="AQ60" s="6"/>
      <c r="AR60" s="7"/>
      <c r="AS60" s="6"/>
      <c r="AT60" s="6"/>
      <c r="AU60" s="6"/>
      <c r="AV60" s="6"/>
      <c r="AW60" s="6"/>
      <c r="AX60" s="6"/>
      <c r="AY60" s="9"/>
    </row>
    <row r="61" spans="1:51" s="10" customFormat="1" ht="24" customHeight="1">
      <c r="A61" s="1"/>
      <c r="B61" s="1"/>
      <c r="C61" s="1"/>
      <c r="D61" s="1"/>
      <c r="E61" s="1"/>
      <c r="F61" s="6"/>
      <c r="G61" s="6"/>
      <c r="H61" s="5"/>
      <c r="I61" s="5"/>
      <c r="J61" s="7"/>
      <c r="K61" s="7"/>
      <c r="L61" s="7"/>
      <c r="M61" s="6"/>
      <c r="N61" s="6"/>
      <c r="O61" s="6"/>
      <c r="P61" s="6"/>
      <c r="Q61" s="6"/>
      <c r="R61" s="6"/>
      <c r="S61" s="6"/>
      <c r="T61" s="6"/>
      <c r="U61" s="6"/>
      <c r="V61" s="6"/>
      <c r="W61" s="7"/>
      <c r="X61" s="7"/>
      <c r="Y61" s="6"/>
      <c r="Z61" s="6"/>
      <c r="AA61" s="6"/>
      <c r="AB61" s="6"/>
      <c r="AC61" s="6"/>
      <c r="AD61" s="6"/>
      <c r="AE61" s="6"/>
      <c r="AF61" s="6"/>
      <c r="AG61" s="6"/>
      <c r="AH61" s="7"/>
      <c r="AI61" s="7"/>
      <c r="AJ61" s="7"/>
      <c r="AK61" s="7"/>
      <c r="AL61" s="7"/>
      <c r="AM61" s="7"/>
      <c r="AN61" s="8"/>
      <c r="AO61" s="6"/>
      <c r="AP61" s="6"/>
      <c r="AQ61" s="6"/>
      <c r="AR61" s="7"/>
      <c r="AS61" s="6"/>
      <c r="AT61" s="6"/>
      <c r="AU61" s="6"/>
      <c r="AV61" s="6"/>
      <c r="AW61" s="6"/>
      <c r="AX61" s="6"/>
      <c r="AY61" s="9"/>
    </row>
    <row r="62" spans="1:51" s="14" customFormat="1" ht="15.75">
      <c r="A62" s="1"/>
      <c r="B62" s="1"/>
      <c r="C62" s="1"/>
      <c r="D62" s="1"/>
      <c r="E62" s="1"/>
      <c r="F62" s="9"/>
      <c r="G62" s="9"/>
      <c r="H62" s="11"/>
      <c r="I62" s="9"/>
      <c r="J62" s="12"/>
      <c r="K62" s="12"/>
      <c r="L62" s="12"/>
      <c r="M62" s="9"/>
      <c r="N62" s="9"/>
      <c r="O62" s="9"/>
      <c r="P62" s="9"/>
      <c r="Q62" s="9"/>
      <c r="R62" s="9"/>
      <c r="S62" s="9"/>
      <c r="T62" s="9"/>
      <c r="U62" s="9"/>
      <c r="V62" s="9"/>
      <c r="W62" s="12"/>
      <c r="X62" s="12"/>
      <c r="Y62" s="9"/>
      <c r="Z62" s="9"/>
      <c r="AA62" s="9"/>
      <c r="AB62" s="9"/>
      <c r="AC62" s="9"/>
      <c r="AD62" s="9"/>
      <c r="AE62" s="9"/>
      <c r="AF62" s="9"/>
      <c r="AG62" s="9"/>
      <c r="AH62" s="12"/>
      <c r="AI62" s="12"/>
      <c r="AJ62" s="12"/>
      <c r="AK62" s="12"/>
      <c r="AL62" s="12"/>
      <c r="AM62" s="12"/>
      <c r="AN62" s="13"/>
      <c r="AO62" s="9"/>
      <c r="AP62" s="9"/>
      <c r="AQ62" s="9"/>
      <c r="AR62" s="12"/>
      <c r="AS62" s="9"/>
      <c r="AT62" s="9"/>
      <c r="AU62" s="9"/>
      <c r="AV62" s="9"/>
      <c r="AW62" s="9"/>
      <c r="AX62" s="9"/>
      <c r="AY62" s="9"/>
    </row>
    <row r="63" spans="1:51" s="10" customFormat="1" ht="30" customHeight="1">
      <c r="A63" s="1"/>
      <c r="B63" s="1"/>
      <c r="C63" s="1"/>
      <c r="D63" s="1"/>
      <c r="E63" s="1"/>
      <c r="F63" s="6"/>
      <c r="G63" s="6"/>
      <c r="H63" s="6"/>
      <c r="I63" s="6"/>
      <c r="J63" s="7"/>
      <c r="K63" s="7"/>
      <c r="L63" s="7"/>
      <c r="M63" s="6"/>
      <c r="N63" s="6"/>
      <c r="O63" s="6"/>
      <c r="P63" s="6"/>
      <c r="Q63" s="6"/>
      <c r="R63" s="6"/>
      <c r="S63" s="6"/>
      <c r="T63" s="6"/>
      <c r="U63" s="6"/>
      <c r="V63" s="6"/>
      <c r="W63" s="7"/>
      <c r="X63" s="7"/>
      <c r="Y63" s="6"/>
      <c r="Z63" s="6"/>
      <c r="AA63" s="6"/>
      <c r="AB63" s="6"/>
      <c r="AC63" s="6"/>
      <c r="AD63" s="6"/>
      <c r="AE63" s="6"/>
      <c r="AF63" s="6"/>
      <c r="AG63" s="6"/>
      <c r="AH63" s="7"/>
      <c r="AI63" s="7"/>
      <c r="AJ63" s="7"/>
      <c r="AK63" s="7"/>
      <c r="AL63" s="7"/>
      <c r="AM63" s="7"/>
      <c r="AN63" s="8"/>
      <c r="AO63" s="6"/>
      <c r="AP63" s="6"/>
      <c r="AQ63" s="6"/>
      <c r="AR63" s="7"/>
      <c r="AS63" s="6"/>
      <c r="AT63" s="6"/>
      <c r="AU63" s="6"/>
      <c r="AV63" s="6"/>
      <c r="AW63" s="6"/>
      <c r="AX63" s="6"/>
      <c r="AY63" s="9"/>
    </row>
    <row r="64" spans="1:51" s="10" customFormat="1" ht="21" customHeight="1">
      <c r="A64" s="1"/>
      <c r="B64" s="1"/>
      <c r="C64" s="1"/>
      <c r="D64" s="1"/>
      <c r="E64" s="1"/>
      <c r="F64" s="6"/>
      <c r="G64" s="6"/>
      <c r="H64" s="6"/>
      <c r="I64" s="6"/>
      <c r="J64" s="7"/>
      <c r="K64" s="7"/>
      <c r="L64" s="7"/>
      <c r="M64" s="6"/>
      <c r="N64" s="6"/>
      <c r="O64" s="6"/>
      <c r="P64" s="6"/>
      <c r="Q64" s="6"/>
      <c r="R64" s="6"/>
      <c r="S64" s="6"/>
      <c r="T64" s="6"/>
      <c r="U64" s="6"/>
      <c r="V64" s="6"/>
      <c r="W64" s="7"/>
      <c r="X64" s="7"/>
      <c r="Y64" s="6"/>
      <c r="Z64" s="6"/>
      <c r="AA64" s="6"/>
      <c r="AB64" s="6"/>
      <c r="AC64" s="6"/>
      <c r="AD64" s="6"/>
      <c r="AE64" s="6"/>
      <c r="AF64" s="6"/>
      <c r="AG64" s="6"/>
      <c r="AH64" s="7"/>
      <c r="AI64" s="7"/>
      <c r="AJ64" s="7"/>
      <c r="AK64" s="7"/>
      <c r="AL64" s="7"/>
      <c r="AM64" s="7"/>
      <c r="AN64" s="8"/>
      <c r="AO64" s="6"/>
      <c r="AP64" s="6"/>
      <c r="AQ64" s="6"/>
      <c r="AR64" s="7"/>
      <c r="AS64" s="6"/>
      <c r="AT64" s="6"/>
      <c r="AU64" s="6"/>
      <c r="AV64" s="6"/>
      <c r="AW64" s="6"/>
      <c r="AX64" s="6"/>
      <c r="AY64" s="9"/>
    </row>
    <row r="65" spans="1:51" s="10" customFormat="1" ht="21" customHeight="1">
      <c r="A65" s="1"/>
      <c r="B65" s="1"/>
      <c r="C65" s="1"/>
      <c r="D65" s="1"/>
      <c r="E65" s="1"/>
      <c r="F65" s="6"/>
      <c r="G65" s="6"/>
      <c r="H65" s="6"/>
      <c r="I65" s="6"/>
      <c r="J65" s="7"/>
      <c r="K65" s="7"/>
      <c r="L65" s="7"/>
      <c r="M65" s="6"/>
      <c r="N65" s="6"/>
      <c r="O65" s="6"/>
      <c r="P65" s="6"/>
      <c r="Q65" s="6"/>
      <c r="R65" s="6"/>
      <c r="S65" s="6"/>
      <c r="T65" s="6"/>
      <c r="U65" s="6"/>
      <c r="V65" s="6"/>
      <c r="W65" s="7"/>
      <c r="X65" s="7"/>
      <c r="Y65" s="6"/>
      <c r="Z65" s="6"/>
      <c r="AA65" s="6"/>
      <c r="AB65" s="6"/>
      <c r="AC65" s="6"/>
      <c r="AD65" s="6"/>
      <c r="AE65" s="6"/>
      <c r="AF65" s="6"/>
      <c r="AG65" s="6"/>
      <c r="AH65" s="7"/>
      <c r="AI65" s="7"/>
      <c r="AJ65" s="7"/>
      <c r="AK65" s="7"/>
      <c r="AL65" s="7"/>
      <c r="AM65" s="7"/>
      <c r="AN65" s="8"/>
      <c r="AO65" s="6"/>
      <c r="AP65" s="6"/>
      <c r="AQ65" s="6"/>
      <c r="AR65" s="7"/>
      <c r="AS65" s="6"/>
      <c r="AT65" s="6"/>
      <c r="AU65" s="6"/>
      <c r="AV65" s="6"/>
      <c r="AW65" s="6"/>
      <c r="AX65" s="6"/>
      <c r="AY65" s="9"/>
    </row>
    <row r="66" spans="1:51" s="10" customFormat="1" ht="21" customHeight="1">
      <c r="A66" s="1"/>
      <c r="B66" s="1"/>
      <c r="C66" s="1"/>
      <c r="D66" s="1"/>
      <c r="E66" s="1"/>
      <c r="F66" s="6"/>
      <c r="G66" s="6"/>
      <c r="H66" s="6"/>
      <c r="I66" s="6"/>
      <c r="J66" s="7"/>
      <c r="K66" s="7"/>
      <c r="L66" s="7"/>
      <c r="M66" s="6"/>
      <c r="N66" s="6"/>
      <c r="O66" s="6"/>
      <c r="P66" s="6"/>
      <c r="Q66" s="6"/>
      <c r="R66" s="6"/>
      <c r="S66" s="6"/>
      <c r="T66" s="6"/>
      <c r="U66" s="6"/>
      <c r="V66" s="6"/>
      <c r="W66" s="7"/>
      <c r="X66" s="7"/>
      <c r="Y66" s="6"/>
      <c r="Z66" s="6"/>
      <c r="AA66" s="6"/>
      <c r="AB66" s="6"/>
      <c r="AC66" s="6"/>
      <c r="AD66" s="6"/>
      <c r="AE66" s="6"/>
      <c r="AF66" s="6"/>
      <c r="AG66" s="6"/>
      <c r="AH66" s="7"/>
      <c r="AI66" s="7"/>
      <c r="AJ66" s="7"/>
      <c r="AK66" s="7"/>
      <c r="AL66" s="7"/>
      <c r="AM66" s="7"/>
      <c r="AN66" s="8"/>
      <c r="AO66" s="6"/>
      <c r="AP66" s="6"/>
      <c r="AQ66" s="6"/>
      <c r="AR66" s="7"/>
      <c r="AS66" s="6"/>
      <c r="AT66" s="6"/>
      <c r="AU66" s="6"/>
      <c r="AV66" s="6"/>
      <c r="AW66" s="6"/>
      <c r="AX66" s="6"/>
      <c r="AY66" s="9"/>
    </row>
    <row r="67" spans="1:51" s="10" customFormat="1" ht="21" customHeight="1">
      <c r="A67" s="1"/>
      <c r="B67" s="1"/>
      <c r="C67" s="1"/>
      <c r="D67" s="1"/>
      <c r="E67" s="1"/>
      <c r="F67" s="6"/>
      <c r="G67" s="6"/>
      <c r="H67" s="6"/>
      <c r="I67" s="6"/>
      <c r="J67" s="7"/>
      <c r="K67" s="7"/>
      <c r="L67" s="7"/>
      <c r="M67" s="6"/>
      <c r="N67" s="6"/>
      <c r="O67" s="6"/>
      <c r="P67" s="6"/>
      <c r="Q67" s="6"/>
      <c r="R67" s="6"/>
      <c r="S67" s="6"/>
      <c r="T67" s="6"/>
      <c r="U67" s="6"/>
      <c r="V67" s="6"/>
      <c r="W67" s="7"/>
      <c r="X67" s="7"/>
      <c r="Y67" s="6"/>
      <c r="Z67" s="6"/>
      <c r="AA67" s="6"/>
      <c r="AB67" s="6"/>
      <c r="AC67" s="6"/>
      <c r="AD67" s="6"/>
      <c r="AE67" s="6"/>
      <c r="AF67" s="6"/>
      <c r="AG67" s="6"/>
      <c r="AH67" s="7"/>
      <c r="AI67" s="7"/>
      <c r="AJ67" s="7"/>
      <c r="AK67" s="7"/>
      <c r="AL67" s="7"/>
      <c r="AM67" s="7"/>
      <c r="AN67" s="8"/>
      <c r="AO67" s="6"/>
      <c r="AP67" s="6"/>
      <c r="AQ67" s="6"/>
      <c r="AR67" s="7"/>
      <c r="AS67" s="6"/>
      <c r="AT67" s="6"/>
      <c r="AU67" s="6"/>
      <c r="AV67" s="6"/>
      <c r="AW67" s="6"/>
      <c r="AX67" s="6"/>
      <c r="AY67" s="9"/>
    </row>
    <row r="68" spans="1:51" s="10" customFormat="1" ht="21" customHeight="1">
      <c r="A68" s="1"/>
      <c r="B68" s="1"/>
      <c r="C68" s="1"/>
      <c r="D68" s="1"/>
      <c r="E68" s="1"/>
      <c r="F68" s="6"/>
      <c r="G68" s="6"/>
      <c r="H68" s="6"/>
      <c r="I68" s="6"/>
      <c r="J68" s="7"/>
      <c r="K68" s="7"/>
      <c r="L68" s="7"/>
      <c r="M68" s="6"/>
      <c r="N68" s="6"/>
      <c r="O68" s="6"/>
      <c r="P68" s="6"/>
      <c r="Q68" s="6"/>
      <c r="R68" s="6"/>
      <c r="S68" s="6"/>
      <c r="T68" s="6"/>
      <c r="U68" s="6"/>
      <c r="V68" s="6"/>
      <c r="W68" s="7"/>
      <c r="X68" s="7"/>
      <c r="Y68" s="6"/>
      <c r="Z68" s="6"/>
      <c r="AA68" s="6"/>
      <c r="AB68" s="6"/>
      <c r="AC68" s="6"/>
      <c r="AD68" s="6"/>
      <c r="AE68" s="6"/>
      <c r="AF68" s="6"/>
      <c r="AG68" s="6"/>
      <c r="AH68" s="7"/>
      <c r="AI68" s="7"/>
      <c r="AJ68" s="7"/>
      <c r="AK68" s="7"/>
      <c r="AL68" s="7"/>
      <c r="AM68" s="7"/>
      <c r="AN68" s="8"/>
      <c r="AO68" s="6"/>
      <c r="AP68" s="6"/>
      <c r="AQ68" s="6"/>
      <c r="AR68" s="7"/>
      <c r="AS68" s="6"/>
      <c r="AT68" s="6"/>
      <c r="AU68" s="6"/>
      <c r="AV68" s="6"/>
      <c r="AW68" s="6"/>
      <c r="AX68" s="6"/>
      <c r="AY68" s="9"/>
    </row>
    <row r="69" spans="1:51" s="10" customFormat="1" ht="15.75">
      <c r="A69" s="1"/>
      <c r="B69" s="1"/>
      <c r="C69" s="1"/>
      <c r="D69" s="1"/>
      <c r="E69" s="1"/>
      <c r="F69" s="6"/>
      <c r="G69" s="6"/>
      <c r="H69" s="6"/>
      <c r="I69" s="6"/>
      <c r="J69" s="7"/>
      <c r="K69" s="7"/>
      <c r="L69" s="7"/>
      <c r="M69" s="6"/>
      <c r="N69" s="6"/>
      <c r="O69" s="6"/>
      <c r="P69" s="6"/>
      <c r="Q69" s="6"/>
      <c r="R69" s="6"/>
      <c r="S69" s="6"/>
      <c r="T69" s="6"/>
      <c r="U69" s="6"/>
      <c r="V69" s="6"/>
      <c r="W69" s="7"/>
      <c r="X69" s="7"/>
      <c r="Y69" s="6"/>
      <c r="Z69" s="6"/>
      <c r="AA69" s="6"/>
      <c r="AB69" s="6"/>
      <c r="AC69" s="6"/>
      <c r="AD69" s="6"/>
      <c r="AE69" s="6"/>
      <c r="AF69" s="6"/>
      <c r="AG69" s="6"/>
      <c r="AH69" s="7"/>
      <c r="AI69" s="7"/>
      <c r="AJ69" s="7"/>
      <c r="AK69" s="7"/>
      <c r="AL69" s="7"/>
      <c r="AM69" s="7"/>
      <c r="AN69" s="8"/>
      <c r="AO69" s="6"/>
      <c r="AP69" s="6"/>
      <c r="AQ69" s="6"/>
      <c r="AR69" s="7"/>
      <c r="AS69" s="6"/>
      <c r="AT69" s="6"/>
      <c r="AU69" s="6"/>
      <c r="AV69" s="6"/>
      <c r="AW69" s="6"/>
      <c r="AX69" s="6"/>
      <c r="AY69" s="9"/>
    </row>
    <row r="70" spans="1:51" s="10" customFormat="1" ht="15.75">
      <c r="A70" s="1"/>
      <c r="B70" s="1"/>
      <c r="C70" s="1"/>
      <c r="D70" s="1"/>
      <c r="E70" s="1"/>
      <c r="F70" s="6"/>
      <c r="G70" s="6"/>
      <c r="H70" s="6"/>
      <c r="I70" s="6"/>
      <c r="J70" s="7"/>
      <c r="K70" s="7"/>
      <c r="L70" s="7"/>
      <c r="M70" s="6"/>
      <c r="N70" s="6"/>
      <c r="O70" s="6"/>
      <c r="P70" s="6"/>
      <c r="Q70" s="6"/>
      <c r="R70" s="6"/>
      <c r="S70" s="6"/>
      <c r="T70" s="6"/>
      <c r="U70" s="6"/>
      <c r="V70" s="6"/>
      <c r="W70" s="7"/>
      <c r="X70" s="7"/>
      <c r="Y70" s="6"/>
      <c r="Z70" s="6"/>
      <c r="AA70" s="6"/>
      <c r="AB70" s="6"/>
      <c r="AC70" s="6"/>
      <c r="AD70" s="6"/>
      <c r="AE70" s="6"/>
      <c r="AF70" s="6"/>
      <c r="AG70" s="6"/>
      <c r="AH70" s="7"/>
      <c r="AI70" s="7"/>
      <c r="AJ70" s="7"/>
      <c r="AK70" s="7"/>
      <c r="AL70" s="7"/>
      <c r="AM70" s="7"/>
      <c r="AN70" s="8"/>
      <c r="AO70" s="6"/>
      <c r="AP70" s="6"/>
      <c r="AQ70" s="6"/>
      <c r="AR70" s="7"/>
      <c r="AS70" s="6"/>
      <c r="AT70" s="6"/>
      <c r="AU70" s="6"/>
      <c r="AV70" s="6"/>
      <c r="AW70" s="6"/>
      <c r="AX70" s="6"/>
      <c r="AY70" s="9"/>
    </row>
    <row r="71" spans="1:51" s="10" customFormat="1" ht="21.75" customHeight="1">
      <c r="A71" s="1"/>
      <c r="B71" s="1"/>
      <c r="C71" s="1"/>
      <c r="D71" s="1"/>
      <c r="E71" s="1"/>
      <c r="F71" s="6"/>
      <c r="G71" s="6"/>
      <c r="H71" s="6"/>
      <c r="I71" s="6"/>
      <c r="J71" s="7"/>
      <c r="K71" s="7"/>
      <c r="L71" s="7"/>
      <c r="M71" s="6"/>
      <c r="N71" s="6"/>
      <c r="O71" s="6"/>
      <c r="P71" s="6"/>
      <c r="Q71" s="6"/>
      <c r="R71" s="6"/>
      <c r="S71" s="6"/>
      <c r="T71" s="6"/>
      <c r="U71" s="6"/>
      <c r="V71" s="6"/>
      <c r="W71" s="7"/>
      <c r="X71" s="7"/>
      <c r="Y71" s="6"/>
      <c r="Z71" s="6"/>
      <c r="AA71" s="6"/>
      <c r="AB71" s="6"/>
      <c r="AC71" s="6"/>
      <c r="AD71" s="6"/>
      <c r="AE71" s="6"/>
      <c r="AF71" s="6"/>
      <c r="AG71" s="6"/>
      <c r="AH71" s="7"/>
      <c r="AI71" s="7"/>
      <c r="AJ71" s="7"/>
      <c r="AK71" s="7"/>
      <c r="AL71" s="7"/>
      <c r="AM71" s="7"/>
      <c r="AN71" s="8"/>
      <c r="AO71" s="6"/>
      <c r="AP71" s="6"/>
      <c r="AQ71" s="6"/>
      <c r="AR71" s="7"/>
      <c r="AS71" s="6"/>
      <c r="AT71" s="6"/>
      <c r="AU71" s="6"/>
      <c r="AV71" s="6"/>
      <c r="AW71" s="6"/>
      <c r="AX71" s="6"/>
      <c r="AY71" s="9"/>
    </row>
    <row r="72" spans="1:51" s="10" customFormat="1" ht="15.75">
      <c r="A72" s="1"/>
      <c r="B72" s="1"/>
      <c r="C72" s="1"/>
      <c r="D72" s="1"/>
      <c r="E72" s="1"/>
      <c r="F72" s="6"/>
      <c r="G72" s="6"/>
      <c r="H72" s="6"/>
      <c r="I72" s="6"/>
      <c r="J72" s="7"/>
      <c r="K72" s="7"/>
      <c r="L72" s="7"/>
      <c r="M72" s="6"/>
      <c r="N72" s="6"/>
      <c r="O72" s="6"/>
      <c r="P72" s="6"/>
      <c r="Q72" s="6"/>
      <c r="R72" s="6"/>
      <c r="S72" s="6"/>
      <c r="T72" s="6"/>
      <c r="U72" s="6"/>
      <c r="V72" s="6"/>
      <c r="W72" s="7"/>
      <c r="X72" s="7"/>
      <c r="Y72" s="6"/>
      <c r="Z72" s="6"/>
      <c r="AA72" s="6"/>
      <c r="AB72" s="6"/>
      <c r="AC72" s="6"/>
      <c r="AD72" s="6"/>
      <c r="AE72" s="6"/>
      <c r="AF72" s="6"/>
      <c r="AG72" s="6"/>
      <c r="AH72" s="7"/>
      <c r="AI72" s="7"/>
      <c r="AJ72" s="7"/>
      <c r="AK72" s="7"/>
      <c r="AL72" s="7"/>
      <c r="AM72" s="7"/>
      <c r="AN72" s="8"/>
      <c r="AO72" s="6"/>
      <c r="AP72" s="6"/>
      <c r="AQ72" s="6"/>
      <c r="AR72" s="7"/>
      <c r="AS72" s="6"/>
      <c r="AT72" s="6"/>
      <c r="AU72" s="6"/>
      <c r="AV72" s="6"/>
      <c r="AW72" s="6"/>
      <c r="AX72" s="6"/>
      <c r="AY72" s="9"/>
    </row>
    <row r="73" spans="1:51" s="10" customFormat="1" ht="37.5" customHeight="1">
      <c r="A73" s="1"/>
      <c r="B73" s="1"/>
      <c r="C73" s="1"/>
      <c r="D73" s="1"/>
      <c r="E73" s="1"/>
      <c r="F73" s="6"/>
      <c r="G73" s="6"/>
      <c r="H73" s="6"/>
      <c r="I73" s="6"/>
      <c r="J73" s="7"/>
      <c r="K73" s="7"/>
      <c r="L73" s="7"/>
      <c r="M73" s="6"/>
      <c r="N73" s="6"/>
      <c r="O73" s="6"/>
      <c r="P73" s="6"/>
      <c r="Q73" s="6"/>
      <c r="R73" s="6"/>
      <c r="S73" s="6"/>
      <c r="T73" s="6"/>
      <c r="U73" s="6"/>
      <c r="V73" s="6"/>
      <c r="W73" s="7"/>
      <c r="X73" s="7"/>
      <c r="Y73" s="6"/>
      <c r="Z73" s="6"/>
      <c r="AA73" s="6"/>
      <c r="AB73" s="6"/>
      <c r="AC73" s="6"/>
      <c r="AD73" s="6"/>
      <c r="AE73" s="6"/>
      <c r="AF73" s="6"/>
      <c r="AG73" s="6"/>
      <c r="AH73" s="7"/>
      <c r="AI73" s="7"/>
      <c r="AJ73" s="7"/>
      <c r="AK73" s="7"/>
      <c r="AL73" s="7"/>
      <c r="AM73" s="7"/>
      <c r="AN73" s="8"/>
      <c r="AO73" s="6"/>
      <c r="AP73" s="6"/>
      <c r="AQ73" s="6"/>
      <c r="AR73" s="7"/>
      <c r="AS73" s="6"/>
      <c r="AT73" s="6"/>
      <c r="AU73" s="6"/>
      <c r="AV73" s="6"/>
      <c r="AW73" s="6"/>
      <c r="AX73" s="6"/>
      <c r="AY73" s="9"/>
    </row>
    <row r="74" spans="1:51" s="10" customFormat="1" ht="15.75">
      <c r="A74" s="1"/>
      <c r="B74" s="1"/>
      <c r="C74" s="1"/>
      <c r="D74" s="1"/>
      <c r="E74" s="1"/>
      <c r="F74" s="6"/>
      <c r="G74" s="6"/>
      <c r="H74" s="6"/>
      <c r="I74" s="6"/>
      <c r="J74" s="7"/>
      <c r="K74" s="7"/>
      <c r="L74" s="7"/>
      <c r="M74" s="6"/>
      <c r="N74" s="6"/>
      <c r="O74" s="6"/>
      <c r="P74" s="6"/>
      <c r="Q74" s="6"/>
      <c r="R74" s="6"/>
      <c r="S74" s="6"/>
      <c r="T74" s="6"/>
      <c r="U74" s="6"/>
      <c r="V74" s="6"/>
      <c r="W74" s="7"/>
      <c r="X74" s="7"/>
      <c r="Y74" s="6"/>
      <c r="Z74" s="6"/>
      <c r="AA74" s="6"/>
      <c r="AB74" s="6"/>
      <c r="AC74" s="6"/>
      <c r="AD74" s="6"/>
      <c r="AE74" s="6"/>
      <c r="AF74" s="6"/>
      <c r="AG74" s="6"/>
      <c r="AH74" s="7"/>
      <c r="AI74" s="7"/>
      <c r="AJ74" s="7"/>
      <c r="AK74" s="7"/>
      <c r="AL74" s="7"/>
      <c r="AM74" s="7"/>
      <c r="AN74" s="8"/>
      <c r="AO74" s="6"/>
      <c r="AP74" s="6"/>
      <c r="AQ74" s="6"/>
      <c r="AR74" s="7"/>
      <c r="AS74" s="6"/>
      <c r="AT74" s="6"/>
      <c r="AU74" s="6"/>
      <c r="AV74" s="6"/>
      <c r="AW74" s="6"/>
      <c r="AX74" s="6"/>
      <c r="AY74" s="9"/>
    </row>
    <row r="75" spans="1:51" s="10" customFormat="1" ht="24" customHeight="1">
      <c r="A75" s="1"/>
      <c r="B75" s="1"/>
      <c r="C75" s="1"/>
      <c r="D75" s="1"/>
      <c r="E75" s="1"/>
      <c r="F75" s="6"/>
      <c r="G75" s="6"/>
      <c r="H75" s="6"/>
      <c r="I75" s="6"/>
      <c r="J75" s="7"/>
      <c r="K75" s="7"/>
      <c r="L75" s="7"/>
      <c r="M75" s="6"/>
      <c r="N75" s="6"/>
      <c r="O75" s="6"/>
      <c r="P75" s="6"/>
      <c r="Q75" s="6"/>
      <c r="R75" s="6"/>
      <c r="S75" s="6"/>
      <c r="T75" s="6"/>
      <c r="U75" s="6"/>
      <c r="V75" s="6"/>
      <c r="W75" s="7"/>
      <c r="X75" s="7"/>
      <c r="Y75" s="6"/>
      <c r="Z75" s="6"/>
      <c r="AA75" s="6"/>
      <c r="AB75" s="6"/>
      <c r="AC75" s="6"/>
      <c r="AD75" s="6"/>
      <c r="AE75" s="6"/>
      <c r="AF75" s="6"/>
      <c r="AG75" s="6"/>
      <c r="AH75" s="7"/>
      <c r="AI75" s="7"/>
      <c r="AJ75" s="7"/>
      <c r="AK75" s="7"/>
      <c r="AL75" s="7"/>
      <c r="AM75" s="7"/>
      <c r="AN75" s="8"/>
      <c r="AO75" s="6"/>
      <c r="AP75" s="6"/>
      <c r="AQ75" s="6"/>
      <c r="AR75" s="7"/>
      <c r="AS75" s="6"/>
      <c r="AT75" s="6"/>
      <c r="AU75" s="6"/>
      <c r="AV75" s="6"/>
      <c r="AW75" s="6"/>
      <c r="AX75" s="6"/>
      <c r="AY75" s="9"/>
    </row>
    <row r="76" spans="1:51" s="10" customFormat="1" ht="15.75">
      <c r="A76" s="1"/>
      <c r="B76" s="1"/>
      <c r="C76" s="1"/>
      <c r="D76" s="1"/>
      <c r="E76" s="1"/>
      <c r="F76" s="5"/>
      <c r="G76" s="6"/>
      <c r="H76" s="6"/>
      <c r="I76" s="6"/>
      <c r="J76" s="7"/>
      <c r="K76" s="7"/>
      <c r="L76" s="7"/>
      <c r="M76" s="6"/>
      <c r="N76" s="6"/>
      <c r="O76" s="6"/>
      <c r="P76" s="6"/>
      <c r="Q76" s="6"/>
      <c r="R76" s="6"/>
      <c r="S76" s="6"/>
      <c r="T76" s="6"/>
      <c r="U76" s="6"/>
      <c r="V76" s="6"/>
      <c r="W76" s="7"/>
      <c r="X76" s="7"/>
      <c r="Y76" s="6"/>
      <c r="Z76" s="6"/>
      <c r="AA76" s="6"/>
      <c r="AB76" s="6"/>
      <c r="AC76" s="6"/>
      <c r="AD76" s="6"/>
      <c r="AE76" s="6"/>
      <c r="AF76" s="6"/>
      <c r="AG76" s="6"/>
      <c r="AH76" s="7"/>
      <c r="AI76" s="7"/>
      <c r="AJ76" s="7"/>
      <c r="AK76" s="7"/>
      <c r="AL76" s="7"/>
      <c r="AM76" s="7"/>
      <c r="AN76" s="8"/>
      <c r="AO76" s="6"/>
      <c r="AP76" s="6"/>
      <c r="AQ76" s="6"/>
      <c r="AR76" s="7"/>
      <c r="AS76" s="6"/>
      <c r="AT76" s="6"/>
      <c r="AU76" s="6"/>
      <c r="AV76" s="6"/>
      <c r="AW76" s="6"/>
      <c r="AX76" s="6"/>
      <c r="AY76" s="9"/>
    </row>
    <row r="77" spans="1:51" s="10" customFormat="1" ht="15.75">
      <c r="A77" s="1"/>
      <c r="B77" s="1"/>
      <c r="C77" s="1"/>
      <c r="D77" s="1"/>
      <c r="E77" s="1"/>
      <c r="F77" s="6"/>
      <c r="G77" s="6"/>
      <c r="H77" s="6"/>
      <c r="I77" s="6"/>
      <c r="J77" s="7"/>
      <c r="K77" s="7"/>
      <c r="L77" s="7"/>
      <c r="M77" s="6"/>
      <c r="N77" s="6"/>
      <c r="O77" s="6"/>
      <c r="P77" s="6"/>
      <c r="Q77" s="6"/>
      <c r="R77" s="6"/>
      <c r="S77" s="6"/>
      <c r="T77" s="6"/>
      <c r="U77" s="6"/>
      <c r="V77" s="6"/>
      <c r="W77" s="7"/>
      <c r="X77" s="7"/>
      <c r="Y77" s="6"/>
      <c r="Z77" s="6"/>
      <c r="AA77" s="6"/>
      <c r="AB77" s="6"/>
      <c r="AC77" s="6"/>
      <c r="AD77" s="6"/>
      <c r="AE77" s="6"/>
      <c r="AF77" s="6"/>
      <c r="AG77" s="6"/>
      <c r="AH77" s="7"/>
      <c r="AI77" s="7"/>
      <c r="AJ77" s="7"/>
      <c r="AK77" s="7"/>
      <c r="AL77" s="7"/>
      <c r="AM77" s="7"/>
      <c r="AN77" s="8"/>
      <c r="AO77" s="6"/>
      <c r="AP77" s="6"/>
      <c r="AQ77" s="6"/>
      <c r="AR77" s="7"/>
      <c r="AS77" s="6"/>
      <c r="AT77" s="6"/>
      <c r="AU77" s="6"/>
      <c r="AV77" s="6"/>
      <c r="AW77" s="6"/>
      <c r="AX77" s="6"/>
      <c r="AY77" s="9"/>
    </row>
    <row r="78" spans="1:51">
      <c r="A78" s="1"/>
      <c r="B78" s="1"/>
      <c r="C78" s="1"/>
      <c r="D78" s="1"/>
      <c r="E78" s="1"/>
    </row>
    <row r="79" spans="1:51">
      <c r="A79" s="1"/>
      <c r="B79" s="1"/>
      <c r="C79" s="1"/>
      <c r="D79" s="1"/>
      <c r="E79" s="1"/>
      <c r="F79" s="15"/>
    </row>
    <row r="80" spans="1:51">
      <c r="A80" s="1"/>
      <c r="B80" s="1"/>
      <c r="C80" s="1"/>
      <c r="D80" s="1"/>
      <c r="E80" s="1"/>
    </row>
    <row r="81" spans="1:5">
      <c r="A81" s="1"/>
      <c r="B81" s="1"/>
      <c r="C81" s="1"/>
      <c r="D81" s="1"/>
      <c r="E81" s="1"/>
    </row>
    <row r="82" spans="1:5">
      <c r="A82" s="1"/>
      <c r="B82" s="1"/>
      <c r="C82" s="1"/>
      <c r="D82" s="1"/>
      <c r="E82" s="1"/>
    </row>
    <row r="83" spans="1:5" hidden="1">
      <c r="A83" s="16"/>
      <c r="B83" s="17"/>
      <c r="C83" s="18"/>
      <c r="D83" s="19"/>
      <c r="E83" s="20"/>
    </row>
    <row r="84" spans="1:5" hidden="1">
      <c r="A84" s="16"/>
      <c r="B84" s="17"/>
      <c r="C84" s="18"/>
      <c r="D84" s="19"/>
      <c r="E84" s="20"/>
    </row>
    <row r="85" spans="1:5" hidden="1">
      <c r="A85" s="16"/>
      <c r="B85" s="17"/>
      <c r="C85" s="18"/>
      <c r="D85" s="19"/>
      <c r="E85" s="20"/>
    </row>
    <row r="86" spans="1:5">
      <c r="A86" s="16"/>
      <c r="B86" s="17"/>
      <c r="C86" s="18"/>
      <c r="D86" s="19"/>
      <c r="E86" s="20"/>
    </row>
    <row r="87" spans="1:5">
      <c r="A87" s="16"/>
      <c r="B87" s="17"/>
      <c r="C87" s="18"/>
      <c r="D87" s="19"/>
      <c r="E87" s="20"/>
    </row>
    <row r="88" spans="1:5">
      <c r="A88" s="16"/>
      <c r="B88" s="17"/>
      <c r="C88" s="18"/>
      <c r="D88" s="19"/>
      <c r="E88" s="20"/>
    </row>
    <row r="89" spans="1:5">
      <c r="A89" s="16"/>
      <c r="B89" s="17"/>
      <c r="C89" s="18"/>
      <c r="D89" s="19"/>
      <c r="E89" s="20"/>
    </row>
    <row r="90" spans="1:5">
      <c r="A90" s="16"/>
      <c r="B90" s="17"/>
      <c r="C90" s="18"/>
      <c r="D90" s="19"/>
      <c r="E90" s="20"/>
    </row>
    <row r="91" spans="1:5">
      <c r="A91" s="16"/>
      <c r="B91" s="17"/>
      <c r="C91" s="18"/>
      <c r="D91" s="19"/>
      <c r="E91" s="20"/>
    </row>
    <row r="92" spans="1:5">
      <c r="A92" s="16"/>
      <c r="B92" s="17"/>
      <c r="C92" s="18"/>
      <c r="D92" s="19"/>
      <c r="E92" s="20"/>
    </row>
    <row r="93" spans="1:5">
      <c r="A93" s="16"/>
      <c r="B93" s="17"/>
      <c r="C93" s="18"/>
      <c r="D93" s="19"/>
      <c r="E93" s="20"/>
    </row>
    <row r="94" spans="1:5">
      <c r="A94" s="16"/>
      <c r="B94" s="17"/>
      <c r="C94" s="18"/>
      <c r="D94" s="19"/>
      <c r="E94" s="20"/>
    </row>
    <row r="95" spans="1:5">
      <c r="A95" s="16"/>
      <c r="B95" s="17"/>
      <c r="C95" s="18"/>
      <c r="D95" s="19"/>
      <c r="E95" s="20"/>
    </row>
    <row r="96" spans="1:5">
      <c r="E96" s="24"/>
    </row>
  </sheetData>
  <mergeCells count="1">
    <mergeCell ref="F1:G1"/>
  </mergeCells>
  <pageMargins left="0.61" right="0.31" top="0.57999999999999996" bottom="0.4" header="0.3" footer="0.18"/>
  <pageSetup paperSize="9" scale="8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L18"/>
  <sheetViews>
    <sheetView view="pageBreakPreview" zoomScaleSheetLayoutView="100" workbookViewId="0">
      <pane xSplit="2" ySplit="7" topLeftCell="C8" activePane="bottomRight" state="frozen"/>
      <selection activeCell="C22" sqref="C22"/>
      <selection pane="topRight" activeCell="C22" sqref="C22"/>
      <selection pane="bottomLeft" activeCell="C22" sqref="C22"/>
      <selection pane="bottomRight" activeCell="A2" sqref="A2:I2"/>
    </sheetView>
  </sheetViews>
  <sheetFormatPr defaultRowHeight="15"/>
  <cols>
    <col min="1" max="1" width="3.140625" style="85" bestFit="1" customWidth="1"/>
    <col min="2" max="2" width="33.42578125" style="85" customWidth="1"/>
    <col min="3" max="3" width="8.7109375" style="85" customWidth="1"/>
    <col min="4" max="5" width="15.42578125" style="85" customWidth="1"/>
    <col min="6" max="8" width="16.140625" style="85" customWidth="1"/>
    <col min="9" max="9" width="15" style="85" customWidth="1"/>
    <col min="10" max="16384" width="9.140625" style="85"/>
  </cols>
  <sheetData>
    <row r="1" spans="1:12">
      <c r="I1" s="86" t="s">
        <v>32</v>
      </c>
    </row>
    <row r="2" spans="1:12" ht="24" customHeight="1">
      <c r="A2" s="400" t="s">
        <v>425</v>
      </c>
      <c r="B2" s="400"/>
      <c r="C2" s="400"/>
      <c r="D2" s="400"/>
      <c r="E2" s="400"/>
      <c r="F2" s="400"/>
      <c r="G2" s="400"/>
      <c r="H2" s="400"/>
      <c r="I2" s="400"/>
      <c r="J2" s="87"/>
      <c r="K2" s="87"/>
      <c r="L2" s="87"/>
    </row>
    <row r="3" spans="1:12" ht="21" customHeight="1">
      <c r="B3" s="88"/>
      <c r="C3" s="88"/>
      <c r="D3" s="88"/>
    </row>
    <row r="4" spans="1:12" ht="21" hidden="1" customHeight="1">
      <c r="B4" s="88"/>
      <c r="C4" s="88"/>
      <c r="D4" s="88"/>
    </row>
    <row r="5" spans="1:12" ht="21" hidden="1" customHeight="1">
      <c r="B5" s="88"/>
      <c r="C5" s="88"/>
      <c r="D5" s="88"/>
    </row>
    <row r="6" spans="1:12" ht="26.25" customHeight="1">
      <c r="A6" s="401" t="s">
        <v>3</v>
      </c>
      <c r="B6" s="401" t="s">
        <v>54</v>
      </c>
      <c r="C6" s="401" t="s">
        <v>55</v>
      </c>
      <c r="D6" s="402" t="s">
        <v>427</v>
      </c>
      <c r="E6" s="402" t="s">
        <v>426</v>
      </c>
      <c r="F6" s="404" t="s">
        <v>56</v>
      </c>
      <c r="G6" s="405"/>
      <c r="H6" s="405"/>
      <c r="I6" s="406"/>
    </row>
    <row r="7" spans="1:12" ht="31.5" customHeight="1">
      <c r="A7" s="401"/>
      <c r="B7" s="401"/>
      <c r="C7" s="401"/>
      <c r="D7" s="403"/>
      <c r="E7" s="403"/>
      <c r="F7" s="89" t="s">
        <v>57</v>
      </c>
      <c r="G7" s="89" t="s">
        <v>58</v>
      </c>
      <c r="H7" s="89" t="s">
        <v>59</v>
      </c>
      <c r="I7" s="89" t="s">
        <v>72</v>
      </c>
    </row>
    <row r="8" spans="1:12" ht="21" customHeight="1">
      <c r="A8" s="90">
        <v>1</v>
      </c>
      <c r="B8" s="91" t="s">
        <v>60</v>
      </c>
      <c r="C8" s="90" t="s">
        <v>61</v>
      </c>
      <c r="D8" s="90"/>
      <c r="E8" s="92"/>
      <c r="F8" s="93"/>
      <c r="G8" s="93"/>
      <c r="H8" s="93"/>
      <c r="I8" s="93"/>
      <c r="K8" s="94"/>
    </row>
    <row r="9" spans="1:12" ht="21" customHeight="1">
      <c r="A9" s="90">
        <v>2</v>
      </c>
      <c r="B9" s="91" t="s">
        <v>62</v>
      </c>
      <c r="C9" s="90" t="s">
        <v>61</v>
      </c>
      <c r="D9" s="90"/>
      <c r="E9" s="92"/>
      <c r="F9" s="93"/>
      <c r="G9" s="93"/>
      <c r="H9" s="93"/>
      <c r="I9" s="93"/>
      <c r="K9" s="94"/>
    </row>
    <row r="10" spans="1:12" ht="21" customHeight="1">
      <c r="A10" s="90">
        <v>3</v>
      </c>
      <c r="B10" s="91" t="s">
        <v>63</v>
      </c>
      <c r="C10" s="90" t="s">
        <v>61</v>
      </c>
      <c r="D10" s="90"/>
      <c r="E10" s="92"/>
      <c r="F10" s="93"/>
      <c r="G10" s="93"/>
      <c r="H10" s="93"/>
      <c r="I10" s="93"/>
      <c r="K10" s="94"/>
    </row>
    <row r="11" spans="1:12" ht="21" customHeight="1">
      <c r="A11" s="90">
        <v>4</v>
      </c>
      <c r="B11" s="91" t="s">
        <v>64</v>
      </c>
      <c r="C11" s="90" t="s">
        <v>65</v>
      </c>
      <c r="D11" s="90"/>
      <c r="E11" s="92"/>
      <c r="F11" s="93"/>
      <c r="G11" s="93"/>
      <c r="H11" s="93"/>
      <c r="I11" s="93"/>
      <c r="K11" s="94"/>
    </row>
    <row r="12" spans="1:12" ht="21" customHeight="1">
      <c r="A12" s="90">
        <v>5</v>
      </c>
      <c r="B12" s="91" t="s">
        <v>66</v>
      </c>
      <c r="C12" s="90" t="s">
        <v>67</v>
      </c>
      <c r="D12" s="90"/>
      <c r="E12" s="92"/>
      <c r="F12" s="93"/>
      <c r="G12" s="93"/>
      <c r="H12" s="93"/>
      <c r="I12" s="93"/>
      <c r="K12" s="94"/>
    </row>
    <row r="13" spans="1:12" ht="21" customHeight="1">
      <c r="A13" s="90">
        <v>6</v>
      </c>
      <c r="B13" s="91" t="s">
        <v>68</v>
      </c>
      <c r="C13" s="90" t="s">
        <v>69</v>
      </c>
      <c r="D13" s="90"/>
      <c r="E13" s="92"/>
      <c r="F13" s="93"/>
      <c r="G13" s="93"/>
      <c r="H13" s="93"/>
      <c r="I13" s="93"/>
      <c r="K13" s="94"/>
    </row>
    <row r="14" spans="1:12" ht="21" customHeight="1">
      <c r="A14" s="90">
        <v>7</v>
      </c>
      <c r="B14" s="91" t="s">
        <v>430</v>
      </c>
      <c r="C14" s="90" t="s">
        <v>61</v>
      </c>
      <c r="D14" s="90"/>
      <c r="E14" s="92"/>
      <c r="F14" s="93"/>
      <c r="G14" s="93"/>
      <c r="H14" s="93"/>
      <c r="I14" s="93"/>
      <c r="K14" s="94"/>
    </row>
    <row r="15" spans="1:12" ht="21" customHeight="1">
      <c r="A15" s="90">
        <v>8</v>
      </c>
      <c r="B15" s="91" t="s">
        <v>428</v>
      </c>
      <c r="C15" s="90" t="s">
        <v>61</v>
      </c>
      <c r="D15" s="90"/>
      <c r="E15" s="92"/>
      <c r="F15" s="93"/>
      <c r="G15" s="93"/>
      <c r="H15" s="93"/>
      <c r="I15" s="93"/>
      <c r="K15" s="94"/>
    </row>
    <row r="16" spans="1:12" ht="21" customHeight="1">
      <c r="A16" s="90">
        <v>9</v>
      </c>
      <c r="B16" s="91" t="s">
        <v>429</v>
      </c>
      <c r="C16" s="90" t="s">
        <v>61</v>
      </c>
      <c r="D16" s="90"/>
      <c r="E16" s="92"/>
      <c r="F16" s="93"/>
      <c r="G16" s="93"/>
      <c r="H16" s="93"/>
      <c r="I16" s="93"/>
      <c r="K16" s="94"/>
    </row>
    <row r="17" spans="1:11" ht="21" customHeight="1">
      <c r="A17" s="90">
        <v>10</v>
      </c>
      <c r="B17" s="91"/>
      <c r="C17" s="90"/>
      <c r="D17" s="90"/>
      <c r="E17" s="92"/>
      <c r="F17" s="93"/>
      <c r="G17" s="93"/>
      <c r="H17" s="93"/>
      <c r="I17" s="93"/>
      <c r="K17" s="94"/>
    </row>
    <row r="18" spans="1:11" ht="35.25" customHeight="1">
      <c r="A18" s="95"/>
      <c r="B18" s="96" t="s">
        <v>70</v>
      </c>
      <c r="C18" s="95"/>
      <c r="D18" s="95"/>
      <c r="E18" s="97"/>
      <c r="F18" s="98"/>
      <c r="G18" s="98"/>
      <c r="H18" s="98"/>
      <c r="I18" s="98"/>
      <c r="K18" s="94"/>
    </row>
  </sheetData>
  <mergeCells count="7">
    <mergeCell ref="A2:I2"/>
    <mergeCell ref="A6:A7"/>
    <mergeCell ref="B6:B7"/>
    <mergeCell ref="C6:C7"/>
    <mergeCell ref="D6:D7"/>
    <mergeCell ref="E6:E7"/>
    <mergeCell ref="F6:I6"/>
  </mergeCells>
  <printOptions horizontalCentered="1"/>
  <pageMargins left="0" right="0" top="0.82677165354330717" bottom="0" header="0" footer="0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L25"/>
  <sheetViews>
    <sheetView view="pageBreakPreview" zoomScale="115" zoomScaleNormal="70" zoomScaleSheetLayoutView="40" workbookViewId="0">
      <pane xSplit="4" ySplit="5" topLeftCell="E6" activePane="bottomRight" state="frozen"/>
      <selection activeCell="C22" sqref="C22"/>
      <selection pane="topRight" activeCell="C22" sqref="C22"/>
      <selection pane="bottomLeft" activeCell="C22" sqref="C22"/>
      <selection pane="bottomRight" activeCell="I1" sqref="I1"/>
    </sheetView>
  </sheetViews>
  <sheetFormatPr defaultRowHeight="18.75"/>
  <cols>
    <col min="1" max="1" width="3.140625" style="85" bestFit="1" customWidth="1"/>
    <col min="2" max="2" width="33.42578125" style="85" customWidth="1"/>
    <col min="3" max="3" width="8.7109375" style="85" customWidth="1"/>
    <col min="4" max="5" width="15.42578125" style="85" customWidth="1"/>
    <col min="6" max="8" width="16.140625" style="85" customWidth="1"/>
    <col min="9" max="9" width="15" style="85" customWidth="1"/>
    <col min="10" max="16384" width="9.140625" style="85"/>
  </cols>
  <sheetData>
    <row r="1" spans="1:12" ht="15">
      <c r="I1" s="86" t="s">
        <v>453</v>
      </c>
    </row>
    <row r="2" spans="1:12" ht="24" customHeight="1">
      <c r="A2" s="400" t="s">
        <v>425</v>
      </c>
      <c r="B2" s="400"/>
      <c r="C2" s="400"/>
      <c r="D2" s="400"/>
      <c r="E2" s="400"/>
      <c r="F2" s="400"/>
      <c r="G2" s="400"/>
      <c r="H2" s="400"/>
      <c r="I2" s="400"/>
      <c r="J2" s="87"/>
      <c r="K2" s="87"/>
      <c r="L2" s="87"/>
    </row>
    <row r="3" spans="1:12" ht="21" customHeight="1">
      <c r="B3" s="88"/>
      <c r="C3" s="88"/>
      <c r="D3" s="88"/>
    </row>
    <row r="4" spans="1:12" ht="21" hidden="1" customHeight="1">
      <c r="B4" s="88"/>
      <c r="C4" s="88"/>
      <c r="D4" s="88"/>
    </row>
    <row r="5" spans="1:12" ht="21" hidden="1" customHeight="1">
      <c r="B5" s="88"/>
      <c r="C5" s="88"/>
      <c r="D5" s="88"/>
    </row>
    <row r="6" spans="1:12" ht="26.25" customHeight="1">
      <c r="A6" s="401" t="s">
        <v>3</v>
      </c>
      <c r="B6" s="401" t="s">
        <v>54</v>
      </c>
      <c r="C6" s="401" t="s">
        <v>55</v>
      </c>
      <c r="D6" s="402" t="s">
        <v>427</v>
      </c>
      <c r="E6" s="402" t="s">
        <v>426</v>
      </c>
      <c r="F6" s="404" t="s">
        <v>56</v>
      </c>
      <c r="G6" s="405"/>
      <c r="H6" s="405"/>
      <c r="I6" s="406"/>
    </row>
    <row r="7" spans="1:12" ht="31.5" customHeight="1">
      <c r="A7" s="401"/>
      <c r="B7" s="401"/>
      <c r="C7" s="401"/>
      <c r="D7" s="403"/>
      <c r="E7" s="403"/>
      <c r="F7" s="355" t="s">
        <v>57</v>
      </c>
      <c r="G7" s="355" t="s">
        <v>58</v>
      </c>
      <c r="H7" s="355" t="s">
        <v>59</v>
      </c>
      <c r="I7" s="355" t="s">
        <v>72</v>
      </c>
    </row>
    <row r="8" spans="1:12" ht="21" customHeight="1">
      <c r="A8" s="90">
        <v>1</v>
      </c>
      <c r="B8" s="91" t="s">
        <v>60</v>
      </c>
      <c r="C8" s="90" t="s">
        <v>61</v>
      </c>
      <c r="D8" s="90"/>
      <c r="E8" s="92"/>
      <c r="F8" s="93"/>
      <c r="G8" s="93"/>
      <c r="H8" s="93"/>
      <c r="I8" s="93"/>
      <c r="K8" s="94"/>
    </row>
    <row r="9" spans="1:12" ht="21" customHeight="1">
      <c r="A9" s="90">
        <v>2</v>
      </c>
      <c r="B9" s="91" t="s">
        <v>62</v>
      </c>
      <c r="C9" s="90" t="s">
        <v>61</v>
      </c>
      <c r="D9" s="90"/>
      <c r="E9" s="92"/>
      <c r="F9" s="93"/>
      <c r="G9" s="93"/>
      <c r="H9" s="93"/>
      <c r="I9" s="93"/>
      <c r="K9" s="94"/>
    </row>
    <row r="10" spans="1:12" ht="21" customHeight="1">
      <c r="A10" s="90">
        <v>3</v>
      </c>
      <c r="B10" s="91" t="s">
        <v>63</v>
      </c>
      <c r="C10" s="90" t="s">
        <v>61</v>
      </c>
      <c r="D10" s="90"/>
      <c r="E10" s="92"/>
      <c r="F10" s="93"/>
      <c r="G10" s="93"/>
      <c r="H10" s="93"/>
      <c r="I10" s="93"/>
      <c r="K10" s="94"/>
    </row>
    <row r="11" spans="1:12" ht="21" customHeight="1">
      <c r="A11" s="90">
        <v>4</v>
      </c>
      <c r="B11" s="91" t="s">
        <v>64</v>
      </c>
      <c r="C11" s="90" t="s">
        <v>65</v>
      </c>
      <c r="D11" s="90"/>
      <c r="E11" s="92"/>
      <c r="F11" s="93"/>
      <c r="G11" s="93"/>
      <c r="H11" s="93"/>
      <c r="I11" s="93"/>
      <c r="K11" s="94"/>
    </row>
    <row r="12" spans="1:12" ht="21" customHeight="1">
      <c r="A12" s="90">
        <v>5</v>
      </c>
      <c r="B12" s="91" t="s">
        <v>66</v>
      </c>
      <c r="C12" s="90" t="s">
        <v>67</v>
      </c>
      <c r="D12" s="90"/>
      <c r="E12" s="92"/>
      <c r="F12" s="93"/>
      <c r="G12" s="93"/>
      <c r="H12" s="93"/>
      <c r="I12" s="93"/>
      <c r="K12" s="94"/>
    </row>
    <row r="13" spans="1:12" ht="21" customHeight="1">
      <c r="A13" s="90">
        <v>6</v>
      </c>
      <c r="B13" s="91" t="s">
        <v>68</v>
      </c>
      <c r="C13" s="90" t="s">
        <v>69</v>
      </c>
      <c r="D13" s="90"/>
      <c r="E13" s="92"/>
      <c r="F13" s="93"/>
      <c r="G13" s="93"/>
      <c r="H13" s="93"/>
      <c r="I13" s="93"/>
      <c r="K13" s="94"/>
    </row>
    <row r="14" spans="1:12" ht="21" customHeight="1">
      <c r="A14" s="90">
        <v>7</v>
      </c>
      <c r="B14" s="91" t="s">
        <v>430</v>
      </c>
      <c r="C14" s="90" t="s">
        <v>61</v>
      </c>
      <c r="D14" s="90"/>
      <c r="E14" s="92"/>
      <c r="F14" s="93"/>
      <c r="G14" s="93"/>
      <c r="H14" s="93"/>
      <c r="I14" s="93"/>
      <c r="K14" s="94"/>
    </row>
    <row r="15" spans="1:12" ht="21" customHeight="1">
      <c r="A15" s="90">
        <v>8</v>
      </c>
      <c r="B15" s="91" t="s">
        <v>428</v>
      </c>
      <c r="C15" s="90" t="s">
        <v>61</v>
      </c>
      <c r="D15" s="90"/>
      <c r="E15" s="92"/>
      <c r="F15" s="93"/>
      <c r="G15" s="93"/>
      <c r="H15" s="93"/>
      <c r="I15" s="93"/>
      <c r="K15" s="94"/>
    </row>
    <row r="16" spans="1:12" ht="21" customHeight="1">
      <c r="A16" s="90">
        <v>9</v>
      </c>
      <c r="B16" s="91" t="s">
        <v>429</v>
      </c>
      <c r="C16" s="90" t="s">
        <v>61</v>
      </c>
      <c r="D16" s="90"/>
      <c r="E16" s="92"/>
      <c r="F16" s="93"/>
      <c r="G16" s="93"/>
      <c r="H16" s="93"/>
      <c r="I16" s="93"/>
      <c r="K16" s="94"/>
    </row>
    <row r="17" spans="1:11" ht="15.75">
      <c r="A17" s="90">
        <v>10</v>
      </c>
      <c r="B17" s="91"/>
      <c r="C17" s="90"/>
      <c r="D17" s="90"/>
      <c r="E17" s="92"/>
      <c r="F17" s="93"/>
      <c r="G17" s="93"/>
      <c r="H17" s="93"/>
      <c r="I17" s="93"/>
      <c r="K17" s="94"/>
    </row>
    <row r="18" spans="1:11" ht="30" hidden="1" customHeight="1">
      <c r="A18" s="95"/>
      <c r="B18" s="96" t="s">
        <v>70</v>
      </c>
      <c r="C18" s="95"/>
      <c r="D18" s="95"/>
      <c r="E18" s="97"/>
      <c r="F18" s="98"/>
      <c r="G18" s="98"/>
      <c r="H18" s="98"/>
      <c r="I18" s="98"/>
      <c r="K18" s="94"/>
    </row>
    <row r="19" spans="1:11" ht="18.75" hidden="1" customHeight="1"/>
    <row r="20" spans="1:11" ht="28.5" hidden="1" customHeight="1"/>
    <row r="21" spans="1:11" ht="56.25" hidden="1" customHeight="1"/>
    <row r="22" spans="1:11" ht="36" hidden="1" customHeight="1"/>
    <row r="23" spans="1:11" ht="15"/>
    <row r="24" spans="1:11" ht="15"/>
    <row r="25" spans="1:11" ht="15"/>
  </sheetData>
  <mergeCells count="7">
    <mergeCell ref="F6:I6"/>
    <mergeCell ref="A6:A7"/>
    <mergeCell ref="B6:B7"/>
    <mergeCell ref="C6:C7"/>
    <mergeCell ref="D6:D7"/>
    <mergeCell ref="E6:E7"/>
    <mergeCell ref="A2:I2"/>
  </mergeCells>
  <printOptions horizontalCentered="1"/>
  <pageMargins left="0" right="0" top="0.74803149606299213" bottom="0" header="0" footer="0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A2" sqref="A2:J2"/>
    </sheetView>
  </sheetViews>
  <sheetFormatPr defaultRowHeight="15.75"/>
  <cols>
    <col min="1" max="1" width="6.28515625" style="221" customWidth="1"/>
    <col min="2" max="2" width="43.28515625" style="219" customWidth="1"/>
    <col min="3" max="5" width="11.42578125" style="237" customWidth="1"/>
    <col min="6" max="6" width="14.5703125" style="219" customWidth="1"/>
    <col min="7" max="10" width="13.42578125" style="219" customWidth="1"/>
    <col min="11" max="16384" width="9.140625" style="219"/>
  </cols>
  <sheetData>
    <row r="1" spans="1:10">
      <c r="I1" s="465" t="s">
        <v>454</v>
      </c>
      <c r="J1" s="465"/>
    </row>
    <row r="2" spans="1:10" ht="18.75">
      <c r="A2" s="377" t="s">
        <v>431</v>
      </c>
      <c r="B2" s="377"/>
      <c r="C2" s="377"/>
      <c r="D2" s="377"/>
      <c r="E2" s="377"/>
      <c r="F2" s="377"/>
      <c r="G2" s="377"/>
      <c r="H2" s="377"/>
      <c r="I2" s="377"/>
      <c r="J2" s="377"/>
    </row>
    <row r="5" spans="1:10" ht="15.75" customHeight="1">
      <c r="A5" s="409" t="s">
        <v>268</v>
      </c>
      <c r="B5" s="409" t="s">
        <v>149</v>
      </c>
      <c r="C5" s="409" t="s">
        <v>269</v>
      </c>
      <c r="D5" s="464" t="s">
        <v>410</v>
      </c>
      <c r="E5" s="464"/>
      <c r="F5" s="411" t="s">
        <v>405</v>
      </c>
      <c r="G5" s="411"/>
      <c r="H5" s="411"/>
      <c r="I5" s="411"/>
      <c r="J5" s="411"/>
    </row>
    <row r="6" spans="1:10" ht="25.5" customHeight="1">
      <c r="A6" s="410"/>
      <c r="B6" s="410"/>
      <c r="C6" s="410"/>
      <c r="D6" s="233" t="s">
        <v>207</v>
      </c>
      <c r="E6" s="233" t="s">
        <v>432</v>
      </c>
      <c r="F6" s="230" t="s">
        <v>207</v>
      </c>
      <c r="G6" s="230" t="s">
        <v>270</v>
      </c>
      <c r="H6" s="230" t="s">
        <v>271</v>
      </c>
      <c r="I6" s="230" t="s">
        <v>272</v>
      </c>
      <c r="J6" s="230" t="s">
        <v>273</v>
      </c>
    </row>
    <row r="7" spans="1:10" ht="39" customHeight="1">
      <c r="A7" s="231" t="s">
        <v>151</v>
      </c>
      <c r="B7" s="232" t="s">
        <v>274</v>
      </c>
      <c r="C7" s="233" t="s">
        <v>275</v>
      </c>
      <c r="D7" s="356"/>
      <c r="E7" s="356"/>
      <c r="F7" s="234"/>
      <c r="G7" s="235"/>
      <c r="H7" s="235"/>
      <c r="I7" s="235"/>
      <c r="J7" s="235"/>
    </row>
    <row r="8" spans="1:10" ht="39" customHeight="1">
      <c r="A8" s="231" t="s">
        <v>152</v>
      </c>
      <c r="B8" s="232" t="s">
        <v>276</v>
      </c>
      <c r="C8" s="233" t="s">
        <v>275</v>
      </c>
      <c r="D8" s="356"/>
      <c r="E8" s="356"/>
      <c r="F8" s="234"/>
      <c r="G8" s="231"/>
      <c r="H8" s="231"/>
      <c r="I8" s="231"/>
      <c r="J8" s="231"/>
    </row>
    <row r="9" spans="1:10" ht="39" customHeight="1">
      <c r="A9" s="231" t="s">
        <v>153</v>
      </c>
      <c r="B9" s="232" t="s">
        <v>277</v>
      </c>
      <c r="C9" s="233" t="s">
        <v>275</v>
      </c>
      <c r="D9" s="356"/>
      <c r="E9" s="356"/>
      <c r="F9" s="234"/>
      <c r="G9" s="235"/>
      <c r="H9" s="235"/>
      <c r="I9" s="235"/>
      <c r="J9" s="235"/>
    </row>
    <row r="10" spans="1:10">
      <c r="A10" s="231"/>
      <c r="B10" s="236"/>
      <c r="C10" s="233"/>
      <c r="D10" s="233"/>
      <c r="E10" s="233"/>
      <c r="F10" s="236"/>
      <c r="G10" s="236"/>
      <c r="H10" s="236"/>
      <c r="I10" s="236"/>
      <c r="J10" s="236"/>
    </row>
    <row r="12" spans="1:10" ht="55.5" customHeight="1">
      <c r="A12" s="407" t="s">
        <v>433</v>
      </c>
      <c r="B12" s="408"/>
      <c r="C12" s="408"/>
      <c r="D12" s="408"/>
      <c r="E12" s="408"/>
      <c r="F12" s="408"/>
      <c r="G12" s="408"/>
      <c r="H12" s="408"/>
      <c r="I12" s="408"/>
      <c r="J12" s="408"/>
    </row>
  </sheetData>
  <mergeCells count="8">
    <mergeCell ref="I1:J1"/>
    <mergeCell ref="A12:J12"/>
    <mergeCell ref="A2:J2"/>
    <mergeCell ref="A5:A6"/>
    <mergeCell ref="B5:B6"/>
    <mergeCell ref="C5:C6"/>
    <mergeCell ref="F5:J5"/>
    <mergeCell ref="D5:E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BA101"/>
  <sheetViews>
    <sheetView view="pageBreakPreview" zoomScale="115" zoomScaleNormal="100" zoomScaleSheetLayoutView="115" workbookViewId="0">
      <selection activeCell="F1" sqref="F1"/>
    </sheetView>
  </sheetViews>
  <sheetFormatPr defaultRowHeight="15"/>
  <cols>
    <col min="1" max="1" width="8" style="21" customWidth="1"/>
    <col min="2" max="2" width="44.85546875" style="22" customWidth="1"/>
    <col min="3" max="3" width="8.7109375" style="23" customWidth="1"/>
    <col min="4" max="4" width="16.28515625" style="2" customWidth="1"/>
    <col min="5" max="6" width="17.28515625" style="2" customWidth="1"/>
    <col min="7" max="7" width="16.5703125" style="2" hidden="1" customWidth="1"/>
    <col min="8" max="8" width="12" style="2" bestFit="1" customWidth="1"/>
    <col min="9" max="16384" width="9.140625" style="2"/>
  </cols>
  <sheetData>
    <row r="1" spans="1:7">
      <c r="F1" s="86" t="s">
        <v>53</v>
      </c>
    </row>
    <row r="2" spans="1:7" ht="15.75">
      <c r="B2" s="412" t="s">
        <v>75</v>
      </c>
      <c r="C2" s="412"/>
      <c r="D2" s="412"/>
      <c r="E2" s="412"/>
      <c r="F2" s="412"/>
      <c r="G2" s="412"/>
    </row>
    <row r="3" spans="1:7" ht="15" customHeight="1">
      <c r="A3" s="99"/>
      <c r="B3" s="413" t="s">
        <v>434</v>
      </c>
      <c r="C3" s="413"/>
      <c r="D3" s="413"/>
      <c r="E3" s="413"/>
      <c r="F3" s="413"/>
      <c r="G3" s="413"/>
    </row>
    <row r="4" spans="1:7" ht="28.5">
      <c r="A4" s="100" t="s">
        <v>27</v>
      </c>
      <c r="B4" s="101" t="s">
        <v>76</v>
      </c>
      <c r="C4" s="101" t="s">
        <v>55</v>
      </c>
      <c r="D4" s="102" t="s">
        <v>77</v>
      </c>
      <c r="E4" s="103" t="s">
        <v>78</v>
      </c>
      <c r="F4" s="103" t="s">
        <v>79</v>
      </c>
      <c r="G4" s="104" t="s">
        <v>80</v>
      </c>
    </row>
    <row r="5" spans="1:7" s="3" customFormat="1">
      <c r="A5" s="61">
        <v>1</v>
      </c>
      <c r="B5" s="62" t="s">
        <v>81</v>
      </c>
      <c r="C5" s="63"/>
      <c r="D5" s="64"/>
      <c r="E5" s="105"/>
      <c r="F5" s="106"/>
      <c r="G5" s="107" t="e">
        <f>F5/$F$73</f>
        <v>#DIV/0!</v>
      </c>
    </row>
    <row r="6" spans="1:7" s="3" customFormat="1">
      <c r="A6" s="61" t="s">
        <v>82</v>
      </c>
      <c r="B6" s="62" t="s">
        <v>83</v>
      </c>
      <c r="C6" s="63"/>
      <c r="D6" s="64"/>
      <c r="E6" s="108"/>
      <c r="F6" s="106"/>
      <c r="G6" s="107" t="e">
        <f t="shared" ref="G6:G69" si="0">F6/$F$73</f>
        <v>#DIV/0!</v>
      </c>
    </row>
    <row r="7" spans="1:7" s="3" customFormat="1">
      <c r="A7" s="66"/>
      <c r="B7" s="67"/>
      <c r="C7" s="68" t="s">
        <v>84</v>
      </c>
      <c r="D7" s="69"/>
      <c r="E7" s="109"/>
      <c r="F7" s="110"/>
      <c r="G7" s="111" t="e">
        <f t="shared" si="0"/>
        <v>#DIV/0!</v>
      </c>
    </row>
    <row r="8" spans="1:7" s="3" customFormat="1">
      <c r="A8" s="66"/>
      <c r="B8" s="67"/>
      <c r="C8" s="68" t="s">
        <v>84</v>
      </c>
      <c r="D8" s="69"/>
      <c r="E8" s="109"/>
      <c r="F8" s="110"/>
      <c r="G8" s="111" t="e">
        <f t="shared" si="0"/>
        <v>#DIV/0!</v>
      </c>
    </row>
    <row r="9" spans="1:7" s="3" customFormat="1">
      <c r="A9" s="66"/>
      <c r="B9" s="67"/>
      <c r="C9" s="68" t="s">
        <v>84</v>
      </c>
      <c r="D9" s="69"/>
      <c r="E9" s="109"/>
      <c r="F9" s="110"/>
      <c r="G9" s="111" t="e">
        <f t="shared" si="0"/>
        <v>#DIV/0!</v>
      </c>
    </row>
    <row r="10" spans="1:7" s="3" customFormat="1">
      <c r="A10" s="66"/>
      <c r="B10" s="67"/>
      <c r="C10" s="68" t="s">
        <v>84</v>
      </c>
      <c r="D10" s="112"/>
      <c r="E10" s="109"/>
      <c r="F10" s="110"/>
      <c r="G10" s="111" t="e">
        <f t="shared" si="0"/>
        <v>#DIV/0!</v>
      </c>
    </row>
    <row r="11" spans="1:7" s="3" customFormat="1">
      <c r="A11" s="66"/>
      <c r="B11" s="67"/>
      <c r="C11" s="68" t="s">
        <v>84</v>
      </c>
      <c r="D11" s="112"/>
      <c r="E11" s="109"/>
      <c r="F11" s="110"/>
      <c r="G11" s="111" t="e">
        <f t="shared" si="0"/>
        <v>#DIV/0!</v>
      </c>
    </row>
    <row r="12" spans="1:7" s="3" customFormat="1">
      <c r="A12" s="66"/>
      <c r="B12" s="67"/>
      <c r="C12" s="68" t="s">
        <v>84</v>
      </c>
      <c r="D12" s="69"/>
      <c r="E12" s="109"/>
      <c r="F12" s="110"/>
      <c r="G12" s="111" t="e">
        <f t="shared" si="0"/>
        <v>#DIV/0!</v>
      </c>
    </row>
    <row r="13" spans="1:7" s="3" customFormat="1">
      <c r="A13" s="66"/>
      <c r="B13" s="67"/>
      <c r="C13" s="68" t="s">
        <v>84</v>
      </c>
      <c r="D13" s="112"/>
      <c r="E13" s="109"/>
      <c r="F13" s="110"/>
      <c r="G13" s="111" t="e">
        <f t="shared" si="0"/>
        <v>#DIV/0!</v>
      </c>
    </row>
    <row r="14" spans="1:7" s="3" customFormat="1">
      <c r="A14" s="66"/>
      <c r="B14" s="67"/>
      <c r="C14" s="68" t="s">
        <v>84</v>
      </c>
      <c r="D14" s="112"/>
      <c r="E14" s="109"/>
      <c r="F14" s="110"/>
      <c r="G14" s="111" t="e">
        <f t="shared" si="0"/>
        <v>#DIV/0!</v>
      </c>
    </row>
    <row r="15" spans="1:7" s="3" customFormat="1">
      <c r="A15" s="66"/>
      <c r="B15" s="67"/>
      <c r="C15" s="68" t="s">
        <v>84</v>
      </c>
      <c r="D15" s="112"/>
      <c r="E15" s="109"/>
      <c r="F15" s="110"/>
      <c r="G15" s="111" t="e">
        <f t="shared" si="0"/>
        <v>#DIV/0!</v>
      </c>
    </row>
    <row r="16" spans="1:7" s="3" customFormat="1">
      <c r="A16" s="61" t="s">
        <v>85</v>
      </c>
      <c r="B16" s="62" t="s">
        <v>86</v>
      </c>
      <c r="C16" s="63"/>
      <c r="D16" s="69"/>
      <c r="E16" s="108"/>
      <c r="F16" s="106"/>
      <c r="G16" s="107" t="e">
        <f t="shared" si="0"/>
        <v>#DIV/0!</v>
      </c>
    </row>
    <row r="17" spans="1:7" s="4" customFormat="1">
      <c r="A17" s="66"/>
      <c r="B17" s="67"/>
      <c r="C17" s="68" t="s">
        <v>84</v>
      </c>
      <c r="D17" s="112"/>
      <c r="E17" s="108"/>
      <c r="F17" s="110"/>
      <c r="G17" s="111" t="e">
        <f t="shared" si="0"/>
        <v>#DIV/0!</v>
      </c>
    </row>
    <row r="18" spans="1:7" s="4" customFormat="1">
      <c r="A18" s="66"/>
      <c r="B18" s="67"/>
      <c r="C18" s="68" t="s">
        <v>84</v>
      </c>
      <c r="D18" s="112"/>
      <c r="E18" s="108"/>
      <c r="F18" s="110"/>
      <c r="G18" s="111" t="e">
        <f t="shared" si="0"/>
        <v>#DIV/0!</v>
      </c>
    </row>
    <row r="19" spans="1:7" s="4" customFormat="1">
      <c r="A19" s="66"/>
      <c r="B19" s="67"/>
      <c r="C19" s="68" t="s">
        <v>84</v>
      </c>
      <c r="D19" s="112"/>
      <c r="E19" s="108"/>
      <c r="F19" s="110"/>
      <c r="G19" s="111" t="e">
        <f t="shared" si="0"/>
        <v>#DIV/0!</v>
      </c>
    </row>
    <row r="20" spans="1:7" s="4" customFormat="1">
      <c r="A20" s="66"/>
      <c r="B20" s="67"/>
      <c r="C20" s="68" t="s">
        <v>84</v>
      </c>
      <c r="D20" s="112"/>
      <c r="E20" s="108"/>
      <c r="F20" s="110"/>
      <c r="G20" s="111" t="e">
        <f t="shared" si="0"/>
        <v>#DIV/0!</v>
      </c>
    </row>
    <row r="21" spans="1:7" s="4" customFormat="1">
      <c r="A21" s="66"/>
      <c r="B21" s="67"/>
      <c r="C21" s="68" t="s">
        <v>84</v>
      </c>
      <c r="D21" s="112"/>
      <c r="E21" s="108"/>
      <c r="F21" s="110"/>
      <c r="G21" s="111" t="e">
        <f t="shared" si="0"/>
        <v>#DIV/0!</v>
      </c>
    </row>
    <row r="22" spans="1:7" s="4" customFormat="1">
      <c r="A22" s="66"/>
      <c r="B22" s="67"/>
      <c r="C22" s="68" t="s">
        <v>87</v>
      </c>
      <c r="D22" s="112"/>
      <c r="E22" s="108"/>
      <c r="F22" s="110"/>
      <c r="G22" s="111" t="e">
        <f t="shared" si="0"/>
        <v>#DIV/0!</v>
      </c>
    </row>
    <row r="23" spans="1:7" s="4" customFormat="1">
      <c r="A23" s="66"/>
      <c r="B23" s="67"/>
      <c r="C23" s="68" t="s">
        <v>88</v>
      </c>
      <c r="D23" s="69"/>
      <c r="E23" s="108"/>
      <c r="F23" s="110"/>
      <c r="G23" s="111" t="e">
        <f t="shared" si="0"/>
        <v>#DIV/0!</v>
      </c>
    </row>
    <row r="24" spans="1:7" s="4" customFormat="1">
      <c r="A24" s="66"/>
      <c r="B24" s="67"/>
      <c r="C24" s="68" t="s">
        <v>84</v>
      </c>
      <c r="D24" s="113"/>
      <c r="E24" s="108"/>
      <c r="F24" s="110"/>
      <c r="G24" s="111" t="e">
        <f t="shared" si="0"/>
        <v>#DIV/0!</v>
      </c>
    </row>
    <row r="25" spans="1:7" s="3" customFormat="1">
      <c r="A25" s="61" t="s">
        <v>89</v>
      </c>
      <c r="B25" s="62" t="s">
        <v>90</v>
      </c>
      <c r="C25" s="63"/>
      <c r="D25" s="69"/>
      <c r="E25" s="108"/>
      <c r="F25" s="106"/>
      <c r="G25" s="107" t="e">
        <f t="shared" si="0"/>
        <v>#DIV/0!</v>
      </c>
    </row>
    <row r="26" spans="1:7" s="4" customFormat="1">
      <c r="A26" s="61" t="s">
        <v>91</v>
      </c>
      <c r="B26" s="62" t="s">
        <v>92</v>
      </c>
      <c r="C26" s="63"/>
      <c r="D26" s="69"/>
      <c r="E26" s="108"/>
      <c r="F26" s="106"/>
      <c r="G26" s="107" t="e">
        <f t="shared" si="0"/>
        <v>#DIV/0!</v>
      </c>
    </row>
    <row r="27" spans="1:7" s="4" customFormat="1">
      <c r="A27" s="66"/>
      <c r="B27" s="67"/>
      <c r="C27" s="68" t="s">
        <v>87</v>
      </c>
      <c r="D27" s="110"/>
      <c r="E27" s="108"/>
      <c r="F27" s="110"/>
      <c r="G27" s="111" t="e">
        <f t="shared" si="0"/>
        <v>#DIV/0!</v>
      </c>
    </row>
    <row r="28" spans="1:7" s="4" customFormat="1">
      <c r="A28" s="66"/>
      <c r="B28" s="67"/>
      <c r="C28" s="68" t="s">
        <v>87</v>
      </c>
      <c r="D28" s="110"/>
      <c r="E28" s="108"/>
      <c r="F28" s="110"/>
      <c r="G28" s="111" t="e">
        <f t="shared" si="0"/>
        <v>#DIV/0!</v>
      </c>
    </row>
    <row r="29" spans="1:7" s="4" customFormat="1">
      <c r="A29" s="66"/>
      <c r="B29" s="67"/>
      <c r="C29" s="68" t="s">
        <v>87</v>
      </c>
      <c r="D29" s="110"/>
      <c r="E29" s="108"/>
      <c r="F29" s="110"/>
      <c r="G29" s="111" t="e">
        <f t="shared" si="0"/>
        <v>#DIV/0!</v>
      </c>
    </row>
    <row r="30" spans="1:7" s="4" customFormat="1">
      <c r="A30" s="66"/>
      <c r="B30" s="67"/>
      <c r="C30" s="68" t="s">
        <v>87</v>
      </c>
      <c r="D30" s="110"/>
      <c r="E30" s="108"/>
      <c r="F30" s="110"/>
      <c r="G30" s="111" t="e">
        <f t="shared" si="0"/>
        <v>#DIV/0!</v>
      </c>
    </row>
    <row r="31" spans="1:7" s="3" customFormat="1">
      <c r="A31" s="66"/>
      <c r="B31" s="67"/>
      <c r="C31" s="68" t="s">
        <v>93</v>
      </c>
      <c r="D31" s="110"/>
      <c r="E31" s="108"/>
      <c r="F31" s="110"/>
      <c r="G31" s="111" t="e">
        <f t="shared" si="0"/>
        <v>#DIV/0!</v>
      </c>
    </row>
    <row r="32" spans="1:7" s="4" customFormat="1">
      <c r="A32" s="66"/>
      <c r="B32" s="67"/>
      <c r="C32" s="68" t="s">
        <v>87</v>
      </c>
      <c r="D32" s="110"/>
      <c r="E32" s="108"/>
      <c r="F32" s="110"/>
      <c r="G32" s="111" t="e">
        <f t="shared" si="0"/>
        <v>#DIV/0!</v>
      </c>
    </row>
    <row r="33" spans="1:7" s="4" customFormat="1">
      <c r="A33" s="66"/>
      <c r="B33" s="67"/>
      <c r="C33" s="68" t="s">
        <v>87</v>
      </c>
      <c r="D33" s="110"/>
      <c r="E33" s="108"/>
      <c r="F33" s="110"/>
      <c r="G33" s="111" t="e">
        <f t="shared" si="0"/>
        <v>#DIV/0!</v>
      </c>
    </row>
    <row r="34" spans="1:7" s="4" customFormat="1">
      <c r="A34" s="66"/>
      <c r="B34" s="67"/>
      <c r="C34" s="68" t="s">
        <v>87</v>
      </c>
      <c r="D34" s="110"/>
      <c r="E34" s="108"/>
      <c r="F34" s="110"/>
      <c r="G34" s="111" t="e">
        <f t="shared" si="0"/>
        <v>#DIV/0!</v>
      </c>
    </row>
    <row r="35" spans="1:7" s="4" customFormat="1">
      <c r="A35" s="66"/>
      <c r="B35" s="67"/>
      <c r="C35" s="68" t="s">
        <v>87</v>
      </c>
      <c r="D35" s="110"/>
      <c r="E35" s="108"/>
      <c r="F35" s="110"/>
      <c r="G35" s="111" t="e">
        <f t="shared" si="0"/>
        <v>#DIV/0!</v>
      </c>
    </row>
    <row r="36" spans="1:7" s="4" customFormat="1">
      <c r="A36" s="66"/>
      <c r="B36" s="67"/>
      <c r="C36" s="68" t="s">
        <v>87</v>
      </c>
      <c r="D36" s="110"/>
      <c r="E36" s="108"/>
      <c r="F36" s="110"/>
      <c r="G36" s="111" t="e">
        <f t="shared" si="0"/>
        <v>#DIV/0!</v>
      </c>
    </row>
    <row r="37" spans="1:7" s="4" customFormat="1">
      <c r="A37" s="66"/>
      <c r="B37" s="67"/>
      <c r="C37" s="68" t="s">
        <v>87</v>
      </c>
      <c r="D37" s="110"/>
      <c r="E37" s="108"/>
      <c r="F37" s="110"/>
      <c r="G37" s="111" t="e">
        <f t="shared" si="0"/>
        <v>#DIV/0!</v>
      </c>
    </row>
    <row r="38" spans="1:7" s="4" customFormat="1">
      <c r="A38" s="66"/>
      <c r="B38" s="67"/>
      <c r="C38" s="68" t="s">
        <v>87</v>
      </c>
      <c r="D38" s="110"/>
      <c r="E38" s="108"/>
      <c r="F38" s="110"/>
      <c r="G38" s="111" t="e">
        <f t="shared" si="0"/>
        <v>#DIV/0!</v>
      </c>
    </row>
    <row r="39" spans="1:7" s="4" customFormat="1">
      <c r="A39" s="66"/>
      <c r="B39" s="67"/>
      <c r="C39" s="68" t="s">
        <v>87</v>
      </c>
      <c r="D39" s="110"/>
      <c r="E39" s="108"/>
      <c r="F39" s="110"/>
      <c r="G39" s="111" t="e">
        <f t="shared" si="0"/>
        <v>#DIV/0!</v>
      </c>
    </row>
    <row r="40" spans="1:7" s="4" customFormat="1">
      <c r="A40" s="66"/>
      <c r="B40" s="67"/>
      <c r="C40" s="68" t="s">
        <v>87</v>
      </c>
      <c r="D40" s="110"/>
      <c r="E40" s="108"/>
      <c r="F40" s="110"/>
      <c r="G40" s="111" t="e">
        <f t="shared" si="0"/>
        <v>#DIV/0!</v>
      </c>
    </row>
    <row r="41" spans="1:7" s="4" customFormat="1">
      <c r="A41" s="66"/>
      <c r="B41" s="67"/>
      <c r="C41" s="68" t="s">
        <v>87</v>
      </c>
      <c r="D41" s="110"/>
      <c r="E41" s="108"/>
      <c r="F41" s="110"/>
      <c r="G41" s="111" t="e">
        <f t="shared" si="0"/>
        <v>#DIV/0!</v>
      </c>
    </row>
    <row r="42" spans="1:7" s="4" customFormat="1">
      <c r="A42" s="66"/>
      <c r="B42" s="67"/>
      <c r="C42" s="68" t="s">
        <v>87</v>
      </c>
      <c r="D42" s="110"/>
      <c r="E42" s="108"/>
      <c r="F42" s="110"/>
      <c r="G42" s="111" t="e">
        <f t="shared" si="0"/>
        <v>#DIV/0!</v>
      </c>
    </row>
    <row r="43" spans="1:7" s="4" customFormat="1">
      <c r="A43" s="66"/>
      <c r="B43" s="67"/>
      <c r="C43" s="68" t="s">
        <v>87</v>
      </c>
      <c r="D43" s="110"/>
      <c r="E43" s="108"/>
      <c r="F43" s="110"/>
      <c r="G43" s="111" t="e">
        <f t="shared" si="0"/>
        <v>#DIV/0!</v>
      </c>
    </row>
    <row r="44" spans="1:7" s="4" customFormat="1">
      <c r="A44" s="66"/>
      <c r="B44" s="67"/>
      <c r="C44" s="68" t="s">
        <v>87</v>
      </c>
      <c r="D44" s="110"/>
      <c r="E44" s="108"/>
      <c r="F44" s="110"/>
      <c r="G44" s="111" t="e">
        <f t="shared" si="0"/>
        <v>#DIV/0!</v>
      </c>
    </row>
    <row r="45" spans="1:7" s="4" customFormat="1">
      <c r="A45" s="66"/>
      <c r="B45" s="67"/>
      <c r="C45" s="68" t="s">
        <v>87</v>
      </c>
      <c r="D45" s="110"/>
      <c r="E45" s="108"/>
      <c r="F45" s="110"/>
      <c r="G45" s="111" t="e">
        <f t="shared" si="0"/>
        <v>#DIV/0!</v>
      </c>
    </row>
    <row r="46" spans="1:7" s="3" customFormat="1">
      <c r="A46" s="61" t="s">
        <v>94</v>
      </c>
      <c r="B46" s="62" t="s">
        <v>95</v>
      </c>
      <c r="C46" s="63"/>
      <c r="D46" s="69"/>
      <c r="E46" s="108"/>
      <c r="F46" s="106"/>
      <c r="G46" s="107" t="e">
        <f t="shared" si="0"/>
        <v>#DIV/0!</v>
      </c>
    </row>
    <row r="47" spans="1:7" s="4" customFormat="1">
      <c r="A47" s="66"/>
      <c r="B47" s="67"/>
      <c r="C47" s="68" t="s">
        <v>87</v>
      </c>
      <c r="D47" s="110"/>
      <c r="E47" s="108"/>
      <c r="F47" s="110"/>
      <c r="G47" s="111" t="e">
        <f t="shared" si="0"/>
        <v>#DIV/0!</v>
      </c>
    </row>
    <row r="48" spans="1:7" s="4" customFormat="1">
      <c r="A48" s="66"/>
      <c r="B48" s="67"/>
      <c r="C48" s="68" t="s">
        <v>93</v>
      </c>
      <c r="D48" s="114"/>
      <c r="E48" s="115"/>
      <c r="F48" s="110"/>
      <c r="G48" s="111" t="e">
        <f t="shared" si="0"/>
        <v>#DIV/0!</v>
      </c>
    </row>
    <row r="49" spans="1:53" s="4" customFormat="1">
      <c r="A49" s="66"/>
      <c r="B49" s="67"/>
      <c r="C49" s="68" t="s">
        <v>93</v>
      </c>
      <c r="D49" s="69"/>
      <c r="E49" s="108"/>
      <c r="F49" s="110"/>
      <c r="G49" s="111" t="e">
        <f t="shared" si="0"/>
        <v>#DIV/0!</v>
      </c>
    </row>
    <row r="50" spans="1:53" s="4" customFormat="1">
      <c r="A50" s="66"/>
      <c r="B50" s="67"/>
      <c r="C50" s="68" t="s">
        <v>87</v>
      </c>
      <c r="D50" s="110"/>
      <c r="E50" s="108"/>
      <c r="F50" s="110"/>
      <c r="G50" s="111" t="e">
        <f t="shared" si="0"/>
        <v>#DIV/0!</v>
      </c>
    </row>
    <row r="51" spans="1:53" s="4" customFormat="1">
      <c r="A51" s="66"/>
      <c r="B51" s="67"/>
      <c r="C51" s="68" t="s">
        <v>87</v>
      </c>
      <c r="D51" s="110"/>
      <c r="E51" s="108"/>
      <c r="F51" s="110"/>
      <c r="G51" s="111" t="e">
        <f t="shared" si="0"/>
        <v>#DIV/0!</v>
      </c>
    </row>
    <row r="52" spans="1:53" s="4" customFormat="1">
      <c r="A52" s="66"/>
      <c r="B52" s="67"/>
      <c r="C52" s="68" t="s">
        <v>87</v>
      </c>
      <c r="D52" s="110"/>
      <c r="E52" s="108"/>
      <c r="F52" s="110"/>
      <c r="G52" s="111" t="e">
        <f t="shared" si="0"/>
        <v>#DIV/0!</v>
      </c>
    </row>
    <row r="53" spans="1:53" s="4" customFormat="1">
      <c r="A53" s="66"/>
      <c r="B53" s="67"/>
      <c r="C53" s="68" t="s">
        <v>87</v>
      </c>
      <c r="D53" s="110"/>
      <c r="E53" s="108"/>
      <c r="F53" s="110"/>
      <c r="G53" s="111" t="e">
        <f t="shared" si="0"/>
        <v>#DIV/0!</v>
      </c>
    </row>
    <row r="54" spans="1:53" s="4" customFormat="1">
      <c r="A54" s="66"/>
      <c r="B54" s="67"/>
      <c r="C54" s="68" t="s">
        <v>87</v>
      </c>
      <c r="D54" s="110"/>
      <c r="E54" s="108"/>
      <c r="F54" s="110"/>
      <c r="G54" s="111" t="e">
        <f t="shared" si="0"/>
        <v>#DIV/0!</v>
      </c>
    </row>
    <row r="55" spans="1:53" s="4" customFormat="1">
      <c r="A55" s="66"/>
      <c r="B55" s="67"/>
      <c r="C55" s="68" t="s">
        <v>87</v>
      </c>
      <c r="D55" s="110"/>
      <c r="E55" s="108"/>
      <c r="F55" s="110"/>
      <c r="G55" s="111" t="e">
        <f t="shared" si="0"/>
        <v>#DIV/0!</v>
      </c>
    </row>
    <row r="56" spans="1:53" s="4" customFormat="1">
      <c r="A56" s="66"/>
      <c r="B56" s="67"/>
      <c r="C56" s="68" t="s">
        <v>87</v>
      </c>
      <c r="D56" s="110"/>
      <c r="E56" s="108"/>
      <c r="F56" s="110"/>
      <c r="G56" s="111" t="e">
        <f t="shared" si="0"/>
        <v>#DIV/0!</v>
      </c>
    </row>
    <row r="57" spans="1:53" s="4" customFormat="1">
      <c r="A57" s="66"/>
      <c r="B57" s="67"/>
      <c r="C57" s="68" t="s">
        <v>87</v>
      </c>
      <c r="D57" s="110"/>
      <c r="E57" s="108"/>
      <c r="F57" s="110"/>
      <c r="G57" s="111" t="e">
        <f t="shared" si="0"/>
        <v>#DIV/0!</v>
      </c>
    </row>
    <row r="58" spans="1:53" s="4" customFormat="1">
      <c r="A58" s="66"/>
      <c r="B58" s="67"/>
      <c r="C58" s="68" t="s">
        <v>87</v>
      </c>
      <c r="D58" s="110"/>
      <c r="E58" s="108"/>
      <c r="F58" s="110"/>
      <c r="G58" s="111" t="e">
        <f t="shared" si="0"/>
        <v>#DIV/0!</v>
      </c>
    </row>
    <row r="59" spans="1:53" s="4" customFormat="1">
      <c r="A59" s="66"/>
      <c r="B59" s="67"/>
      <c r="C59" s="68" t="s">
        <v>87</v>
      </c>
      <c r="D59" s="110"/>
      <c r="E59" s="108"/>
      <c r="F59" s="110"/>
      <c r="G59" s="111" t="e">
        <f t="shared" si="0"/>
        <v>#DIV/0!</v>
      </c>
    </row>
    <row r="60" spans="1:53" s="3" customFormat="1" ht="28.5">
      <c r="A60" s="61"/>
      <c r="B60" s="62" t="s">
        <v>96</v>
      </c>
      <c r="C60" s="63"/>
      <c r="D60" s="64"/>
      <c r="E60" s="105"/>
      <c r="F60" s="116"/>
      <c r="G60" s="107" t="e">
        <f t="shared" si="0"/>
        <v>#DIV/0!</v>
      </c>
    </row>
    <row r="61" spans="1:53" s="124" customFormat="1" ht="24" customHeight="1">
      <c r="A61" s="117" t="s">
        <v>97</v>
      </c>
      <c r="B61" s="118" t="s">
        <v>98</v>
      </c>
      <c r="C61" s="119"/>
      <c r="D61" s="120"/>
      <c r="E61" s="121"/>
      <c r="F61" s="122"/>
      <c r="G61" s="107" t="e">
        <f t="shared" si="0"/>
        <v>#DIV/0!</v>
      </c>
      <c r="H61" s="123"/>
      <c r="J61" s="123"/>
      <c r="L61" s="125"/>
      <c r="M61" s="125"/>
      <c r="N61" s="125"/>
      <c r="Y61" s="125"/>
      <c r="Z61" s="125"/>
      <c r="AJ61" s="125"/>
      <c r="AK61" s="125"/>
      <c r="AL61" s="125"/>
      <c r="AM61" s="125"/>
      <c r="AN61" s="125"/>
      <c r="AO61" s="125"/>
      <c r="AP61" s="126"/>
      <c r="AT61" s="125"/>
      <c r="BA61" s="127"/>
    </row>
    <row r="62" spans="1:53" s="133" customFormat="1" ht="24" customHeight="1">
      <c r="A62" s="128" t="s">
        <v>99</v>
      </c>
      <c r="B62" s="129" t="s">
        <v>100</v>
      </c>
      <c r="C62" s="130" t="s">
        <v>101</v>
      </c>
      <c r="D62" s="130"/>
      <c r="E62" s="131"/>
      <c r="F62" s="132"/>
      <c r="G62" s="111" t="e">
        <f t="shared" si="0"/>
        <v>#DIV/0!</v>
      </c>
      <c r="H62" s="124"/>
      <c r="I62" s="124"/>
      <c r="J62" s="123"/>
      <c r="K62" s="124"/>
      <c r="L62" s="125"/>
      <c r="M62" s="125"/>
      <c r="N62" s="125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5"/>
      <c r="Z62" s="125"/>
      <c r="AA62" s="124"/>
      <c r="AB62" s="124"/>
      <c r="AC62" s="124"/>
      <c r="AD62" s="124"/>
      <c r="AE62" s="124"/>
      <c r="AF62" s="124"/>
      <c r="AG62" s="124"/>
      <c r="AH62" s="124"/>
      <c r="AI62" s="124"/>
      <c r="AJ62" s="125"/>
      <c r="AK62" s="125"/>
      <c r="AL62" s="125"/>
      <c r="AM62" s="125"/>
      <c r="AN62" s="125"/>
      <c r="AO62" s="125"/>
      <c r="AP62" s="126"/>
      <c r="AQ62" s="124"/>
      <c r="AR62" s="124"/>
      <c r="AS62" s="124"/>
      <c r="AT62" s="125"/>
      <c r="AU62" s="124"/>
      <c r="AV62" s="124"/>
      <c r="AW62" s="124"/>
      <c r="AX62" s="124"/>
      <c r="AY62" s="124"/>
      <c r="AZ62" s="124"/>
      <c r="BA62" s="127"/>
    </row>
    <row r="63" spans="1:53" s="133" customFormat="1" ht="24" customHeight="1">
      <c r="A63" s="134" t="s">
        <v>102</v>
      </c>
      <c r="B63" s="135" t="s">
        <v>103</v>
      </c>
      <c r="C63" s="68" t="s">
        <v>104</v>
      </c>
      <c r="D63" s="68"/>
      <c r="E63" s="131"/>
      <c r="F63" s="132"/>
      <c r="G63" s="111" t="e">
        <f t="shared" si="0"/>
        <v>#DIV/0!</v>
      </c>
      <c r="H63" s="124"/>
      <c r="I63" s="124"/>
      <c r="J63" s="124"/>
      <c r="K63" s="124"/>
      <c r="L63" s="125"/>
      <c r="M63" s="125"/>
      <c r="N63" s="125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5"/>
      <c r="Z63" s="125"/>
      <c r="AA63" s="124"/>
      <c r="AB63" s="124"/>
      <c r="AC63" s="124"/>
      <c r="AD63" s="124"/>
      <c r="AE63" s="124"/>
      <c r="AF63" s="124"/>
      <c r="AG63" s="124"/>
      <c r="AH63" s="124"/>
      <c r="AI63" s="124"/>
      <c r="AJ63" s="125"/>
      <c r="AK63" s="125"/>
      <c r="AL63" s="125"/>
      <c r="AM63" s="125"/>
      <c r="AN63" s="125"/>
      <c r="AO63" s="125"/>
      <c r="AP63" s="126"/>
      <c r="AQ63" s="124"/>
      <c r="AR63" s="124"/>
      <c r="AS63" s="124"/>
      <c r="AT63" s="125"/>
      <c r="AU63" s="124"/>
      <c r="AV63" s="124"/>
      <c r="AW63" s="124"/>
      <c r="AX63" s="124"/>
      <c r="AY63" s="124"/>
      <c r="AZ63" s="124"/>
      <c r="BA63" s="127"/>
    </row>
    <row r="64" spans="1:53" s="133" customFormat="1" ht="24" customHeight="1">
      <c r="A64" s="128" t="s">
        <v>105</v>
      </c>
      <c r="B64" s="135" t="s">
        <v>106</v>
      </c>
      <c r="C64" s="68" t="s">
        <v>104</v>
      </c>
      <c r="D64" s="68"/>
      <c r="E64" s="131"/>
      <c r="F64" s="132"/>
      <c r="G64" s="111" t="e">
        <f t="shared" si="0"/>
        <v>#DIV/0!</v>
      </c>
      <c r="H64" s="124"/>
      <c r="I64" s="123"/>
      <c r="J64" s="124"/>
      <c r="K64" s="124"/>
      <c r="L64" s="125"/>
      <c r="M64" s="125"/>
      <c r="N64" s="125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5"/>
      <c r="Z64" s="125"/>
      <c r="AA64" s="124"/>
      <c r="AB64" s="124"/>
      <c r="AC64" s="124"/>
      <c r="AD64" s="124"/>
      <c r="AE64" s="124"/>
      <c r="AF64" s="124"/>
      <c r="AG64" s="124"/>
      <c r="AH64" s="124"/>
      <c r="AI64" s="124"/>
      <c r="AJ64" s="125"/>
      <c r="AK64" s="125"/>
      <c r="AL64" s="125"/>
      <c r="AM64" s="125"/>
      <c r="AN64" s="125"/>
      <c r="AO64" s="125"/>
      <c r="AP64" s="126"/>
      <c r="AQ64" s="124"/>
      <c r="AR64" s="124"/>
      <c r="AS64" s="124"/>
      <c r="AT64" s="125"/>
      <c r="AU64" s="124"/>
      <c r="AV64" s="124"/>
      <c r="AW64" s="124"/>
      <c r="AX64" s="124"/>
      <c r="AY64" s="124"/>
      <c r="AZ64" s="124"/>
      <c r="BA64" s="127"/>
    </row>
    <row r="65" spans="1:53" s="133" customFormat="1" ht="24" customHeight="1">
      <c r="A65" s="134" t="s">
        <v>107</v>
      </c>
      <c r="B65" s="135" t="s">
        <v>108</v>
      </c>
      <c r="C65" s="68" t="s">
        <v>104</v>
      </c>
      <c r="D65" s="68"/>
      <c r="E65" s="131"/>
      <c r="F65" s="132"/>
      <c r="G65" s="111" t="e">
        <f t="shared" si="0"/>
        <v>#DIV/0!</v>
      </c>
      <c r="H65" s="124"/>
      <c r="I65" s="124"/>
      <c r="J65" s="123"/>
      <c r="K65" s="124"/>
      <c r="L65" s="125"/>
      <c r="M65" s="125"/>
      <c r="N65" s="125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5"/>
      <c r="Z65" s="125"/>
      <c r="AA65" s="124"/>
      <c r="AB65" s="124"/>
      <c r="AC65" s="124"/>
      <c r="AD65" s="124"/>
      <c r="AE65" s="124"/>
      <c r="AF65" s="124"/>
      <c r="AG65" s="124"/>
      <c r="AH65" s="124"/>
      <c r="AI65" s="124"/>
      <c r="AJ65" s="125"/>
      <c r="AK65" s="125"/>
      <c r="AL65" s="125"/>
      <c r="AM65" s="125"/>
      <c r="AN65" s="125"/>
      <c r="AO65" s="125"/>
      <c r="AP65" s="126"/>
      <c r="AQ65" s="124"/>
      <c r="AR65" s="124"/>
      <c r="AS65" s="124"/>
      <c r="AT65" s="125"/>
      <c r="AU65" s="124"/>
      <c r="AV65" s="124"/>
      <c r="AW65" s="124"/>
      <c r="AX65" s="124"/>
      <c r="AY65" s="124"/>
      <c r="AZ65" s="124"/>
      <c r="BA65" s="127"/>
    </row>
    <row r="66" spans="1:53" s="133" customFormat="1" ht="24" customHeight="1">
      <c r="A66" s="136">
        <v>4</v>
      </c>
      <c r="B66" s="137" t="s">
        <v>109</v>
      </c>
      <c r="C66" s="119"/>
      <c r="D66" s="120"/>
      <c r="E66" s="119"/>
      <c r="F66" s="122"/>
      <c r="G66" s="107" t="e">
        <f t="shared" si="0"/>
        <v>#DIV/0!</v>
      </c>
      <c r="H66" s="124"/>
      <c r="I66" s="124"/>
      <c r="J66" s="123"/>
      <c r="K66" s="123"/>
      <c r="L66" s="125"/>
      <c r="M66" s="125"/>
      <c r="N66" s="125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5"/>
      <c r="Z66" s="125"/>
      <c r="AA66" s="124"/>
      <c r="AB66" s="124"/>
      <c r="AC66" s="124"/>
      <c r="AD66" s="124"/>
      <c r="AE66" s="124"/>
      <c r="AF66" s="124"/>
      <c r="AG66" s="124"/>
      <c r="AH66" s="124"/>
      <c r="AI66" s="124"/>
      <c r="AJ66" s="125"/>
      <c r="AK66" s="125"/>
      <c r="AL66" s="125"/>
      <c r="AM66" s="125"/>
      <c r="AN66" s="125"/>
      <c r="AO66" s="125"/>
      <c r="AP66" s="126"/>
      <c r="AQ66" s="124"/>
      <c r="AR66" s="124"/>
      <c r="AS66" s="124"/>
      <c r="AT66" s="125"/>
      <c r="AU66" s="124"/>
      <c r="AV66" s="124"/>
      <c r="AW66" s="124"/>
      <c r="AX66" s="124"/>
      <c r="AY66" s="124"/>
      <c r="AZ66" s="124"/>
      <c r="BA66" s="127"/>
    </row>
    <row r="67" spans="1:53" s="141" customFormat="1" ht="45">
      <c r="A67" s="128" t="s">
        <v>110</v>
      </c>
      <c r="B67" s="129" t="s">
        <v>111</v>
      </c>
      <c r="C67" s="131"/>
      <c r="D67" s="131"/>
      <c r="E67" s="131"/>
      <c r="F67" s="132"/>
      <c r="G67" s="111" t="e">
        <f t="shared" si="0"/>
        <v>#DIV/0!</v>
      </c>
      <c r="H67" s="127"/>
      <c r="I67" s="127"/>
      <c r="J67" s="138"/>
      <c r="K67" s="127"/>
      <c r="L67" s="139"/>
      <c r="M67" s="139"/>
      <c r="N67" s="139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39"/>
      <c r="Z67" s="139"/>
      <c r="AA67" s="127"/>
      <c r="AB67" s="127"/>
      <c r="AC67" s="127"/>
      <c r="AD67" s="127"/>
      <c r="AE67" s="127"/>
      <c r="AF67" s="127"/>
      <c r="AG67" s="127"/>
      <c r="AH67" s="127"/>
      <c r="AI67" s="127"/>
      <c r="AJ67" s="139"/>
      <c r="AK67" s="139"/>
      <c r="AL67" s="139"/>
      <c r="AM67" s="139"/>
      <c r="AN67" s="139"/>
      <c r="AO67" s="139"/>
      <c r="AP67" s="140"/>
      <c r="AQ67" s="127"/>
      <c r="AR67" s="127"/>
      <c r="AS67" s="127"/>
      <c r="AT67" s="139"/>
      <c r="AU67" s="127"/>
      <c r="AV67" s="127"/>
      <c r="AW67" s="127"/>
      <c r="AX67" s="127"/>
      <c r="AY67" s="127"/>
      <c r="AZ67" s="127"/>
      <c r="BA67" s="127"/>
    </row>
    <row r="68" spans="1:53" s="133" customFormat="1" ht="30" customHeight="1">
      <c r="A68" s="128" t="s">
        <v>112</v>
      </c>
      <c r="B68" s="129" t="s">
        <v>113</v>
      </c>
      <c r="C68" s="131"/>
      <c r="D68" s="131"/>
      <c r="E68" s="131"/>
      <c r="F68" s="132"/>
      <c r="G68" s="111" t="e">
        <f t="shared" si="0"/>
        <v>#DIV/0!</v>
      </c>
      <c r="H68" s="124"/>
      <c r="I68" s="124"/>
      <c r="J68" s="124"/>
      <c r="K68" s="124"/>
      <c r="L68" s="125"/>
      <c r="M68" s="125"/>
      <c r="N68" s="125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5"/>
      <c r="Z68" s="125"/>
      <c r="AA68" s="124"/>
      <c r="AB68" s="124"/>
      <c r="AC68" s="124"/>
      <c r="AD68" s="124"/>
      <c r="AE68" s="124"/>
      <c r="AF68" s="124"/>
      <c r="AG68" s="124"/>
      <c r="AH68" s="124"/>
      <c r="AI68" s="124"/>
      <c r="AJ68" s="125"/>
      <c r="AK68" s="125"/>
      <c r="AL68" s="125"/>
      <c r="AM68" s="125"/>
      <c r="AN68" s="125"/>
      <c r="AO68" s="125"/>
      <c r="AP68" s="126"/>
      <c r="AQ68" s="124"/>
      <c r="AR68" s="124"/>
      <c r="AS68" s="124"/>
      <c r="AT68" s="125"/>
      <c r="AU68" s="124"/>
      <c r="AV68" s="124"/>
      <c r="AW68" s="124"/>
      <c r="AX68" s="124"/>
      <c r="AY68" s="124"/>
      <c r="AZ68" s="124"/>
      <c r="BA68" s="127"/>
    </row>
    <row r="69" spans="1:53" s="133" customFormat="1" ht="21" customHeight="1">
      <c r="A69" s="128" t="s">
        <v>114</v>
      </c>
      <c r="B69" s="129" t="s">
        <v>115</v>
      </c>
      <c r="C69" s="131"/>
      <c r="D69" s="131"/>
      <c r="E69" s="131"/>
      <c r="F69" s="132"/>
      <c r="G69" s="111" t="e">
        <f t="shared" si="0"/>
        <v>#DIV/0!</v>
      </c>
      <c r="H69" s="124"/>
      <c r="I69" s="124"/>
      <c r="J69" s="124"/>
      <c r="K69" s="124"/>
      <c r="L69" s="125"/>
      <c r="M69" s="125"/>
      <c r="N69" s="125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5"/>
      <c r="Z69" s="125"/>
      <c r="AA69" s="124"/>
      <c r="AB69" s="124"/>
      <c r="AC69" s="124"/>
      <c r="AD69" s="124"/>
      <c r="AE69" s="124"/>
      <c r="AF69" s="124"/>
      <c r="AG69" s="124"/>
      <c r="AH69" s="124"/>
      <c r="AI69" s="124"/>
      <c r="AJ69" s="125"/>
      <c r="AK69" s="125"/>
      <c r="AL69" s="125"/>
      <c r="AM69" s="125"/>
      <c r="AN69" s="125"/>
      <c r="AO69" s="125"/>
      <c r="AP69" s="126"/>
      <c r="AQ69" s="124"/>
      <c r="AR69" s="124"/>
      <c r="AS69" s="124"/>
      <c r="AT69" s="125"/>
      <c r="AU69" s="124"/>
      <c r="AV69" s="124"/>
      <c r="AW69" s="124"/>
      <c r="AX69" s="124"/>
      <c r="AY69" s="124"/>
      <c r="AZ69" s="124"/>
      <c r="BA69" s="127"/>
    </row>
    <row r="70" spans="1:53" s="133" customFormat="1" ht="21" customHeight="1">
      <c r="A70" s="128" t="s">
        <v>116</v>
      </c>
      <c r="B70" s="129" t="s">
        <v>117</v>
      </c>
      <c r="C70" s="131"/>
      <c r="D70" s="131"/>
      <c r="E70" s="131"/>
      <c r="F70" s="132"/>
      <c r="G70" s="111" t="e">
        <f t="shared" ref="G70:G87" si="1">F70/$F$73</f>
        <v>#DIV/0!</v>
      </c>
      <c r="H70" s="124"/>
      <c r="I70" s="124"/>
      <c r="J70" s="124"/>
      <c r="K70" s="124"/>
      <c r="L70" s="125"/>
      <c r="M70" s="125"/>
      <c r="N70" s="125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5"/>
      <c r="Z70" s="125"/>
      <c r="AA70" s="124"/>
      <c r="AB70" s="124"/>
      <c r="AC70" s="124"/>
      <c r="AD70" s="124"/>
      <c r="AE70" s="124"/>
      <c r="AF70" s="124"/>
      <c r="AG70" s="124"/>
      <c r="AH70" s="124"/>
      <c r="AI70" s="124"/>
      <c r="AJ70" s="125"/>
      <c r="AK70" s="125"/>
      <c r="AL70" s="125"/>
      <c r="AM70" s="125"/>
      <c r="AN70" s="125"/>
      <c r="AO70" s="125"/>
      <c r="AP70" s="126"/>
      <c r="AQ70" s="124"/>
      <c r="AR70" s="124"/>
      <c r="AS70" s="124"/>
      <c r="AT70" s="125"/>
      <c r="AU70" s="124"/>
      <c r="AV70" s="124"/>
      <c r="AW70" s="124"/>
      <c r="AX70" s="124"/>
      <c r="AY70" s="124"/>
      <c r="AZ70" s="124"/>
      <c r="BA70" s="127"/>
    </row>
    <row r="71" spans="1:53" s="133" customFormat="1" ht="21" customHeight="1">
      <c r="A71" s="128" t="s">
        <v>118</v>
      </c>
      <c r="B71" s="129" t="s">
        <v>119</v>
      </c>
      <c r="C71" s="131"/>
      <c r="D71" s="131"/>
      <c r="E71" s="131"/>
      <c r="F71" s="132"/>
      <c r="G71" s="111" t="e">
        <f t="shared" si="1"/>
        <v>#DIV/0!</v>
      </c>
      <c r="H71" s="124"/>
      <c r="I71" s="124"/>
      <c r="J71" s="124"/>
      <c r="K71" s="124"/>
      <c r="L71" s="125"/>
      <c r="M71" s="125"/>
      <c r="N71" s="125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5"/>
      <c r="Z71" s="125"/>
      <c r="AA71" s="124"/>
      <c r="AB71" s="124"/>
      <c r="AC71" s="124"/>
      <c r="AD71" s="124"/>
      <c r="AE71" s="124"/>
      <c r="AF71" s="124"/>
      <c r="AG71" s="124"/>
      <c r="AH71" s="124"/>
      <c r="AI71" s="124"/>
      <c r="AJ71" s="125"/>
      <c r="AK71" s="125"/>
      <c r="AL71" s="125"/>
      <c r="AM71" s="125"/>
      <c r="AN71" s="125"/>
      <c r="AO71" s="125"/>
      <c r="AP71" s="126"/>
      <c r="AQ71" s="124"/>
      <c r="AR71" s="124"/>
      <c r="AS71" s="124"/>
      <c r="AT71" s="125"/>
      <c r="AU71" s="124"/>
      <c r="AV71" s="124"/>
      <c r="AW71" s="124"/>
      <c r="AX71" s="124"/>
      <c r="AY71" s="124"/>
      <c r="AZ71" s="124"/>
      <c r="BA71" s="127"/>
    </row>
    <row r="72" spans="1:53" s="133" customFormat="1" ht="21" customHeight="1">
      <c r="A72" s="142" t="s">
        <v>120</v>
      </c>
      <c r="B72" s="143" t="s">
        <v>121</v>
      </c>
      <c r="C72" s="144"/>
      <c r="D72" s="144"/>
      <c r="E72" s="131"/>
      <c r="F72" s="132"/>
      <c r="G72" s="111" t="e">
        <f t="shared" si="1"/>
        <v>#DIV/0!</v>
      </c>
      <c r="H72" s="124"/>
      <c r="I72" s="124"/>
      <c r="J72" s="124"/>
      <c r="K72" s="124"/>
      <c r="L72" s="125"/>
      <c r="M72" s="125"/>
      <c r="N72" s="125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5"/>
      <c r="Z72" s="125"/>
      <c r="AA72" s="124"/>
      <c r="AB72" s="124"/>
      <c r="AC72" s="124"/>
      <c r="AD72" s="124"/>
      <c r="AE72" s="124"/>
      <c r="AF72" s="124"/>
      <c r="AG72" s="124"/>
      <c r="AH72" s="124"/>
      <c r="AI72" s="124"/>
      <c r="AJ72" s="125"/>
      <c r="AK72" s="125"/>
      <c r="AL72" s="125"/>
      <c r="AM72" s="125"/>
      <c r="AN72" s="125"/>
      <c r="AO72" s="125"/>
      <c r="AP72" s="126"/>
      <c r="AQ72" s="124"/>
      <c r="AR72" s="124"/>
      <c r="AS72" s="124"/>
      <c r="AT72" s="125"/>
      <c r="AU72" s="124"/>
      <c r="AV72" s="124"/>
      <c r="AW72" s="124"/>
      <c r="AX72" s="124"/>
      <c r="AY72" s="124"/>
      <c r="AZ72" s="124"/>
      <c r="BA72" s="127"/>
    </row>
    <row r="73" spans="1:53" s="133" customFormat="1" ht="21" customHeight="1">
      <c r="A73" s="145"/>
      <c r="B73" s="146" t="s">
        <v>122</v>
      </c>
      <c r="C73" s="147"/>
      <c r="D73" s="144"/>
      <c r="E73" s="131"/>
      <c r="F73" s="148"/>
      <c r="G73" s="107" t="e">
        <f t="shared" si="1"/>
        <v>#DIV/0!</v>
      </c>
      <c r="H73" s="124"/>
      <c r="I73" s="124"/>
      <c r="J73" s="124"/>
      <c r="K73" s="124"/>
      <c r="L73" s="125"/>
      <c r="M73" s="125"/>
      <c r="N73" s="125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5"/>
      <c r="Z73" s="125"/>
      <c r="AA73" s="124"/>
      <c r="AB73" s="124"/>
      <c r="AC73" s="124"/>
      <c r="AD73" s="124"/>
      <c r="AE73" s="124"/>
      <c r="AF73" s="124"/>
      <c r="AG73" s="124"/>
      <c r="AH73" s="124"/>
      <c r="AI73" s="124"/>
      <c r="AJ73" s="125"/>
      <c r="AK73" s="125"/>
      <c r="AL73" s="125"/>
      <c r="AM73" s="125"/>
      <c r="AN73" s="125"/>
      <c r="AO73" s="125"/>
      <c r="AP73" s="126"/>
      <c r="AQ73" s="124"/>
      <c r="AR73" s="124"/>
      <c r="AS73" s="124"/>
      <c r="AT73" s="125"/>
      <c r="AU73" s="124"/>
      <c r="AV73" s="124"/>
      <c r="AW73" s="124"/>
      <c r="AX73" s="124"/>
      <c r="AY73" s="124"/>
      <c r="AZ73" s="124"/>
      <c r="BA73" s="127"/>
    </row>
    <row r="74" spans="1:53" s="133" customFormat="1" ht="15.75">
      <c r="A74" s="117" t="s">
        <v>123</v>
      </c>
      <c r="B74" s="149" t="s">
        <v>124</v>
      </c>
      <c r="C74" s="136"/>
      <c r="D74" s="147"/>
      <c r="E74" s="119"/>
      <c r="F74" s="148"/>
      <c r="G74" s="107" t="e">
        <f t="shared" si="1"/>
        <v>#DIV/0!</v>
      </c>
      <c r="H74" s="124"/>
      <c r="I74" s="124"/>
      <c r="J74" s="124"/>
      <c r="K74" s="124"/>
      <c r="L74" s="125"/>
      <c r="M74" s="125"/>
      <c r="N74" s="125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5"/>
      <c r="Z74" s="125"/>
      <c r="AA74" s="124"/>
      <c r="AB74" s="124"/>
      <c r="AC74" s="124"/>
      <c r="AD74" s="124"/>
      <c r="AE74" s="124"/>
      <c r="AF74" s="124"/>
      <c r="AG74" s="124"/>
      <c r="AH74" s="124"/>
      <c r="AI74" s="124"/>
      <c r="AJ74" s="125"/>
      <c r="AK74" s="125"/>
      <c r="AL74" s="125"/>
      <c r="AM74" s="125"/>
      <c r="AN74" s="125"/>
      <c r="AO74" s="125"/>
      <c r="AP74" s="126"/>
      <c r="AQ74" s="124"/>
      <c r="AR74" s="124"/>
      <c r="AS74" s="124"/>
      <c r="AT74" s="125"/>
      <c r="AU74" s="124"/>
      <c r="AV74" s="124"/>
      <c r="AW74" s="124"/>
      <c r="AX74" s="124"/>
      <c r="AY74" s="124"/>
      <c r="AZ74" s="124"/>
      <c r="BA74" s="127"/>
    </row>
    <row r="75" spans="1:53" s="133" customFormat="1" ht="75">
      <c r="A75" s="128" t="s">
        <v>125</v>
      </c>
      <c r="B75" s="150" t="s">
        <v>126</v>
      </c>
      <c r="C75" s="136"/>
      <c r="D75" s="144"/>
      <c r="E75" s="131"/>
      <c r="F75" s="151"/>
      <c r="G75" s="111" t="e">
        <f t="shared" si="1"/>
        <v>#DIV/0!</v>
      </c>
      <c r="H75" s="124"/>
      <c r="I75" s="124"/>
      <c r="J75" s="124"/>
      <c r="K75" s="124"/>
      <c r="L75" s="125"/>
      <c r="M75" s="125"/>
      <c r="N75" s="125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5"/>
      <c r="Z75" s="125"/>
      <c r="AA75" s="124"/>
      <c r="AB75" s="124"/>
      <c r="AC75" s="124"/>
      <c r="AD75" s="124"/>
      <c r="AE75" s="124"/>
      <c r="AF75" s="124"/>
      <c r="AG75" s="124"/>
      <c r="AH75" s="124"/>
      <c r="AI75" s="124"/>
      <c r="AJ75" s="125"/>
      <c r="AK75" s="125"/>
      <c r="AL75" s="125"/>
      <c r="AM75" s="125"/>
      <c r="AN75" s="125"/>
      <c r="AO75" s="125"/>
      <c r="AP75" s="126"/>
      <c r="AQ75" s="124"/>
      <c r="AR75" s="124"/>
      <c r="AS75" s="124"/>
      <c r="AT75" s="125"/>
      <c r="AU75" s="124"/>
      <c r="AV75" s="124"/>
      <c r="AW75" s="124"/>
      <c r="AX75" s="124"/>
      <c r="AY75" s="124"/>
      <c r="AZ75" s="124"/>
      <c r="BA75" s="127"/>
    </row>
    <row r="76" spans="1:53" s="133" customFormat="1" ht="21.75" customHeight="1">
      <c r="A76" s="128" t="s">
        <v>127</v>
      </c>
      <c r="B76" s="150" t="s">
        <v>128</v>
      </c>
      <c r="C76" s="136"/>
      <c r="D76" s="144"/>
      <c r="E76" s="131"/>
      <c r="F76" s="151"/>
      <c r="G76" s="111" t="e">
        <f t="shared" si="1"/>
        <v>#DIV/0!</v>
      </c>
      <c r="H76" s="124"/>
      <c r="I76" s="124"/>
      <c r="J76" s="124"/>
      <c r="K76" s="124"/>
      <c r="L76" s="125"/>
      <c r="M76" s="125"/>
      <c r="N76" s="125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5"/>
      <c r="Z76" s="125"/>
      <c r="AA76" s="124"/>
      <c r="AB76" s="124"/>
      <c r="AC76" s="124"/>
      <c r="AD76" s="124"/>
      <c r="AE76" s="124"/>
      <c r="AF76" s="124"/>
      <c r="AG76" s="124"/>
      <c r="AH76" s="124"/>
      <c r="AI76" s="124"/>
      <c r="AJ76" s="125"/>
      <c r="AK76" s="125"/>
      <c r="AL76" s="125"/>
      <c r="AM76" s="125"/>
      <c r="AN76" s="125"/>
      <c r="AO76" s="125"/>
      <c r="AP76" s="126"/>
      <c r="AQ76" s="124"/>
      <c r="AR76" s="124"/>
      <c r="AS76" s="124"/>
      <c r="AT76" s="125"/>
      <c r="AU76" s="124"/>
      <c r="AV76" s="124"/>
      <c r="AW76" s="124"/>
      <c r="AX76" s="124"/>
      <c r="AY76" s="124"/>
      <c r="AZ76" s="124"/>
      <c r="BA76" s="127"/>
    </row>
    <row r="77" spans="1:53" s="133" customFormat="1" ht="15.75">
      <c r="A77" s="117" t="s">
        <v>129</v>
      </c>
      <c r="B77" s="149" t="s">
        <v>130</v>
      </c>
      <c r="C77" s="136"/>
      <c r="D77" s="147"/>
      <c r="E77" s="119"/>
      <c r="F77" s="148"/>
      <c r="G77" s="107" t="e">
        <f t="shared" si="1"/>
        <v>#DIV/0!</v>
      </c>
      <c r="H77" s="124"/>
      <c r="I77" s="124"/>
      <c r="J77" s="124"/>
      <c r="K77" s="124"/>
      <c r="L77" s="125"/>
      <c r="M77" s="125"/>
      <c r="N77" s="125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5"/>
      <c r="Z77" s="125"/>
      <c r="AA77" s="124"/>
      <c r="AB77" s="124"/>
      <c r="AC77" s="124"/>
      <c r="AD77" s="124"/>
      <c r="AE77" s="124"/>
      <c r="AF77" s="124"/>
      <c r="AG77" s="124"/>
      <c r="AH77" s="124"/>
      <c r="AI77" s="124"/>
      <c r="AJ77" s="125"/>
      <c r="AK77" s="125"/>
      <c r="AL77" s="125"/>
      <c r="AM77" s="125"/>
      <c r="AN77" s="125"/>
      <c r="AO77" s="125"/>
      <c r="AP77" s="126"/>
      <c r="AQ77" s="124"/>
      <c r="AR77" s="124"/>
      <c r="AS77" s="124"/>
      <c r="AT77" s="125"/>
      <c r="AU77" s="124"/>
      <c r="AV77" s="124"/>
      <c r="AW77" s="124"/>
      <c r="AX77" s="124"/>
      <c r="AY77" s="124"/>
      <c r="AZ77" s="124"/>
      <c r="BA77" s="127"/>
    </row>
    <row r="78" spans="1:53" s="133" customFormat="1" ht="37.5" customHeight="1">
      <c r="A78" s="128" t="s">
        <v>131</v>
      </c>
      <c r="B78" s="150" t="s">
        <v>132</v>
      </c>
      <c r="C78" s="136"/>
      <c r="D78" s="144"/>
      <c r="E78" s="131"/>
      <c r="F78" s="151"/>
      <c r="G78" s="111" t="e">
        <f t="shared" si="1"/>
        <v>#DIV/0!</v>
      </c>
      <c r="H78" s="124"/>
      <c r="I78" s="124"/>
      <c r="J78" s="124"/>
      <c r="K78" s="124"/>
      <c r="L78" s="125"/>
      <c r="M78" s="125"/>
      <c r="N78" s="125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5"/>
      <c r="Z78" s="125"/>
      <c r="AA78" s="124"/>
      <c r="AB78" s="124"/>
      <c r="AC78" s="124"/>
      <c r="AD78" s="124"/>
      <c r="AE78" s="124"/>
      <c r="AF78" s="124"/>
      <c r="AG78" s="124"/>
      <c r="AH78" s="124"/>
      <c r="AI78" s="124"/>
      <c r="AJ78" s="125"/>
      <c r="AK78" s="125"/>
      <c r="AL78" s="125"/>
      <c r="AM78" s="125"/>
      <c r="AN78" s="125"/>
      <c r="AO78" s="125"/>
      <c r="AP78" s="126"/>
      <c r="AQ78" s="124"/>
      <c r="AR78" s="124"/>
      <c r="AS78" s="124"/>
      <c r="AT78" s="125"/>
      <c r="AU78" s="124"/>
      <c r="AV78" s="124"/>
      <c r="AW78" s="124"/>
      <c r="AX78" s="124"/>
      <c r="AY78" s="124"/>
      <c r="AZ78" s="124"/>
      <c r="BA78" s="127"/>
    </row>
    <row r="79" spans="1:53" s="133" customFormat="1" ht="15.75">
      <c r="A79" s="128" t="s">
        <v>133</v>
      </c>
      <c r="B79" s="150" t="s">
        <v>134</v>
      </c>
      <c r="C79" s="136"/>
      <c r="D79" s="144"/>
      <c r="E79" s="131"/>
      <c r="F79" s="151"/>
      <c r="G79" s="111" t="e">
        <f t="shared" si="1"/>
        <v>#DIV/0!</v>
      </c>
      <c r="H79" s="124"/>
      <c r="I79" s="124"/>
      <c r="J79" s="124"/>
      <c r="K79" s="124"/>
      <c r="L79" s="125"/>
      <c r="M79" s="125"/>
      <c r="N79" s="125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5"/>
      <c r="Z79" s="125"/>
      <c r="AA79" s="124"/>
      <c r="AB79" s="124"/>
      <c r="AC79" s="124"/>
      <c r="AD79" s="124"/>
      <c r="AE79" s="124"/>
      <c r="AF79" s="124"/>
      <c r="AG79" s="124"/>
      <c r="AH79" s="124"/>
      <c r="AI79" s="124"/>
      <c r="AJ79" s="125"/>
      <c r="AK79" s="125"/>
      <c r="AL79" s="125"/>
      <c r="AM79" s="125"/>
      <c r="AN79" s="125"/>
      <c r="AO79" s="125"/>
      <c r="AP79" s="126"/>
      <c r="AQ79" s="124"/>
      <c r="AR79" s="124"/>
      <c r="AS79" s="124"/>
      <c r="AT79" s="125"/>
      <c r="AU79" s="124"/>
      <c r="AV79" s="124"/>
      <c r="AW79" s="124"/>
      <c r="AX79" s="124"/>
      <c r="AY79" s="124"/>
      <c r="AZ79" s="124"/>
      <c r="BA79" s="127"/>
    </row>
    <row r="80" spans="1:53" s="133" customFormat="1" ht="24" customHeight="1">
      <c r="A80" s="117" t="s">
        <v>135</v>
      </c>
      <c r="B80" s="149" t="s">
        <v>136</v>
      </c>
      <c r="C80" s="136"/>
      <c r="D80" s="147"/>
      <c r="E80" s="119"/>
      <c r="F80" s="148"/>
      <c r="G80" s="107" t="e">
        <f t="shared" si="1"/>
        <v>#DIV/0!</v>
      </c>
      <c r="H80" s="124"/>
      <c r="I80" s="124"/>
      <c r="J80" s="124"/>
      <c r="K80" s="124"/>
      <c r="L80" s="125"/>
      <c r="M80" s="125"/>
      <c r="N80" s="125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5"/>
      <c r="Z80" s="125"/>
      <c r="AA80" s="124"/>
      <c r="AB80" s="124"/>
      <c r="AC80" s="124"/>
      <c r="AD80" s="124"/>
      <c r="AE80" s="124"/>
      <c r="AF80" s="124"/>
      <c r="AG80" s="124"/>
      <c r="AH80" s="124"/>
      <c r="AI80" s="124"/>
      <c r="AJ80" s="125"/>
      <c r="AK80" s="125"/>
      <c r="AL80" s="125"/>
      <c r="AM80" s="125"/>
      <c r="AN80" s="125"/>
      <c r="AO80" s="125"/>
      <c r="AP80" s="126"/>
      <c r="AQ80" s="124"/>
      <c r="AR80" s="124"/>
      <c r="AS80" s="124"/>
      <c r="AT80" s="125"/>
      <c r="AU80" s="124"/>
      <c r="AV80" s="124"/>
      <c r="AW80" s="124"/>
      <c r="AX80" s="124"/>
      <c r="AY80" s="124"/>
      <c r="AZ80" s="124"/>
      <c r="BA80" s="127"/>
    </row>
    <row r="81" spans="1:53" s="133" customFormat="1" ht="30">
      <c r="A81" s="128" t="s">
        <v>137</v>
      </c>
      <c r="B81" s="150" t="s">
        <v>138</v>
      </c>
      <c r="C81" s="136"/>
      <c r="D81" s="144"/>
      <c r="E81" s="131"/>
      <c r="F81" s="151"/>
      <c r="G81" s="111" t="e">
        <f t="shared" si="1"/>
        <v>#DIV/0!</v>
      </c>
      <c r="H81" s="123"/>
      <c r="I81" s="124"/>
      <c r="J81" s="124"/>
      <c r="K81" s="124"/>
      <c r="L81" s="125"/>
      <c r="M81" s="125"/>
      <c r="N81" s="125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5"/>
      <c r="Z81" s="125"/>
      <c r="AA81" s="124"/>
      <c r="AB81" s="124"/>
      <c r="AC81" s="124"/>
      <c r="AD81" s="124"/>
      <c r="AE81" s="124"/>
      <c r="AF81" s="124"/>
      <c r="AG81" s="124"/>
      <c r="AH81" s="124"/>
      <c r="AI81" s="124"/>
      <c r="AJ81" s="125"/>
      <c r="AK81" s="125"/>
      <c r="AL81" s="125"/>
      <c r="AM81" s="125"/>
      <c r="AN81" s="125"/>
      <c r="AO81" s="125"/>
      <c r="AP81" s="126"/>
      <c r="AQ81" s="124"/>
      <c r="AR81" s="124"/>
      <c r="AS81" s="124"/>
      <c r="AT81" s="125"/>
      <c r="AU81" s="124"/>
      <c r="AV81" s="124"/>
      <c r="AW81" s="124"/>
      <c r="AX81" s="124"/>
      <c r="AY81" s="124"/>
      <c r="AZ81" s="124"/>
      <c r="BA81" s="127"/>
    </row>
    <row r="82" spans="1:53" s="133" customFormat="1" ht="45">
      <c r="A82" s="152" t="s">
        <v>139</v>
      </c>
      <c r="B82" s="150" t="s">
        <v>140</v>
      </c>
      <c r="C82" s="136"/>
      <c r="D82" s="144"/>
      <c r="E82" s="131"/>
      <c r="F82" s="151"/>
      <c r="G82" s="111" t="e">
        <f t="shared" si="1"/>
        <v>#DIV/0!</v>
      </c>
      <c r="H82" s="124"/>
      <c r="I82" s="124"/>
      <c r="J82" s="124"/>
      <c r="K82" s="124"/>
      <c r="L82" s="125"/>
      <c r="M82" s="125"/>
      <c r="N82" s="125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5"/>
      <c r="Z82" s="125"/>
      <c r="AA82" s="124"/>
      <c r="AB82" s="124"/>
      <c r="AC82" s="124"/>
      <c r="AD82" s="124"/>
      <c r="AE82" s="124"/>
      <c r="AF82" s="124"/>
      <c r="AG82" s="124"/>
      <c r="AH82" s="124"/>
      <c r="AI82" s="124"/>
      <c r="AJ82" s="125"/>
      <c r="AK82" s="125"/>
      <c r="AL82" s="125"/>
      <c r="AM82" s="125"/>
      <c r="AN82" s="125"/>
      <c r="AO82" s="125"/>
      <c r="AP82" s="126"/>
      <c r="AQ82" s="124"/>
      <c r="AR82" s="124"/>
      <c r="AS82" s="124"/>
      <c r="AT82" s="125"/>
      <c r="AU82" s="124"/>
      <c r="AV82" s="124"/>
      <c r="AW82" s="124"/>
      <c r="AX82" s="124"/>
      <c r="AY82" s="124"/>
      <c r="AZ82" s="124"/>
      <c r="BA82" s="127"/>
    </row>
    <row r="83" spans="1:53">
      <c r="A83" s="152" t="s">
        <v>141</v>
      </c>
      <c r="B83" s="153" t="s">
        <v>142</v>
      </c>
      <c r="C83" s="136"/>
      <c r="D83" s="144"/>
      <c r="E83" s="131"/>
      <c r="F83" s="151"/>
      <c r="G83" s="111" t="e">
        <f t="shared" si="1"/>
        <v>#DIV/0!</v>
      </c>
    </row>
    <row r="84" spans="1:53">
      <c r="A84" s="117" t="s">
        <v>143</v>
      </c>
      <c r="B84" s="154" t="s">
        <v>144</v>
      </c>
      <c r="C84" s="136"/>
      <c r="D84" s="147"/>
      <c r="E84" s="119"/>
      <c r="F84" s="148"/>
      <c r="G84" s="107" t="e">
        <f t="shared" si="1"/>
        <v>#DIV/0!</v>
      </c>
      <c r="H84" s="15"/>
    </row>
    <row r="85" spans="1:53">
      <c r="A85" s="145">
        <v>10</v>
      </c>
      <c r="B85" s="155" t="s">
        <v>145</v>
      </c>
      <c r="C85" s="147"/>
      <c r="D85" s="144"/>
      <c r="E85" s="131"/>
      <c r="F85" s="148"/>
      <c r="G85" s="107" t="e">
        <f t="shared" si="1"/>
        <v>#DIV/0!</v>
      </c>
    </row>
    <row r="86" spans="1:53">
      <c r="A86" s="145">
        <v>11</v>
      </c>
      <c r="B86" s="155" t="s">
        <v>146</v>
      </c>
      <c r="C86" s="147"/>
      <c r="D86" s="144"/>
      <c r="E86" s="131"/>
      <c r="F86" s="148">
        <f>F73+F74+F77+F80+F84+F85</f>
        <v>0</v>
      </c>
      <c r="G86" s="107" t="e">
        <f t="shared" si="1"/>
        <v>#DIV/0!</v>
      </c>
    </row>
    <row r="87" spans="1:53">
      <c r="A87" s="145">
        <v>12</v>
      </c>
      <c r="B87" s="155" t="s">
        <v>147</v>
      </c>
      <c r="C87" s="147"/>
      <c r="D87" s="144"/>
      <c r="E87" s="131"/>
      <c r="F87" s="148">
        <f>(F86*1.2)</f>
        <v>0</v>
      </c>
      <c r="G87" s="107" t="e">
        <f t="shared" si="1"/>
        <v>#DIV/0!</v>
      </c>
    </row>
    <row r="88" spans="1:53" hidden="1">
      <c r="E88" s="24"/>
      <c r="F88" s="2">
        <v>2050000</v>
      </c>
    </row>
    <row r="89" spans="1:53" hidden="1">
      <c r="E89" s="24"/>
      <c r="F89" s="2">
        <f>F88/1.2</f>
        <v>1708333.3333333335</v>
      </c>
    </row>
    <row r="90" spans="1:53" hidden="1">
      <c r="E90" s="24"/>
      <c r="F90" s="156">
        <v>887872.00901867822</v>
      </c>
    </row>
    <row r="91" spans="1:53">
      <c r="E91" s="24"/>
    </row>
    <row r="92" spans="1:53">
      <c r="E92" s="24"/>
    </row>
    <row r="93" spans="1:53">
      <c r="E93" s="24"/>
    </row>
    <row r="94" spans="1:53">
      <c r="E94" s="24"/>
    </row>
    <row r="95" spans="1:53">
      <c r="E95" s="24"/>
    </row>
    <row r="96" spans="1:53">
      <c r="E96" s="24"/>
    </row>
    <row r="97" spans="5:5">
      <c r="E97" s="24"/>
    </row>
    <row r="98" spans="5:5">
      <c r="E98" s="24"/>
    </row>
    <row r="99" spans="5:5">
      <c r="E99" s="24"/>
    </row>
    <row r="100" spans="5:5">
      <c r="E100" s="24"/>
    </row>
    <row r="101" spans="5:5">
      <c r="E101" s="24"/>
    </row>
  </sheetData>
  <mergeCells count="2">
    <mergeCell ref="B2:G2"/>
    <mergeCell ref="B3:G3"/>
  </mergeCells>
  <pageMargins left="0.61" right="0.31" top="0.57999999999999996" bottom="0.4" header="0.3" footer="0.18"/>
  <pageSetup paperSize="9" scale="80" orientation="portrait" r:id="rId1"/>
  <headerFooter alignWithMargins="0"/>
  <rowBreaks count="1" manualBreakCount="1">
    <brk id="60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M1" sqref="M1:N1"/>
    </sheetView>
  </sheetViews>
  <sheetFormatPr defaultRowHeight="15"/>
  <cols>
    <col min="1" max="1" width="4.7109375" style="293" customWidth="1"/>
    <col min="2" max="2" width="31" customWidth="1"/>
    <col min="3" max="5" width="10.42578125" style="293" customWidth="1"/>
    <col min="6" max="14" width="10.42578125" customWidth="1"/>
  </cols>
  <sheetData>
    <row r="1" spans="1:14">
      <c r="M1" s="466" t="s">
        <v>53</v>
      </c>
      <c r="N1" s="466"/>
    </row>
    <row r="2" spans="1:14" ht="18.75">
      <c r="A2" s="414" t="s">
        <v>435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</row>
    <row r="3" spans="1:14">
      <c r="A3" s="248"/>
      <c r="B3" s="249"/>
      <c r="C3" s="248"/>
      <c r="D3" s="248"/>
      <c r="E3" s="248"/>
      <c r="F3" s="249"/>
      <c r="G3" s="249"/>
      <c r="H3" s="249"/>
      <c r="I3" s="249"/>
      <c r="J3" s="249"/>
      <c r="K3" s="249"/>
      <c r="L3" s="249"/>
      <c r="M3" s="249"/>
      <c r="N3" s="249"/>
    </row>
    <row r="4" spans="1:14" s="250" customFormat="1" ht="45.75" customHeight="1">
      <c r="A4" s="415" t="s">
        <v>268</v>
      </c>
      <c r="B4" s="417" t="s">
        <v>284</v>
      </c>
      <c r="C4" s="419" t="s">
        <v>266</v>
      </c>
      <c r="D4" s="420"/>
      <c r="E4" s="421"/>
      <c r="F4" s="419" t="s">
        <v>22</v>
      </c>
      <c r="G4" s="420"/>
      <c r="H4" s="421"/>
      <c r="I4" s="419" t="s">
        <v>285</v>
      </c>
      <c r="J4" s="420"/>
      <c r="K4" s="421"/>
      <c r="L4" s="419" t="s">
        <v>286</v>
      </c>
      <c r="M4" s="420"/>
      <c r="N4" s="421"/>
    </row>
    <row r="5" spans="1:14" s="254" customFormat="1" ht="30">
      <c r="A5" s="416"/>
      <c r="B5" s="418"/>
      <c r="C5" s="251" t="s">
        <v>287</v>
      </c>
      <c r="D5" s="252" t="s">
        <v>288</v>
      </c>
      <c r="E5" s="253" t="s">
        <v>289</v>
      </c>
      <c r="F5" s="251" t="s">
        <v>287</v>
      </c>
      <c r="G5" s="252" t="s">
        <v>288</v>
      </c>
      <c r="H5" s="253" t="s">
        <v>289</v>
      </c>
      <c r="I5" s="251" t="s">
        <v>287</v>
      </c>
      <c r="J5" s="252" t="s">
        <v>288</v>
      </c>
      <c r="K5" s="253" t="s">
        <v>289</v>
      </c>
      <c r="L5" s="251" t="s">
        <v>287</v>
      </c>
      <c r="M5" s="252" t="s">
        <v>288</v>
      </c>
      <c r="N5" s="253" t="s">
        <v>289</v>
      </c>
    </row>
    <row r="6" spans="1:14" ht="40.5" customHeight="1">
      <c r="A6" s="255" t="s">
        <v>151</v>
      </c>
      <c r="B6" s="256" t="s">
        <v>290</v>
      </c>
      <c r="C6" s="257"/>
      <c r="D6" s="258"/>
      <c r="E6" s="259"/>
      <c r="F6" s="257"/>
      <c r="G6" s="258"/>
      <c r="H6" s="259"/>
      <c r="I6" s="260"/>
      <c r="J6" s="261"/>
      <c r="K6" s="262"/>
      <c r="L6" s="260"/>
      <c r="M6" s="261"/>
      <c r="N6" s="262"/>
    </row>
    <row r="7" spans="1:14" ht="40.5" customHeight="1">
      <c r="A7" s="263" t="s">
        <v>152</v>
      </c>
      <c r="B7" s="264" t="s">
        <v>291</v>
      </c>
      <c r="C7" s="265"/>
      <c r="D7" s="266"/>
      <c r="E7" s="267"/>
      <c r="F7" s="265"/>
      <c r="G7" s="266"/>
      <c r="H7" s="267"/>
      <c r="I7" s="268"/>
      <c r="J7" s="269"/>
      <c r="K7" s="270"/>
      <c r="L7" s="268"/>
      <c r="M7" s="269"/>
      <c r="N7" s="269"/>
    </row>
    <row r="8" spans="1:14" ht="40.5" customHeight="1">
      <c r="A8" s="263"/>
      <c r="B8" s="264" t="s">
        <v>292</v>
      </c>
      <c r="C8" s="265"/>
      <c r="D8" s="266"/>
      <c r="E8" s="267"/>
      <c r="F8" s="265"/>
      <c r="G8" s="266"/>
      <c r="H8" s="267"/>
      <c r="I8" s="268"/>
      <c r="J8" s="269"/>
      <c r="K8" s="270"/>
      <c r="L8" s="268"/>
      <c r="M8" s="268"/>
      <c r="N8" s="268"/>
    </row>
    <row r="9" spans="1:14" ht="40.5" customHeight="1">
      <c r="A9" s="263"/>
      <c r="B9" s="264" t="s">
        <v>293</v>
      </c>
      <c r="C9" s="265"/>
      <c r="D9" s="266"/>
      <c r="E9" s="267"/>
      <c r="F9" s="265"/>
      <c r="G9" s="266"/>
      <c r="H9" s="267"/>
      <c r="I9" s="268"/>
      <c r="J9" s="269"/>
      <c r="K9" s="270"/>
      <c r="L9" s="268"/>
      <c r="M9" s="268"/>
      <c r="N9" s="268"/>
    </row>
    <row r="10" spans="1:14" ht="35.25" customHeight="1">
      <c r="A10" s="263" t="s">
        <v>153</v>
      </c>
      <c r="B10" s="264" t="s">
        <v>294</v>
      </c>
      <c r="C10" s="265"/>
      <c r="D10" s="266"/>
      <c r="E10" s="267"/>
      <c r="F10" s="265"/>
      <c r="G10" s="266"/>
      <c r="H10" s="267"/>
      <c r="I10" s="268"/>
      <c r="J10" s="269"/>
      <c r="K10" s="270"/>
      <c r="L10" s="268"/>
      <c r="M10" s="268"/>
      <c r="N10" s="268"/>
    </row>
    <row r="11" spans="1:14" s="279" customFormat="1" ht="41.25" customHeight="1">
      <c r="A11" s="271" t="s">
        <v>154</v>
      </c>
      <c r="B11" s="272" t="s">
        <v>295</v>
      </c>
      <c r="C11" s="273"/>
      <c r="D11" s="274"/>
      <c r="E11" s="275"/>
      <c r="F11" s="273"/>
      <c r="G11" s="274"/>
      <c r="H11" s="275"/>
      <c r="I11" s="276"/>
      <c r="J11" s="277"/>
      <c r="K11" s="278"/>
      <c r="L11" s="276"/>
      <c r="M11" s="276"/>
      <c r="N11" s="276"/>
    </row>
    <row r="12" spans="1:14" s="279" customFormat="1" ht="36.75" customHeight="1">
      <c r="A12" s="271" t="s">
        <v>155</v>
      </c>
      <c r="B12" s="272" t="s">
        <v>296</v>
      </c>
      <c r="C12" s="273"/>
      <c r="D12" s="274"/>
      <c r="E12" s="275"/>
      <c r="F12" s="273"/>
      <c r="G12" s="274"/>
      <c r="H12" s="275"/>
      <c r="I12" s="276"/>
      <c r="J12" s="277"/>
      <c r="K12" s="278"/>
      <c r="L12" s="276"/>
      <c r="M12" s="277"/>
      <c r="N12" s="278"/>
    </row>
    <row r="13" spans="1:14" ht="40.5" customHeight="1">
      <c r="A13" s="263" t="s">
        <v>156</v>
      </c>
      <c r="B13" s="264" t="s">
        <v>297</v>
      </c>
      <c r="C13" s="265"/>
      <c r="D13" s="266"/>
      <c r="E13" s="267"/>
      <c r="F13" s="265"/>
      <c r="G13" s="266"/>
      <c r="H13" s="267"/>
      <c r="I13" s="268"/>
      <c r="J13" s="269"/>
      <c r="K13" s="270"/>
      <c r="L13" s="268"/>
      <c r="M13" s="269"/>
      <c r="N13" s="270"/>
    </row>
    <row r="14" spans="1:14" ht="40.5" customHeight="1">
      <c r="A14" s="280" t="s">
        <v>298</v>
      </c>
      <c r="B14" s="281" t="s">
        <v>299</v>
      </c>
      <c r="C14" s="282"/>
      <c r="D14" s="283"/>
      <c r="E14" s="284"/>
      <c r="F14" s="282"/>
      <c r="G14" s="283"/>
      <c r="H14" s="284"/>
      <c r="I14" s="285"/>
      <c r="J14" s="286"/>
      <c r="K14" s="287"/>
      <c r="L14" s="282"/>
      <c r="M14" s="286"/>
      <c r="N14" s="287"/>
    </row>
    <row r="15" spans="1:14" s="279" customFormat="1" ht="40.5" customHeight="1">
      <c r="A15" s="288" t="s">
        <v>300</v>
      </c>
      <c r="B15" s="289" t="s">
        <v>301</v>
      </c>
      <c r="C15" s="290"/>
      <c r="D15" s="291"/>
      <c r="E15" s="292"/>
      <c r="F15" s="290"/>
      <c r="G15" s="291"/>
      <c r="H15" s="292"/>
      <c r="I15" s="290"/>
      <c r="J15" s="291"/>
      <c r="K15" s="292"/>
      <c r="L15" s="290"/>
      <c r="M15" s="291"/>
      <c r="N15" s="292"/>
    </row>
  </sheetData>
  <mergeCells count="8">
    <mergeCell ref="M1:N1"/>
    <mergeCell ref="A2:N2"/>
    <mergeCell ref="A4:A5"/>
    <mergeCell ref="B4:B5"/>
    <mergeCell ref="C4:E4"/>
    <mergeCell ref="F4:H4"/>
    <mergeCell ref="I4:K4"/>
    <mergeCell ref="L4:N4"/>
  </mergeCells>
  <printOptions horizontalCentered="1"/>
  <pageMargins left="0.19685039370078741" right="0.19685039370078741" top="0.35433070866141736" bottom="0" header="0.31496062992125984" footer="0.31496062992125984"/>
  <pageSetup paperSize="9" scale="85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D1" sqref="D1:E1"/>
    </sheetView>
  </sheetViews>
  <sheetFormatPr defaultRowHeight="15"/>
  <cols>
    <col min="1" max="1" width="4.7109375" style="293" customWidth="1"/>
    <col min="2" max="2" width="36.7109375" customWidth="1"/>
    <col min="3" max="5" width="16" style="293" customWidth="1"/>
  </cols>
  <sheetData>
    <row r="1" spans="1:5">
      <c r="D1" s="466" t="s">
        <v>53</v>
      </c>
      <c r="E1" s="466"/>
    </row>
    <row r="2" spans="1:5" ht="52.5" customHeight="1">
      <c r="A2" s="422" t="s">
        <v>436</v>
      </c>
      <c r="B2" s="422"/>
      <c r="C2" s="422"/>
      <c r="D2" s="422"/>
      <c r="E2" s="422"/>
    </row>
    <row r="3" spans="1:5">
      <c r="A3" s="248"/>
      <c r="B3" s="249"/>
      <c r="C3" s="248"/>
      <c r="D3" s="248"/>
      <c r="E3" s="248"/>
    </row>
    <row r="4" spans="1:5" s="250" customFormat="1" ht="45.75" customHeight="1">
      <c r="A4" s="415" t="s">
        <v>268</v>
      </c>
      <c r="B4" s="417" t="s">
        <v>284</v>
      </c>
      <c r="C4" s="419" t="s">
        <v>267</v>
      </c>
      <c r="D4" s="420"/>
      <c r="E4" s="421"/>
    </row>
    <row r="5" spans="1:5" s="254" customFormat="1" ht="69.75" customHeight="1">
      <c r="A5" s="416"/>
      <c r="B5" s="418"/>
      <c r="C5" s="251" t="s">
        <v>302</v>
      </c>
      <c r="D5" s="252" t="s">
        <v>303</v>
      </c>
      <c r="E5" s="253" t="s">
        <v>304</v>
      </c>
    </row>
    <row r="6" spans="1:5" ht="40.5" customHeight="1">
      <c r="A6" s="255" t="s">
        <v>151</v>
      </c>
      <c r="B6" s="256" t="s">
        <v>290</v>
      </c>
      <c r="C6" s="257"/>
      <c r="D6" s="258"/>
      <c r="E6" s="259"/>
    </row>
    <row r="7" spans="1:5" ht="40.5" customHeight="1">
      <c r="A7" s="263" t="s">
        <v>152</v>
      </c>
      <c r="B7" s="264" t="s">
        <v>291</v>
      </c>
      <c r="C7" s="265"/>
      <c r="D7" s="266"/>
      <c r="E7" s="267"/>
    </row>
    <row r="8" spans="1:5" ht="40.5" customHeight="1">
      <c r="A8" s="263"/>
      <c r="B8" s="264" t="s">
        <v>292</v>
      </c>
      <c r="C8" s="265"/>
      <c r="D8" s="266"/>
      <c r="E8" s="267"/>
    </row>
    <row r="9" spans="1:5" ht="40.5" customHeight="1">
      <c r="A9" s="263"/>
      <c r="B9" s="264" t="s">
        <v>293</v>
      </c>
      <c r="C9" s="265"/>
      <c r="D9" s="266"/>
      <c r="E9" s="267"/>
    </row>
    <row r="10" spans="1:5" ht="35.25" customHeight="1">
      <c r="A10" s="263" t="s">
        <v>153</v>
      </c>
      <c r="B10" s="264" t="s">
        <v>294</v>
      </c>
      <c r="C10" s="265"/>
      <c r="D10" s="266"/>
      <c r="E10" s="267"/>
    </row>
    <row r="11" spans="1:5" s="279" customFormat="1" ht="41.25" customHeight="1">
      <c r="A11" s="271" t="s">
        <v>154</v>
      </c>
      <c r="B11" s="272" t="s">
        <v>295</v>
      </c>
      <c r="C11" s="273"/>
      <c r="D11" s="274"/>
      <c r="E11" s="275"/>
    </row>
    <row r="12" spans="1:5" s="279" customFormat="1" ht="36.75" customHeight="1">
      <c r="A12" s="271" t="s">
        <v>155</v>
      </c>
      <c r="B12" s="272" t="s">
        <v>296</v>
      </c>
      <c r="C12" s="273"/>
      <c r="D12" s="274"/>
      <c r="E12" s="275"/>
    </row>
    <row r="13" spans="1:5" ht="40.5" customHeight="1">
      <c r="A13" s="263" t="s">
        <v>156</v>
      </c>
      <c r="B13" s="264" t="s">
        <v>305</v>
      </c>
      <c r="C13" s="265"/>
      <c r="D13" s="266"/>
      <c r="E13" s="267"/>
    </row>
    <row r="14" spans="1:5" ht="40.5" customHeight="1">
      <c r="A14" s="280" t="s">
        <v>298</v>
      </c>
      <c r="B14" s="281" t="s">
        <v>306</v>
      </c>
      <c r="C14" s="282"/>
      <c r="D14" s="283"/>
      <c r="E14" s="284"/>
    </row>
    <row r="15" spans="1:5" s="279" customFormat="1" ht="40.5" customHeight="1">
      <c r="A15" s="288" t="s">
        <v>300</v>
      </c>
      <c r="B15" s="289" t="s">
        <v>301</v>
      </c>
      <c r="C15" s="290"/>
      <c r="D15" s="291"/>
      <c r="E15" s="292"/>
    </row>
  </sheetData>
  <mergeCells count="5">
    <mergeCell ref="A2:E2"/>
    <mergeCell ref="A4:A5"/>
    <mergeCell ref="B4:B5"/>
    <mergeCell ref="C4:E4"/>
    <mergeCell ref="D1:E1"/>
  </mergeCells>
  <printOptions horizontalCentered="1"/>
  <pageMargins left="0.70866141732283472" right="0.51181102362204722" top="0.35433070866141736" bottom="0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16"/>
  <sheetViews>
    <sheetView workbookViewId="0">
      <selection activeCell="A2" sqref="A2:J2"/>
    </sheetView>
  </sheetViews>
  <sheetFormatPr defaultRowHeight="15"/>
  <cols>
    <col min="1" max="1" width="25.7109375" customWidth="1"/>
    <col min="2" max="2" width="12" customWidth="1"/>
    <col min="3" max="3" width="12.85546875" customWidth="1"/>
    <col min="4" max="4" width="13" customWidth="1"/>
    <col min="5" max="5" width="12.5703125" customWidth="1"/>
    <col min="6" max="6" width="13.42578125" customWidth="1"/>
    <col min="7" max="7" width="11.140625" bestFit="1" customWidth="1"/>
    <col min="8" max="8" width="15.85546875" customWidth="1"/>
    <col min="9" max="9" width="14" customWidth="1"/>
    <col min="10" max="10" width="13.7109375" customWidth="1"/>
  </cols>
  <sheetData>
    <row r="1" spans="1:10">
      <c r="I1" s="466" t="s">
        <v>71</v>
      </c>
      <c r="J1" s="466"/>
    </row>
    <row r="2" spans="1:10" ht="18.75">
      <c r="A2" s="377" t="s">
        <v>437</v>
      </c>
      <c r="B2" s="377"/>
      <c r="C2" s="377"/>
      <c r="D2" s="377"/>
      <c r="E2" s="377"/>
      <c r="F2" s="377"/>
      <c r="G2" s="377"/>
      <c r="H2" s="377"/>
      <c r="I2" s="377"/>
      <c r="J2" s="377"/>
    </row>
    <row r="4" spans="1:10" s="294" customFormat="1" ht="60" customHeight="1">
      <c r="A4" s="423" t="s">
        <v>149</v>
      </c>
      <c r="B4" s="423" t="s">
        <v>307</v>
      </c>
      <c r="C4" s="423"/>
      <c r="D4" s="423" t="s">
        <v>308</v>
      </c>
      <c r="E4" s="423" t="s">
        <v>309</v>
      </c>
      <c r="F4" s="423" t="s">
        <v>310</v>
      </c>
      <c r="G4" s="423" t="s">
        <v>311</v>
      </c>
      <c r="H4" s="423" t="s">
        <v>312</v>
      </c>
      <c r="I4" s="423" t="s">
        <v>313</v>
      </c>
      <c r="J4" s="423" t="s">
        <v>314</v>
      </c>
    </row>
    <row r="5" spans="1:10" s="294" customFormat="1" ht="45">
      <c r="A5" s="423"/>
      <c r="B5" s="295" t="s">
        <v>315</v>
      </c>
      <c r="C5" s="295" t="s">
        <v>316</v>
      </c>
      <c r="D5" s="423"/>
      <c r="E5" s="423"/>
      <c r="F5" s="423"/>
      <c r="G5" s="423"/>
      <c r="H5" s="423"/>
      <c r="I5" s="423"/>
      <c r="J5" s="423"/>
    </row>
    <row r="6" spans="1:10" s="170" customFormat="1" ht="23.25" customHeight="1">
      <c r="A6" s="296" t="s">
        <v>317</v>
      </c>
      <c r="B6" s="297"/>
      <c r="C6" s="297"/>
      <c r="D6" s="298"/>
      <c r="E6" s="298"/>
      <c r="F6" s="298"/>
      <c r="G6" s="299"/>
      <c r="H6" s="299">
        <f>SUM(B6:G6)</f>
        <v>0</v>
      </c>
      <c r="I6" s="299"/>
      <c r="J6" s="299">
        <f>H6+I6</f>
        <v>0</v>
      </c>
    </row>
    <row r="7" spans="1:10" s="170" customFormat="1" ht="23.25" customHeight="1">
      <c r="A7" s="296" t="s">
        <v>100</v>
      </c>
      <c r="B7" s="297"/>
      <c r="C7" s="297"/>
      <c r="D7" s="297"/>
      <c r="E7" s="297"/>
      <c r="F7" s="297"/>
      <c r="G7" s="297"/>
      <c r="H7" s="299">
        <f t="shared" ref="H7:H15" si="0">SUM(B7:G7)</f>
        <v>0</v>
      </c>
      <c r="I7" s="297"/>
      <c r="J7" s="299">
        <f t="shared" ref="J7:J9" si="1">H7+I7</f>
        <v>0</v>
      </c>
    </row>
    <row r="8" spans="1:10" s="170" customFormat="1" ht="23.25" customHeight="1">
      <c r="A8" s="296" t="s">
        <v>318</v>
      </c>
      <c r="B8" s="297"/>
      <c r="C8" s="297"/>
      <c r="D8" s="297"/>
      <c r="E8" s="297"/>
      <c r="F8" s="297"/>
      <c r="G8" s="297"/>
      <c r="H8" s="299">
        <f t="shared" si="0"/>
        <v>0</v>
      </c>
      <c r="I8" s="297"/>
      <c r="J8" s="299">
        <f t="shared" si="1"/>
        <v>0</v>
      </c>
    </row>
    <row r="9" spans="1:10" s="170" customFormat="1" ht="23.25" customHeight="1">
      <c r="A9" s="296" t="s">
        <v>319</v>
      </c>
      <c r="B9" s="297"/>
      <c r="C9" s="297"/>
      <c r="D9" s="297"/>
      <c r="E9" s="297"/>
      <c r="F9" s="297"/>
      <c r="G9" s="297"/>
      <c r="H9" s="299">
        <f t="shared" si="0"/>
        <v>0</v>
      </c>
      <c r="I9" s="297"/>
      <c r="J9" s="299">
        <f t="shared" si="1"/>
        <v>0</v>
      </c>
    </row>
    <row r="10" spans="1:10" s="170" customFormat="1" ht="23.25" customHeight="1">
      <c r="A10" s="296" t="s">
        <v>320</v>
      </c>
      <c r="B10" s="297"/>
      <c r="C10" s="297"/>
      <c r="D10" s="297"/>
      <c r="E10" s="297"/>
      <c r="F10" s="297"/>
      <c r="G10" s="297"/>
      <c r="H10" s="299">
        <f t="shared" si="0"/>
        <v>0</v>
      </c>
      <c r="I10" s="297"/>
      <c r="J10" s="299"/>
    </row>
    <row r="11" spans="1:10" s="170" customFormat="1" ht="23.25" customHeight="1">
      <c r="A11" s="296" t="s">
        <v>321</v>
      </c>
      <c r="B11" s="297"/>
      <c r="C11" s="297"/>
      <c r="D11" s="297"/>
      <c r="E11" s="297"/>
      <c r="F11" s="297"/>
      <c r="G11" s="297"/>
      <c r="H11" s="299">
        <f t="shared" si="0"/>
        <v>0</v>
      </c>
      <c r="I11" s="297"/>
      <c r="J11" s="299"/>
    </row>
    <row r="12" spans="1:10" s="170" customFormat="1" ht="23.25" customHeight="1">
      <c r="A12" s="296" t="s">
        <v>128</v>
      </c>
      <c r="B12" s="297"/>
      <c r="C12" s="297"/>
      <c r="D12" s="297"/>
      <c r="E12" s="297"/>
      <c r="F12" s="297"/>
      <c r="G12" s="297"/>
      <c r="H12" s="299">
        <f t="shared" si="0"/>
        <v>0</v>
      </c>
      <c r="I12" s="297"/>
      <c r="J12" s="299"/>
    </row>
    <row r="13" spans="1:10" s="170" customFormat="1" ht="23.25" customHeight="1">
      <c r="A13" s="296" t="s">
        <v>322</v>
      </c>
      <c r="B13" s="297"/>
      <c r="C13" s="297"/>
      <c r="D13" s="297"/>
      <c r="E13" s="297"/>
      <c r="F13" s="297"/>
      <c r="G13" s="297"/>
      <c r="H13" s="299">
        <f t="shared" si="0"/>
        <v>0</v>
      </c>
      <c r="I13" s="297"/>
      <c r="J13" s="299"/>
    </row>
    <row r="14" spans="1:10" s="170" customFormat="1" ht="23.25" customHeight="1">
      <c r="A14" s="296" t="s">
        <v>323</v>
      </c>
      <c r="B14" s="297"/>
      <c r="C14" s="297"/>
      <c r="D14" s="297"/>
      <c r="E14" s="297"/>
      <c r="F14" s="297"/>
      <c r="G14" s="297"/>
      <c r="H14" s="299">
        <f t="shared" si="0"/>
        <v>0</v>
      </c>
      <c r="I14" s="297"/>
      <c r="J14" s="299"/>
    </row>
    <row r="15" spans="1:10" s="170" customFormat="1" ht="23.25" customHeight="1">
      <c r="A15" s="296" t="s">
        <v>262</v>
      </c>
      <c r="B15" s="297"/>
      <c r="C15" s="297"/>
      <c r="D15" s="297"/>
      <c r="E15" s="297"/>
      <c r="F15" s="297"/>
      <c r="G15" s="297"/>
      <c r="H15" s="299">
        <f t="shared" si="0"/>
        <v>0</v>
      </c>
      <c r="I15" s="297"/>
      <c r="J15" s="299"/>
    </row>
    <row r="16" spans="1:10" s="302" customFormat="1" ht="23.25" customHeight="1">
      <c r="A16" s="300" t="s">
        <v>264</v>
      </c>
      <c r="B16" s="301">
        <f>SUM(B6:B15)-B13</f>
        <v>0</v>
      </c>
      <c r="C16" s="301">
        <f t="shared" ref="C16:J16" si="2">SUM(C6:C15)-C13</f>
        <v>0</v>
      </c>
      <c r="D16" s="301">
        <f t="shared" si="2"/>
        <v>0</v>
      </c>
      <c r="E16" s="301">
        <f t="shared" si="2"/>
        <v>0</v>
      </c>
      <c r="F16" s="301">
        <f t="shared" si="2"/>
        <v>0</v>
      </c>
      <c r="G16" s="301">
        <f t="shared" si="2"/>
        <v>0</v>
      </c>
      <c r="H16" s="301">
        <f t="shared" si="2"/>
        <v>0</v>
      </c>
      <c r="I16" s="301">
        <f t="shared" si="2"/>
        <v>0</v>
      </c>
      <c r="J16" s="301">
        <f t="shared" si="2"/>
        <v>0</v>
      </c>
    </row>
  </sheetData>
  <mergeCells count="11">
    <mergeCell ref="I1:J1"/>
    <mergeCell ref="A2:J2"/>
    <mergeCell ref="A4:A5"/>
    <mergeCell ref="B4:C4"/>
    <mergeCell ref="D4:D5"/>
    <mergeCell ref="E4:E5"/>
    <mergeCell ref="F4:F5"/>
    <mergeCell ref="G4:G5"/>
    <mergeCell ref="H4:H5"/>
    <mergeCell ref="I4:I5"/>
    <mergeCell ref="J4:J5"/>
  </mergeCells>
  <pageMargins left="3.937007874015748E-2" right="3.937007874015748E-2" top="0.74803149606299213" bottom="0.74803149606299213" header="0.31496062992125984" footer="0.31496062992125984"/>
  <pageSetup paperSize="9" scale="95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F1" sqref="F1:G1"/>
    </sheetView>
  </sheetViews>
  <sheetFormatPr defaultRowHeight="15"/>
  <cols>
    <col min="1" max="1" width="24.140625" customWidth="1"/>
    <col min="2" max="6" width="20.42578125" customWidth="1"/>
    <col min="7" max="7" width="14.42578125" style="279" customWidth="1"/>
  </cols>
  <sheetData>
    <row r="1" spans="1:7">
      <c r="F1" s="466" t="s">
        <v>74</v>
      </c>
      <c r="G1" s="466"/>
    </row>
    <row r="2" spans="1:7" ht="18.75">
      <c r="A2" s="377" t="s">
        <v>438</v>
      </c>
      <c r="B2" s="377"/>
      <c r="C2" s="377"/>
      <c r="D2" s="377"/>
      <c r="E2" s="377"/>
      <c r="F2" s="377"/>
      <c r="G2" s="377"/>
    </row>
    <row r="3" spans="1:7">
      <c r="G3" s="303" t="s">
        <v>73</v>
      </c>
    </row>
    <row r="4" spans="1:7" s="170" customFormat="1" ht="51.75" customHeight="1">
      <c r="A4" s="304" t="s">
        <v>149</v>
      </c>
      <c r="B4" s="305" t="s">
        <v>266</v>
      </c>
      <c r="C4" s="305" t="s">
        <v>22</v>
      </c>
      <c r="D4" s="305" t="s">
        <v>285</v>
      </c>
      <c r="E4" s="305" t="s">
        <v>286</v>
      </c>
      <c r="F4" s="305" t="s">
        <v>267</v>
      </c>
      <c r="G4" s="306" t="s">
        <v>264</v>
      </c>
    </row>
    <row r="5" spans="1:7" ht="30.75" customHeight="1">
      <c r="A5" s="298" t="s">
        <v>324</v>
      </c>
      <c r="B5" s="307"/>
      <c r="C5" s="307"/>
      <c r="D5" s="307"/>
      <c r="E5" s="307"/>
      <c r="F5" s="307"/>
      <c r="G5" s="308">
        <f>B5+C5+D5+E5+F5</f>
        <v>0</v>
      </c>
    </row>
    <row r="6" spans="1:7" ht="30.75" customHeight="1">
      <c r="A6" s="298" t="s">
        <v>325</v>
      </c>
      <c r="B6" s="307"/>
      <c r="C6" s="307"/>
      <c r="D6" s="307"/>
      <c r="E6" s="307"/>
      <c r="F6" s="307"/>
      <c r="G6" s="308">
        <f>B6+C6+D6+E6+F6</f>
        <v>0</v>
      </c>
    </row>
    <row r="7" spans="1:7" s="279" customFormat="1" ht="30.75" customHeight="1">
      <c r="A7" s="309" t="s">
        <v>70</v>
      </c>
      <c r="B7" s="308">
        <f>SUM(B5:B6)</f>
        <v>0</v>
      </c>
      <c r="C7" s="308">
        <f>SUM(C5:C6)</f>
        <v>0</v>
      </c>
      <c r="D7" s="308">
        <f>SUM(D5:D6)</f>
        <v>0</v>
      </c>
      <c r="E7" s="308">
        <f>SUM(E5:E6)</f>
        <v>0</v>
      </c>
      <c r="F7" s="308">
        <f>SUM(F5:F6)</f>
        <v>0</v>
      </c>
      <c r="G7" s="308">
        <f>B7+C7+D7+E7+F7</f>
        <v>0</v>
      </c>
    </row>
    <row r="10" spans="1:7" s="247" customFormat="1" ht="26.25" customHeight="1">
      <c r="A10" s="422" t="s">
        <v>439</v>
      </c>
      <c r="B10" s="422"/>
      <c r="C10" s="422"/>
      <c r="D10" s="422"/>
      <c r="E10" s="422"/>
      <c r="F10" s="422"/>
      <c r="G10" s="422"/>
    </row>
    <row r="11" spans="1:7">
      <c r="E11" s="424" t="s">
        <v>326</v>
      </c>
      <c r="F11" s="424"/>
      <c r="G11" s="424"/>
    </row>
    <row r="12" spans="1:7" ht="52.5" customHeight="1">
      <c r="A12" s="231" t="s">
        <v>149</v>
      </c>
      <c r="B12" s="310" t="s">
        <v>266</v>
      </c>
      <c r="C12" s="310" t="s">
        <v>22</v>
      </c>
      <c r="D12" s="310" t="s">
        <v>285</v>
      </c>
      <c r="E12" s="310" t="s">
        <v>286</v>
      </c>
      <c r="F12" s="310" t="s">
        <v>267</v>
      </c>
      <c r="G12" s="311" t="s">
        <v>264</v>
      </c>
    </row>
    <row r="13" spans="1:7" ht="32.25" customHeight="1">
      <c r="A13" s="231" t="s">
        <v>327</v>
      </c>
      <c r="B13" s="307"/>
      <c r="C13" s="307"/>
      <c r="D13" s="307"/>
      <c r="E13" s="307"/>
      <c r="F13" s="307"/>
      <c r="G13" s="308">
        <f>B13+C13+D13+E13+F13</f>
        <v>0</v>
      </c>
    </row>
    <row r="14" spans="1:7" ht="40.5" customHeight="1">
      <c r="A14" s="233" t="s">
        <v>328</v>
      </c>
      <c r="B14" s="307"/>
      <c r="C14" s="307"/>
      <c r="D14" s="307"/>
      <c r="E14" s="307"/>
      <c r="F14" s="307"/>
      <c r="G14" s="308">
        <f>B14+C14+D14+E14+F14</f>
        <v>0</v>
      </c>
    </row>
    <row r="15" spans="1:7" ht="32.25" customHeight="1">
      <c r="A15" s="312" t="s">
        <v>70</v>
      </c>
      <c r="B15" s="308">
        <f>SUM(B13:B14)</f>
        <v>0</v>
      </c>
      <c r="C15" s="308">
        <f>SUM(C13:C14)</f>
        <v>0</v>
      </c>
      <c r="D15" s="308">
        <f>SUM(D13:D14)</f>
        <v>0</v>
      </c>
      <c r="E15" s="308">
        <f>SUM(E13:E14)</f>
        <v>0</v>
      </c>
      <c r="F15" s="308">
        <f>SUM(F13:F14)</f>
        <v>0</v>
      </c>
      <c r="G15" s="308">
        <f>B15+C15+D15+E15+F15</f>
        <v>0</v>
      </c>
    </row>
    <row r="16" spans="1:7" ht="27.75" customHeight="1">
      <c r="A16" s="425" t="s">
        <v>440</v>
      </c>
      <c r="B16" s="425"/>
    </row>
    <row r="17" spans="1:7">
      <c r="A17" s="313"/>
      <c r="B17" s="313"/>
    </row>
    <row r="18" spans="1:7" ht="36" customHeight="1">
      <c r="A18" s="426" t="s">
        <v>329</v>
      </c>
      <c r="B18" s="426"/>
      <c r="C18" s="426"/>
      <c r="D18" s="426"/>
      <c r="E18" s="426"/>
      <c r="F18" s="426"/>
      <c r="G18" s="426"/>
    </row>
  </sheetData>
  <mergeCells count="6">
    <mergeCell ref="F1:G1"/>
    <mergeCell ref="A2:G2"/>
    <mergeCell ref="A10:G10"/>
    <mergeCell ref="E11:G11"/>
    <mergeCell ref="A16:B16"/>
    <mergeCell ref="A18:G18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2" sqref="A2:D2"/>
    </sheetView>
  </sheetViews>
  <sheetFormatPr defaultRowHeight="18.75"/>
  <cols>
    <col min="1" max="1" width="6.5703125" style="247" customWidth="1"/>
    <col min="2" max="2" width="53.5703125" style="238" customWidth="1"/>
    <col min="3" max="3" width="32.140625" style="238" customWidth="1"/>
    <col min="4" max="4" width="30.85546875" style="238" customWidth="1"/>
    <col min="5" max="16384" width="9.140625" style="238"/>
  </cols>
  <sheetData>
    <row r="1" spans="1:5">
      <c r="D1" s="469" t="s">
        <v>148</v>
      </c>
      <c r="E1" s="468"/>
    </row>
    <row r="2" spans="1:5" ht="33" customHeight="1">
      <c r="A2" s="422" t="s">
        <v>278</v>
      </c>
      <c r="B2" s="422"/>
      <c r="C2" s="422"/>
      <c r="D2" s="422"/>
    </row>
    <row r="4" spans="1:5" ht="26.25" customHeight="1">
      <c r="A4" s="427" t="s">
        <v>268</v>
      </c>
      <c r="B4" s="427" t="s">
        <v>279</v>
      </c>
      <c r="C4" s="429" t="s">
        <v>280</v>
      </c>
      <c r="D4" s="430"/>
    </row>
    <row r="5" spans="1:5" ht="36" customHeight="1">
      <c r="A5" s="428"/>
      <c r="B5" s="428"/>
      <c r="C5" s="239" t="s">
        <v>441</v>
      </c>
      <c r="D5" s="239" t="s">
        <v>442</v>
      </c>
    </row>
    <row r="6" spans="1:5" ht="36" customHeight="1">
      <c r="A6" s="239">
        <v>1</v>
      </c>
      <c r="B6" s="240" t="s">
        <v>21</v>
      </c>
      <c r="C6" s="241"/>
      <c r="D6" s="241"/>
    </row>
    <row r="7" spans="1:5" ht="36" customHeight="1">
      <c r="A7" s="239">
        <v>2</v>
      </c>
      <c r="B7" s="242" t="s">
        <v>22</v>
      </c>
      <c r="C7" s="241"/>
      <c r="D7" s="241"/>
    </row>
    <row r="8" spans="1:5" ht="36" customHeight="1">
      <c r="A8" s="239">
        <v>3</v>
      </c>
      <c r="B8" s="242" t="s">
        <v>23</v>
      </c>
      <c r="C8" s="241"/>
      <c r="D8" s="241"/>
    </row>
    <row r="9" spans="1:5" ht="36" customHeight="1">
      <c r="A9" s="239">
        <v>4</v>
      </c>
      <c r="B9" s="243" t="s">
        <v>281</v>
      </c>
      <c r="C9" s="241"/>
      <c r="D9" s="241"/>
    </row>
    <row r="10" spans="1:5" ht="36" customHeight="1">
      <c r="A10" s="239">
        <v>5</v>
      </c>
      <c r="B10" s="242" t="s">
        <v>267</v>
      </c>
      <c r="C10" s="241"/>
      <c r="D10" s="241"/>
    </row>
    <row r="11" spans="1:5" s="246" customFormat="1" ht="36" customHeight="1">
      <c r="A11" s="244"/>
      <c r="B11" s="244" t="s">
        <v>282</v>
      </c>
      <c r="C11" s="245">
        <f>SUM(C6:C10)</f>
        <v>0</v>
      </c>
      <c r="D11" s="245">
        <f>SUM(D6:D10)</f>
        <v>0</v>
      </c>
    </row>
    <row r="12" spans="1:5">
      <c r="A12" s="431" t="s">
        <v>283</v>
      </c>
      <c r="B12" s="431"/>
    </row>
  </sheetData>
  <mergeCells count="5">
    <mergeCell ref="A2:D2"/>
    <mergeCell ref="A4:A5"/>
    <mergeCell ref="B4:B5"/>
    <mergeCell ref="C4:D4"/>
    <mergeCell ref="A12:B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A2" sqref="A2:F2"/>
    </sheetView>
  </sheetViews>
  <sheetFormatPr defaultRowHeight="15"/>
  <cols>
    <col min="1" max="1" width="5.7109375" style="293" customWidth="1"/>
    <col min="2" max="2" width="40.28515625" style="324" customWidth="1"/>
    <col min="3" max="3" width="8.7109375" style="293" customWidth="1"/>
    <col min="4" max="4" width="24.42578125" style="324" customWidth="1"/>
    <col min="5" max="5" width="16.42578125" style="293" customWidth="1"/>
    <col min="6" max="6" width="15.5703125" style="314" customWidth="1"/>
    <col min="7" max="16384" width="9.140625" style="170"/>
  </cols>
  <sheetData>
    <row r="1" spans="1:6">
      <c r="E1" s="467" t="s">
        <v>455</v>
      </c>
      <c r="F1" s="467"/>
    </row>
    <row r="2" spans="1:6" ht="18.75">
      <c r="A2" s="414" t="s">
        <v>166</v>
      </c>
      <c r="B2" s="414"/>
      <c r="C2" s="414"/>
      <c r="D2" s="414"/>
      <c r="E2" s="414"/>
      <c r="F2" s="414"/>
    </row>
    <row r="3" spans="1:6">
      <c r="B3" s="293"/>
      <c r="D3" s="293"/>
    </row>
    <row r="4" spans="1:6" ht="15.75">
      <c r="A4" s="432" t="s">
        <v>330</v>
      </c>
      <c r="B4" s="432"/>
      <c r="C4" s="432"/>
      <c r="D4" s="432"/>
      <c r="E4" s="432"/>
      <c r="F4" s="432"/>
    </row>
    <row r="6" spans="1:6" s="294" customFormat="1" ht="30">
      <c r="A6" s="295" t="s">
        <v>3</v>
      </c>
      <c r="B6" s="295" t="s">
        <v>331</v>
      </c>
      <c r="C6" s="295" t="s">
        <v>332</v>
      </c>
      <c r="D6" s="295" t="s">
        <v>333</v>
      </c>
      <c r="E6" s="295" t="s">
        <v>334</v>
      </c>
      <c r="F6" s="315" t="s">
        <v>335</v>
      </c>
    </row>
    <row r="7" spans="1:6" s="302" customFormat="1" ht="45.75" customHeight="1">
      <c r="A7" s="433" t="s">
        <v>336</v>
      </c>
      <c r="B7" s="434"/>
      <c r="C7" s="434"/>
      <c r="D7" s="434"/>
      <c r="E7" s="435"/>
      <c r="F7" s="316">
        <f>F8+F9+F10+F11+F12+F13+F14+F15</f>
        <v>0</v>
      </c>
    </row>
    <row r="8" spans="1:6" ht="45.75" customHeight="1">
      <c r="A8" s="317" t="s">
        <v>157</v>
      </c>
      <c r="B8" s="318" t="s">
        <v>260</v>
      </c>
      <c r="C8" s="319" t="s">
        <v>238</v>
      </c>
      <c r="D8" s="318" t="s">
        <v>337</v>
      </c>
      <c r="E8" s="298" t="s">
        <v>338</v>
      </c>
      <c r="F8" s="299"/>
    </row>
    <row r="9" spans="1:6" ht="45.75" customHeight="1">
      <c r="A9" s="320" t="s">
        <v>158</v>
      </c>
      <c r="B9" s="318" t="s">
        <v>339</v>
      </c>
      <c r="C9" s="298" t="s">
        <v>340</v>
      </c>
      <c r="D9" s="318" t="s">
        <v>341</v>
      </c>
      <c r="E9" s="298" t="s">
        <v>342</v>
      </c>
      <c r="F9" s="299"/>
    </row>
    <row r="10" spans="1:6" ht="45.75" customHeight="1">
      <c r="A10" s="320" t="s">
        <v>159</v>
      </c>
      <c r="B10" s="318" t="s">
        <v>255</v>
      </c>
      <c r="C10" s="319" t="s">
        <v>238</v>
      </c>
      <c r="D10" s="318" t="s">
        <v>343</v>
      </c>
      <c r="E10" s="298" t="s">
        <v>338</v>
      </c>
      <c r="F10" s="299"/>
    </row>
    <row r="11" spans="1:6" ht="45.75" customHeight="1">
      <c r="A11" s="320" t="s">
        <v>160</v>
      </c>
      <c r="B11" s="318" t="s">
        <v>344</v>
      </c>
      <c r="C11" s="319" t="s">
        <v>238</v>
      </c>
      <c r="D11" s="318" t="s">
        <v>345</v>
      </c>
      <c r="E11" s="298" t="s">
        <v>338</v>
      </c>
      <c r="F11" s="299"/>
    </row>
    <row r="12" spans="1:6" ht="45.75" customHeight="1">
      <c r="A12" s="320" t="s">
        <v>346</v>
      </c>
      <c r="B12" s="318" t="s">
        <v>347</v>
      </c>
      <c r="C12" s="321" t="s">
        <v>238</v>
      </c>
      <c r="D12" s="318" t="s">
        <v>348</v>
      </c>
      <c r="E12" s="298" t="s">
        <v>338</v>
      </c>
      <c r="F12" s="299"/>
    </row>
    <row r="13" spans="1:6" ht="45.75" customHeight="1">
      <c r="A13" s="320" t="s">
        <v>349</v>
      </c>
      <c r="B13" s="318" t="s">
        <v>350</v>
      </c>
      <c r="C13" s="321" t="s">
        <v>238</v>
      </c>
      <c r="D13" s="318" t="s">
        <v>348</v>
      </c>
      <c r="E13" s="298" t="s">
        <v>338</v>
      </c>
      <c r="F13" s="299"/>
    </row>
    <row r="14" spans="1:6" ht="45.75" customHeight="1">
      <c r="A14" s="320" t="s">
        <v>351</v>
      </c>
      <c r="B14" s="318" t="s">
        <v>352</v>
      </c>
      <c r="C14" s="321" t="s">
        <v>238</v>
      </c>
      <c r="D14" s="318" t="s">
        <v>348</v>
      </c>
      <c r="E14" s="298" t="s">
        <v>338</v>
      </c>
      <c r="F14" s="299"/>
    </row>
    <row r="15" spans="1:6" ht="45.75" customHeight="1">
      <c r="A15" s="320" t="s">
        <v>353</v>
      </c>
      <c r="B15" s="318" t="s">
        <v>254</v>
      </c>
      <c r="C15" s="322" t="s">
        <v>354</v>
      </c>
      <c r="D15" s="318" t="s">
        <v>343</v>
      </c>
      <c r="E15" s="298" t="s">
        <v>338</v>
      </c>
      <c r="F15" s="299"/>
    </row>
    <row r="16" spans="1:6" s="302" customFormat="1" ht="45.75" customHeight="1">
      <c r="A16" s="433" t="s">
        <v>355</v>
      </c>
      <c r="B16" s="434"/>
      <c r="C16" s="434"/>
      <c r="D16" s="434"/>
      <c r="E16" s="435"/>
      <c r="F16" s="316">
        <f>F17+F18+F19+F20+F21+F22</f>
        <v>0</v>
      </c>
    </row>
    <row r="17" spans="1:6" ht="45.75" customHeight="1">
      <c r="A17" s="320" t="s">
        <v>161</v>
      </c>
      <c r="B17" s="318" t="s">
        <v>356</v>
      </c>
      <c r="C17" s="321" t="s">
        <v>238</v>
      </c>
      <c r="D17" s="318" t="s">
        <v>357</v>
      </c>
      <c r="E17" s="298" t="s">
        <v>338</v>
      </c>
      <c r="F17" s="299"/>
    </row>
    <row r="18" spans="1:6" ht="45.75" customHeight="1">
      <c r="A18" s="320" t="s">
        <v>162</v>
      </c>
      <c r="B18" s="318" t="s">
        <v>358</v>
      </c>
      <c r="C18" s="295"/>
      <c r="D18" s="323" t="s">
        <v>341</v>
      </c>
      <c r="E18" s="298" t="s">
        <v>342</v>
      </c>
      <c r="F18" s="299"/>
    </row>
    <row r="19" spans="1:6" ht="45.75" customHeight="1">
      <c r="A19" s="320" t="s">
        <v>163</v>
      </c>
      <c r="B19" s="318" t="s">
        <v>359</v>
      </c>
      <c r="C19" s="319" t="s">
        <v>238</v>
      </c>
      <c r="D19" s="323" t="s">
        <v>337</v>
      </c>
      <c r="E19" s="298" t="s">
        <v>338</v>
      </c>
      <c r="F19" s="299"/>
    </row>
    <row r="20" spans="1:6" ht="45.75" customHeight="1">
      <c r="A20" s="320" t="s">
        <v>164</v>
      </c>
      <c r="B20" s="318" t="s">
        <v>360</v>
      </c>
      <c r="C20" s="295" t="s">
        <v>238</v>
      </c>
      <c r="D20" s="318" t="s">
        <v>361</v>
      </c>
      <c r="E20" s="298" t="s">
        <v>338</v>
      </c>
      <c r="F20" s="299"/>
    </row>
    <row r="21" spans="1:6" ht="43.5" customHeight="1">
      <c r="A21" s="436" t="s">
        <v>165</v>
      </c>
      <c r="B21" s="438" t="s">
        <v>362</v>
      </c>
      <c r="C21" s="319" t="s">
        <v>238</v>
      </c>
      <c r="D21" s="318" t="s">
        <v>345</v>
      </c>
      <c r="E21" s="439" t="s">
        <v>338</v>
      </c>
      <c r="F21" s="299"/>
    </row>
    <row r="22" spans="1:6" ht="41.25" customHeight="1">
      <c r="A22" s="437"/>
      <c r="B22" s="438"/>
      <c r="C22" s="319" t="s">
        <v>238</v>
      </c>
      <c r="D22" s="318" t="s">
        <v>361</v>
      </c>
      <c r="E22" s="439"/>
      <c r="F22" s="299"/>
    </row>
    <row r="23" spans="1:6">
      <c r="A23" s="218"/>
    </row>
    <row r="24" spans="1:6">
      <c r="A24" s="218"/>
    </row>
    <row r="25" spans="1:6">
      <c r="A25" s="218"/>
    </row>
    <row r="26" spans="1:6">
      <c r="A26" s="218"/>
    </row>
    <row r="27" spans="1:6">
      <c r="A27" s="218"/>
    </row>
    <row r="28" spans="1:6">
      <c r="A28" s="218"/>
    </row>
    <row r="29" spans="1:6">
      <c r="A29" s="218"/>
    </row>
    <row r="30" spans="1:6">
      <c r="A30" s="218"/>
    </row>
    <row r="31" spans="1:6">
      <c r="A31" s="218"/>
    </row>
    <row r="32" spans="1:6">
      <c r="A32" s="218"/>
    </row>
    <row r="33" spans="1:1">
      <c r="A33" s="218"/>
    </row>
  </sheetData>
  <mergeCells count="8">
    <mergeCell ref="E1:F1"/>
    <mergeCell ref="A2:F2"/>
    <mergeCell ref="A4:F4"/>
    <mergeCell ref="A7:E7"/>
    <mergeCell ref="A16:E16"/>
    <mergeCell ref="A21:A22"/>
    <mergeCell ref="B21:B22"/>
    <mergeCell ref="E21:E22"/>
  </mergeCells>
  <pageMargins left="0.51181102362204722" right="0.11811023622047245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1"/>
  <sheetViews>
    <sheetView view="pageBreakPreview" zoomScale="60" zoomScaleNormal="100" workbookViewId="0">
      <selection activeCell="L26" sqref="L26"/>
    </sheetView>
  </sheetViews>
  <sheetFormatPr defaultRowHeight="15"/>
  <cols>
    <col min="9" max="9" width="72" customWidth="1"/>
  </cols>
  <sheetData>
    <row r="2" spans="1:1">
      <c r="A2" s="302" t="s">
        <v>400</v>
      </c>
    </row>
    <row r="3" spans="1:1" s="279" customFormat="1">
      <c r="A3" s="473" t="s">
        <v>489</v>
      </c>
    </row>
    <row r="4" spans="1:1" s="279" customFormat="1">
      <c r="A4" s="473" t="s">
        <v>490</v>
      </c>
    </row>
    <row r="5" spans="1:1" s="471" customFormat="1">
      <c r="A5" s="470" t="s">
        <v>401</v>
      </c>
    </row>
    <row r="6" spans="1:1" s="471" customFormat="1">
      <c r="A6" s="472" t="s">
        <v>482</v>
      </c>
    </row>
    <row r="7" spans="1:1" s="471" customFormat="1">
      <c r="A7" s="472" t="s">
        <v>483</v>
      </c>
    </row>
    <row r="8" spans="1:1" s="471" customFormat="1">
      <c r="A8" s="472" t="s">
        <v>484</v>
      </c>
    </row>
    <row r="9" spans="1:1" s="471" customFormat="1">
      <c r="A9" s="472" t="s">
        <v>485</v>
      </c>
    </row>
    <row r="10" spans="1:1" s="471" customFormat="1">
      <c r="A10" s="472" t="s">
        <v>486</v>
      </c>
    </row>
    <row r="11" spans="1:1" s="471" customFormat="1">
      <c r="A11" s="472" t="s">
        <v>487</v>
      </c>
    </row>
    <row r="12" spans="1:1" s="471" customFormat="1">
      <c r="A12" s="472" t="s">
        <v>488</v>
      </c>
    </row>
    <row r="13" spans="1:1" s="279" customFormat="1">
      <c r="A13" s="473" t="s">
        <v>491</v>
      </c>
    </row>
    <row r="14" spans="1:1" s="471" customFormat="1">
      <c r="A14" s="472" t="s">
        <v>492</v>
      </c>
    </row>
    <row r="15" spans="1:1" s="471" customFormat="1">
      <c r="A15" s="472" t="s">
        <v>493</v>
      </c>
    </row>
    <row r="16" spans="1:1" s="471" customFormat="1">
      <c r="A16" s="472" t="s">
        <v>494</v>
      </c>
    </row>
    <row r="17" spans="1:1" s="471" customFormat="1">
      <c r="A17" s="472" t="s">
        <v>495</v>
      </c>
    </row>
    <row r="18" spans="1:1" s="471" customFormat="1">
      <c r="A18" s="472" t="s">
        <v>496</v>
      </c>
    </row>
    <row r="19" spans="1:1" s="471" customFormat="1">
      <c r="A19" s="472" t="s">
        <v>497</v>
      </c>
    </row>
    <row r="20" spans="1:1" s="279" customFormat="1">
      <c r="A20" s="473" t="s">
        <v>498</v>
      </c>
    </row>
    <row r="21" spans="1:1" s="471" customFormat="1">
      <c r="A21" s="472" t="s">
        <v>499</v>
      </c>
    </row>
    <row r="22" spans="1:1" s="471" customFormat="1">
      <c r="A22" s="472" t="s">
        <v>500</v>
      </c>
    </row>
    <row r="23" spans="1:1" s="471" customFormat="1">
      <c r="A23" s="472" t="s">
        <v>501</v>
      </c>
    </row>
    <row r="24" spans="1:1" s="471" customFormat="1">
      <c r="A24" s="472" t="s">
        <v>502</v>
      </c>
    </row>
    <row r="25" spans="1:1" s="471" customFormat="1">
      <c r="A25" s="472" t="s">
        <v>503</v>
      </c>
    </row>
    <row r="26" spans="1:1" s="471" customFormat="1">
      <c r="A26" s="472" t="s">
        <v>504</v>
      </c>
    </row>
    <row r="27" spans="1:1" s="471" customFormat="1">
      <c r="A27" s="472" t="s">
        <v>505</v>
      </c>
    </row>
    <row r="28" spans="1:1" s="279" customFormat="1">
      <c r="A28" s="473" t="s">
        <v>506</v>
      </c>
    </row>
    <row r="29" spans="1:1" s="471" customFormat="1">
      <c r="A29" s="472" t="s">
        <v>507</v>
      </c>
    </row>
    <row r="30" spans="1:1" s="471" customFormat="1">
      <c r="A30" s="472" t="s">
        <v>508</v>
      </c>
    </row>
    <row r="31" spans="1:1" s="471" customFormat="1">
      <c r="A31" s="472" t="s">
        <v>509</v>
      </c>
    </row>
    <row r="32" spans="1:1" s="279" customFormat="1" ht="21.75" customHeight="1">
      <c r="A32" s="473" t="s">
        <v>510</v>
      </c>
    </row>
    <row r="33" spans="1:1" s="279" customFormat="1" ht="21.75" customHeight="1">
      <c r="A33" s="473" t="s">
        <v>511</v>
      </c>
    </row>
    <row r="34" spans="1:1" s="279" customFormat="1" ht="21.75" customHeight="1">
      <c r="A34" s="473" t="s">
        <v>512</v>
      </c>
    </row>
    <row r="35" spans="1:1" s="279" customFormat="1" ht="21.75" customHeight="1">
      <c r="A35" s="473" t="s">
        <v>513</v>
      </c>
    </row>
    <row r="36" spans="1:1" s="279" customFormat="1" ht="21.75" customHeight="1">
      <c r="A36" s="473" t="s">
        <v>514</v>
      </c>
    </row>
    <row r="37" spans="1:1" s="279" customFormat="1" ht="21.75" customHeight="1">
      <c r="A37" s="473" t="s">
        <v>515</v>
      </c>
    </row>
    <row r="38" spans="1:1" s="471" customFormat="1" ht="20.25" customHeight="1">
      <c r="A38" s="474" t="s">
        <v>460</v>
      </c>
    </row>
    <row r="39" spans="1:1" s="471" customFormat="1" ht="20.25" customHeight="1">
      <c r="A39" s="474" t="s">
        <v>461</v>
      </c>
    </row>
    <row r="40" spans="1:1" s="471" customFormat="1" ht="20.25" customHeight="1">
      <c r="A40" s="474" t="s">
        <v>463</v>
      </c>
    </row>
    <row r="41" spans="1:1" s="471" customFormat="1" ht="20.25" customHeight="1">
      <c r="A41" s="474" t="s">
        <v>464</v>
      </c>
    </row>
    <row r="42" spans="1:1" s="471" customFormat="1" ht="20.25" customHeight="1">
      <c r="A42" s="474" t="s">
        <v>465</v>
      </c>
    </row>
    <row r="43" spans="1:1" s="471" customFormat="1" ht="20.25" customHeight="1">
      <c r="A43" s="474" t="s">
        <v>466</v>
      </c>
    </row>
    <row r="44" spans="1:1" s="471" customFormat="1" ht="20.25" customHeight="1">
      <c r="A44" s="474" t="s">
        <v>467</v>
      </c>
    </row>
    <row r="45" spans="1:1" s="471" customFormat="1" ht="20.25" customHeight="1">
      <c r="A45" s="474" t="s">
        <v>468</v>
      </c>
    </row>
    <row r="46" spans="1:1" s="471" customFormat="1" ht="20.25" customHeight="1">
      <c r="A46" s="474" t="s">
        <v>469</v>
      </c>
    </row>
    <row r="47" spans="1:1" s="471" customFormat="1" ht="20.25" customHeight="1">
      <c r="A47" s="474" t="s">
        <v>470</v>
      </c>
    </row>
    <row r="48" spans="1:1" s="471" customFormat="1" ht="20.25" customHeight="1">
      <c r="A48" s="474" t="s">
        <v>471</v>
      </c>
    </row>
    <row r="49" spans="1:1" s="471" customFormat="1" ht="20.25" customHeight="1">
      <c r="A49" s="474" t="s">
        <v>472</v>
      </c>
    </row>
    <row r="50" spans="1:1" s="471" customFormat="1" ht="20.25" customHeight="1">
      <c r="A50" s="474" t="s">
        <v>475</v>
      </c>
    </row>
    <row r="51" spans="1:1" s="471" customFormat="1" ht="20.25" customHeight="1">
      <c r="A51" s="474" t="s">
        <v>476</v>
      </c>
    </row>
    <row r="52" spans="1:1" s="471" customFormat="1" ht="20.25" customHeight="1">
      <c r="A52" s="474" t="s">
        <v>477</v>
      </c>
    </row>
    <row r="53" spans="1:1" s="471" customFormat="1" ht="20.25" customHeight="1">
      <c r="A53" s="474" t="s">
        <v>478</v>
      </c>
    </row>
    <row r="54" spans="1:1" s="471" customFormat="1" ht="20.25" customHeight="1">
      <c r="A54" s="474" t="s">
        <v>479</v>
      </c>
    </row>
    <row r="55" spans="1:1" s="471" customFormat="1" ht="20.25" customHeight="1">
      <c r="A55" s="474" t="s">
        <v>480</v>
      </c>
    </row>
    <row r="56" spans="1:1" s="471" customFormat="1" ht="20.25" customHeight="1">
      <c r="A56" s="474" t="s">
        <v>481</v>
      </c>
    </row>
    <row r="57" spans="1:1">
      <c r="A57" s="171"/>
    </row>
    <row r="58" spans="1:1">
      <c r="A58" s="171"/>
    </row>
    <row r="59" spans="1:1">
      <c r="A59" s="171"/>
    </row>
    <row r="60" spans="1:1">
      <c r="A60" s="171"/>
    </row>
    <row r="61" spans="1:1">
      <c r="A61" s="172"/>
    </row>
  </sheetData>
  <pageMargins left="0.11811023622047245" right="0.11811023622047245" top="0.74803149606299213" bottom="0.74803149606299213" header="0.31496062992125984" footer="0.31496062992125984"/>
  <pageSetup paperSize="9" scale="6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A2" sqref="A2:H2"/>
    </sheetView>
  </sheetViews>
  <sheetFormatPr defaultRowHeight="15"/>
  <cols>
    <col min="1" max="1" width="37.7109375" customWidth="1"/>
    <col min="2" max="2" width="8.7109375" style="349" customWidth="1"/>
    <col min="3" max="3" width="12" customWidth="1"/>
    <col min="4" max="4" width="11.85546875" style="279" customWidth="1"/>
    <col min="5" max="5" width="13.28515625" customWidth="1"/>
    <col min="6" max="7" width="12.5703125" customWidth="1"/>
    <col min="8" max="8" width="11.7109375" customWidth="1"/>
  </cols>
  <sheetData>
    <row r="1" spans="1:8">
      <c r="G1" s="467" t="s">
        <v>456</v>
      </c>
      <c r="H1" s="467"/>
    </row>
    <row r="2" spans="1:8" ht="18">
      <c r="A2" s="440" t="s">
        <v>363</v>
      </c>
      <c r="B2" s="440"/>
      <c r="C2" s="440"/>
      <c r="D2" s="440"/>
      <c r="E2" s="440"/>
      <c r="F2" s="440"/>
      <c r="G2" s="440"/>
      <c r="H2" s="440"/>
    </row>
    <row r="4" spans="1:8">
      <c r="A4" s="423"/>
      <c r="B4" s="423" t="s">
        <v>55</v>
      </c>
      <c r="C4" s="423" t="s">
        <v>443</v>
      </c>
      <c r="D4" s="441" t="s">
        <v>444</v>
      </c>
      <c r="E4" s="423" t="s">
        <v>364</v>
      </c>
      <c r="F4" s="423"/>
      <c r="G4" s="423"/>
      <c r="H4" s="423"/>
    </row>
    <row r="5" spans="1:8" s="170" customFormat="1" ht="26.25" customHeight="1">
      <c r="A5" s="423"/>
      <c r="B5" s="423"/>
      <c r="C5" s="423"/>
      <c r="D5" s="441"/>
      <c r="E5" s="295">
        <v>1</v>
      </c>
      <c r="F5" s="295">
        <v>2</v>
      </c>
      <c r="G5" s="295">
        <v>3</v>
      </c>
      <c r="H5" s="295">
        <v>4</v>
      </c>
    </row>
    <row r="6" spans="1:8" s="302" customFormat="1" ht="21.75" customHeight="1">
      <c r="A6" s="325" t="s">
        <v>365</v>
      </c>
      <c r="B6" s="326" t="s">
        <v>366</v>
      </c>
      <c r="C6" s="327">
        <f t="shared" ref="C6:H6" si="0">C7+C8+C9+C10+C11</f>
        <v>0</v>
      </c>
      <c r="D6" s="327">
        <f t="shared" si="0"/>
        <v>0</v>
      </c>
      <c r="E6" s="327">
        <f t="shared" si="0"/>
        <v>0</v>
      </c>
      <c r="F6" s="327">
        <f t="shared" si="0"/>
        <v>0</v>
      </c>
      <c r="G6" s="327">
        <f t="shared" si="0"/>
        <v>0</v>
      </c>
      <c r="H6" s="327">
        <f t="shared" si="0"/>
        <v>0</v>
      </c>
    </row>
    <row r="7" spans="1:8" s="302" customFormat="1" ht="19.5" customHeight="1">
      <c r="A7" s="328" t="s">
        <v>21</v>
      </c>
      <c r="B7" s="329" t="s">
        <v>366</v>
      </c>
      <c r="C7" s="330"/>
      <c r="D7" s="331"/>
      <c r="E7" s="332"/>
      <c r="F7" s="332"/>
      <c r="G7" s="332"/>
      <c r="H7" s="332"/>
    </row>
    <row r="8" spans="1:8" s="302" customFormat="1" ht="19.5" customHeight="1">
      <c r="A8" s="333" t="s">
        <v>22</v>
      </c>
      <c r="B8" s="329" t="s">
        <v>366</v>
      </c>
      <c r="C8" s="329"/>
      <c r="D8" s="334"/>
      <c r="E8" s="329"/>
      <c r="F8" s="329"/>
      <c r="G8" s="329"/>
      <c r="H8" s="329"/>
    </row>
    <row r="9" spans="1:8" s="302" customFormat="1" ht="19.5" customHeight="1">
      <c r="A9" s="333" t="s">
        <v>23</v>
      </c>
      <c r="B9" s="329" t="s">
        <v>366</v>
      </c>
      <c r="C9" s="330"/>
      <c r="D9" s="335"/>
      <c r="E9" s="335"/>
      <c r="F9" s="335"/>
      <c r="G9" s="335"/>
      <c r="H9" s="335"/>
    </row>
    <row r="10" spans="1:8" s="302" customFormat="1" ht="19.5" customHeight="1">
      <c r="A10" s="336" t="s">
        <v>281</v>
      </c>
      <c r="B10" s="329" t="s">
        <v>366</v>
      </c>
      <c r="C10" s="337"/>
      <c r="D10" s="335"/>
      <c r="E10" s="335"/>
      <c r="F10" s="335"/>
      <c r="G10" s="335"/>
      <c r="H10" s="335"/>
    </row>
    <row r="11" spans="1:8" s="302" customFormat="1" ht="19.5" customHeight="1">
      <c r="A11" s="333" t="s">
        <v>267</v>
      </c>
      <c r="B11" s="329" t="s">
        <v>366</v>
      </c>
      <c r="C11" s="337"/>
      <c r="D11" s="331"/>
      <c r="E11" s="338"/>
      <c r="F11" s="338"/>
      <c r="G11" s="338"/>
      <c r="H11" s="338"/>
    </row>
    <row r="12" spans="1:8" s="302" customFormat="1" ht="30" customHeight="1">
      <c r="A12" s="325" t="s">
        <v>367</v>
      </c>
      <c r="B12" s="326" t="s">
        <v>366</v>
      </c>
      <c r="C12" s="327">
        <f t="shared" ref="C12:H12" si="1">C13+C14+C15+C16+C17</f>
        <v>0</v>
      </c>
      <c r="D12" s="327">
        <f t="shared" si="1"/>
        <v>0</v>
      </c>
      <c r="E12" s="327">
        <f t="shared" si="1"/>
        <v>0</v>
      </c>
      <c r="F12" s="327">
        <f t="shared" si="1"/>
        <v>0</v>
      </c>
      <c r="G12" s="327">
        <f t="shared" si="1"/>
        <v>0</v>
      </c>
      <c r="H12" s="327">
        <f t="shared" si="1"/>
        <v>0</v>
      </c>
    </row>
    <row r="13" spans="1:8" s="170" customFormat="1" ht="19.5" customHeight="1">
      <c r="A13" s="328" t="s">
        <v>21</v>
      </c>
      <c r="B13" s="329" t="s">
        <v>366</v>
      </c>
      <c r="C13" s="339"/>
      <c r="D13" s="331"/>
      <c r="E13" s="332"/>
      <c r="F13" s="332"/>
      <c r="G13" s="332"/>
      <c r="H13" s="332"/>
    </row>
    <row r="14" spans="1:8" s="170" customFormat="1" ht="19.5" customHeight="1">
      <c r="A14" s="333" t="s">
        <v>22</v>
      </c>
      <c r="B14" s="329" t="s">
        <v>366</v>
      </c>
      <c r="C14" s="338"/>
      <c r="D14" s="340"/>
      <c r="E14" s="338"/>
      <c r="F14" s="338"/>
      <c r="G14" s="338"/>
      <c r="H14" s="338"/>
    </row>
    <row r="15" spans="1:8" s="170" customFormat="1" ht="19.5" customHeight="1">
      <c r="A15" s="333" t="s">
        <v>23</v>
      </c>
      <c r="B15" s="329" t="s">
        <v>366</v>
      </c>
      <c r="C15" s="338"/>
      <c r="D15" s="335"/>
      <c r="E15" s="338"/>
      <c r="F15" s="338"/>
      <c r="G15" s="338"/>
      <c r="H15" s="338"/>
    </row>
    <row r="16" spans="1:8" s="170" customFormat="1" ht="19.5" customHeight="1">
      <c r="A16" s="336" t="s">
        <v>281</v>
      </c>
      <c r="B16" s="329" t="s">
        <v>366</v>
      </c>
      <c r="C16" s="331"/>
      <c r="D16" s="331"/>
      <c r="E16" s="331"/>
      <c r="F16" s="331"/>
      <c r="G16" s="331"/>
      <c r="H16" s="331"/>
    </row>
    <row r="17" spans="1:8" s="170" customFormat="1" ht="19.5" customHeight="1">
      <c r="A17" s="333" t="s">
        <v>267</v>
      </c>
      <c r="B17" s="329" t="s">
        <v>366</v>
      </c>
      <c r="C17" s="331"/>
      <c r="D17" s="331"/>
      <c r="E17" s="331"/>
      <c r="F17" s="331"/>
      <c r="G17" s="331"/>
      <c r="H17" s="331"/>
    </row>
    <row r="18" spans="1:8" s="302" customFormat="1" ht="34.5" customHeight="1">
      <c r="A18" s="325" t="s">
        <v>368</v>
      </c>
      <c r="B18" s="326" t="s">
        <v>366</v>
      </c>
      <c r="C18" s="326">
        <f>C6-C12</f>
        <v>0</v>
      </c>
      <c r="D18" s="327">
        <f>D19+D20+D21+D22+D23</f>
        <v>0</v>
      </c>
      <c r="E18" s="327">
        <f>E19+E20+E21+E22+E23</f>
        <v>0</v>
      </c>
      <c r="F18" s="327">
        <f>F19+F20+F21+F22+F23</f>
        <v>0</v>
      </c>
      <c r="G18" s="327">
        <f>G19+G20+G21+G22+G23</f>
        <v>0</v>
      </c>
      <c r="H18" s="327">
        <f>H19+H20+H21+H22+H23</f>
        <v>0</v>
      </c>
    </row>
    <row r="19" spans="1:8" s="170" customFormat="1" ht="19.5" customHeight="1">
      <c r="A19" s="328" t="s">
        <v>21</v>
      </c>
      <c r="B19" s="329" t="s">
        <v>366</v>
      </c>
      <c r="C19" s="341"/>
      <c r="D19" s="341"/>
      <c r="E19" s="341"/>
      <c r="F19" s="341"/>
      <c r="G19" s="341"/>
      <c r="H19" s="341"/>
    </row>
    <row r="20" spans="1:8" s="170" customFormat="1" ht="19.5" customHeight="1">
      <c r="A20" s="333" t="s">
        <v>22</v>
      </c>
      <c r="B20" s="329" t="s">
        <v>366</v>
      </c>
      <c r="C20" s="341"/>
      <c r="D20" s="342"/>
      <c r="E20" s="341"/>
      <c r="F20" s="341"/>
      <c r="G20" s="341"/>
      <c r="H20" s="341"/>
    </row>
    <row r="21" spans="1:8" s="170" customFormat="1" ht="19.5" customHeight="1">
      <c r="A21" s="333" t="s">
        <v>23</v>
      </c>
      <c r="B21" s="329" t="s">
        <v>366</v>
      </c>
      <c r="C21" s="341"/>
      <c r="D21" s="341"/>
      <c r="E21" s="341"/>
      <c r="F21" s="341"/>
      <c r="G21" s="341"/>
      <c r="H21" s="341"/>
    </row>
    <row r="22" spans="1:8" s="170" customFormat="1" ht="19.5" customHeight="1">
      <c r="A22" s="336" t="s">
        <v>281</v>
      </c>
      <c r="B22" s="329" t="s">
        <v>366</v>
      </c>
      <c r="C22" s="341"/>
      <c r="D22" s="341"/>
      <c r="E22" s="341"/>
      <c r="F22" s="341"/>
      <c r="G22" s="341"/>
      <c r="H22" s="341"/>
    </row>
    <row r="23" spans="1:8" s="170" customFormat="1" ht="19.5" customHeight="1">
      <c r="A23" s="333" t="s">
        <v>267</v>
      </c>
      <c r="B23" s="329" t="s">
        <v>366</v>
      </c>
      <c r="C23" s="341"/>
      <c r="D23" s="341"/>
      <c r="E23" s="341"/>
      <c r="F23" s="341"/>
      <c r="G23" s="341"/>
      <c r="H23" s="341"/>
    </row>
    <row r="24" spans="1:8" s="302" customFormat="1" ht="24" customHeight="1">
      <c r="A24" s="325" t="s">
        <v>369</v>
      </c>
      <c r="B24" s="326" t="s">
        <v>73</v>
      </c>
      <c r="C24" s="343">
        <f t="shared" ref="C24:H24" si="2">C25+C26+C27+C28+C29</f>
        <v>0</v>
      </c>
      <c r="D24" s="343">
        <f t="shared" si="2"/>
        <v>0</v>
      </c>
      <c r="E24" s="343">
        <f t="shared" si="2"/>
        <v>0</v>
      </c>
      <c r="F24" s="343">
        <f t="shared" si="2"/>
        <v>0</v>
      </c>
      <c r="G24" s="343">
        <f t="shared" si="2"/>
        <v>0</v>
      </c>
      <c r="H24" s="343">
        <f t="shared" si="2"/>
        <v>0</v>
      </c>
    </row>
    <row r="25" spans="1:8" s="170" customFormat="1" ht="19.5" customHeight="1">
      <c r="A25" s="328" t="s">
        <v>21</v>
      </c>
      <c r="B25" s="329" t="s">
        <v>73</v>
      </c>
      <c r="C25" s="339"/>
      <c r="D25" s="332"/>
      <c r="E25" s="332"/>
      <c r="F25" s="332"/>
      <c r="G25" s="332"/>
      <c r="H25" s="332"/>
    </row>
    <row r="26" spans="1:8" s="170" customFormat="1" ht="19.5" customHeight="1">
      <c r="A26" s="333" t="s">
        <v>22</v>
      </c>
      <c r="B26" s="329" t="s">
        <v>73</v>
      </c>
      <c r="C26" s="315"/>
      <c r="D26" s="344"/>
      <c r="E26" s="332"/>
      <c r="F26" s="332"/>
      <c r="G26" s="332"/>
      <c r="H26" s="332"/>
    </row>
    <row r="27" spans="1:8" s="170" customFormat="1" ht="19.5" customHeight="1">
      <c r="A27" s="333" t="s">
        <v>23</v>
      </c>
      <c r="B27" s="329" t="s">
        <v>73</v>
      </c>
      <c r="C27" s="315"/>
      <c r="D27" s="344"/>
      <c r="E27" s="332"/>
      <c r="F27" s="332"/>
      <c r="G27" s="332"/>
      <c r="H27" s="332"/>
    </row>
    <row r="28" spans="1:8" s="170" customFormat="1" ht="19.5" customHeight="1">
      <c r="A28" s="336" t="s">
        <v>281</v>
      </c>
      <c r="B28" s="329" t="s">
        <v>73</v>
      </c>
      <c r="C28" s="339"/>
      <c r="D28" s="332"/>
      <c r="E28" s="332"/>
      <c r="F28" s="332"/>
      <c r="G28" s="332"/>
      <c r="H28" s="332"/>
    </row>
    <row r="29" spans="1:8" s="170" customFormat="1" ht="19.5" customHeight="1">
      <c r="A29" s="333" t="s">
        <v>267</v>
      </c>
      <c r="B29" s="329" t="s">
        <v>73</v>
      </c>
      <c r="C29" s="339"/>
      <c r="D29" s="345"/>
      <c r="E29" s="339"/>
      <c r="F29" s="339"/>
      <c r="G29" s="339"/>
      <c r="H29" s="339"/>
    </row>
    <row r="30" spans="1:8" s="170" customFormat="1" ht="19.5" customHeight="1">
      <c r="A30" s="346" t="s">
        <v>370</v>
      </c>
      <c r="B30" s="329"/>
      <c r="C30" s="339"/>
      <c r="D30" s="345"/>
      <c r="E30" s="339"/>
      <c r="F30" s="339"/>
      <c r="G30" s="339"/>
      <c r="H30" s="339"/>
    </row>
    <row r="31" spans="1:8" s="302" customFormat="1" ht="30" customHeight="1">
      <c r="A31" s="325" t="s">
        <v>371</v>
      </c>
      <c r="B31" s="326" t="s">
        <v>73</v>
      </c>
      <c r="C31" s="343">
        <f t="shared" ref="C31:H31" si="3">C32+C33+C34+C35+C36</f>
        <v>0</v>
      </c>
      <c r="D31" s="343">
        <f t="shared" si="3"/>
        <v>0</v>
      </c>
      <c r="E31" s="343">
        <f t="shared" si="3"/>
        <v>0</v>
      </c>
      <c r="F31" s="343">
        <f t="shared" si="3"/>
        <v>0</v>
      </c>
      <c r="G31" s="343">
        <f t="shared" si="3"/>
        <v>0</v>
      </c>
      <c r="H31" s="343">
        <f t="shared" si="3"/>
        <v>0</v>
      </c>
    </row>
    <row r="32" spans="1:8" s="170" customFormat="1" ht="20.25" customHeight="1">
      <c r="A32" s="328" t="s">
        <v>21</v>
      </c>
      <c r="B32" s="329" t="s">
        <v>73</v>
      </c>
      <c r="C32" s="315"/>
      <c r="D32" s="315"/>
      <c r="E32" s="315"/>
      <c r="F32" s="315"/>
      <c r="G32" s="315"/>
      <c r="H32" s="315"/>
    </row>
    <row r="33" spans="1:8" s="170" customFormat="1" ht="20.25" customHeight="1">
      <c r="A33" s="333" t="s">
        <v>22</v>
      </c>
      <c r="B33" s="329" t="s">
        <v>73</v>
      </c>
      <c r="C33" s="315"/>
      <c r="D33" s="315"/>
      <c r="E33" s="315"/>
      <c r="F33" s="315"/>
      <c r="G33" s="315"/>
      <c r="H33" s="315"/>
    </row>
    <row r="34" spans="1:8" s="170" customFormat="1" ht="20.25" customHeight="1">
      <c r="A34" s="333" t="s">
        <v>23</v>
      </c>
      <c r="B34" s="329" t="s">
        <v>73</v>
      </c>
      <c r="C34" s="315"/>
      <c r="D34" s="315"/>
      <c r="E34" s="315"/>
      <c r="F34" s="315"/>
      <c r="G34" s="315"/>
      <c r="H34" s="315"/>
    </row>
    <row r="35" spans="1:8" s="170" customFormat="1" ht="20.25" customHeight="1">
      <c r="A35" s="336" t="s">
        <v>281</v>
      </c>
      <c r="B35" s="329" t="s">
        <v>73</v>
      </c>
      <c r="C35" s="315"/>
      <c r="D35" s="315"/>
      <c r="E35" s="315"/>
      <c r="F35" s="315"/>
      <c r="G35" s="315"/>
      <c r="H35" s="315"/>
    </row>
    <row r="36" spans="1:8" s="170" customFormat="1" ht="20.25" customHeight="1">
      <c r="A36" s="333" t="s">
        <v>267</v>
      </c>
      <c r="B36" s="329" t="s">
        <v>73</v>
      </c>
      <c r="C36" s="315"/>
      <c r="D36" s="315"/>
      <c r="E36" s="315"/>
      <c r="F36" s="315"/>
      <c r="G36" s="315"/>
      <c r="H36" s="315"/>
    </row>
    <row r="37" spans="1:8" s="170" customFormat="1" ht="20.25" customHeight="1">
      <c r="A37" s="346" t="s">
        <v>372</v>
      </c>
      <c r="B37" s="326" t="s">
        <v>73</v>
      </c>
      <c r="C37" s="343">
        <f t="shared" ref="C37:H37" si="4">C38+C39+C40+C41+C42</f>
        <v>0</v>
      </c>
      <c r="D37" s="343">
        <f t="shared" si="4"/>
        <v>0</v>
      </c>
      <c r="E37" s="343">
        <f t="shared" si="4"/>
        <v>0</v>
      </c>
      <c r="F37" s="343">
        <f t="shared" si="4"/>
        <v>0</v>
      </c>
      <c r="G37" s="343">
        <f t="shared" si="4"/>
        <v>0</v>
      </c>
      <c r="H37" s="343">
        <f t="shared" si="4"/>
        <v>0</v>
      </c>
    </row>
    <row r="38" spans="1:8" s="170" customFormat="1" ht="20.25" customHeight="1">
      <c r="A38" s="328" t="s">
        <v>21</v>
      </c>
      <c r="B38" s="329" t="s">
        <v>73</v>
      </c>
      <c r="C38" s="315">
        <f t="shared" ref="C38:H42" si="5">C25-C32</f>
        <v>0</v>
      </c>
      <c r="D38" s="315">
        <f t="shared" si="5"/>
        <v>0</v>
      </c>
      <c r="E38" s="315">
        <f t="shared" si="5"/>
        <v>0</v>
      </c>
      <c r="F38" s="315">
        <f t="shared" si="5"/>
        <v>0</v>
      </c>
      <c r="G38" s="315">
        <f t="shared" si="5"/>
        <v>0</v>
      </c>
      <c r="H38" s="315">
        <f t="shared" si="5"/>
        <v>0</v>
      </c>
    </row>
    <row r="39" spans="1:8" s="170" customFormat="1" ht="20.25" customHeight="1">
      <c r="A39" s="333" t="s">
        <v>22</v>
      </c>
      <c r="B39" s="329" t="s">
        <v>73</v>
      </c>
      <c r="C39" s="315">
        <f t="shared" si="5"/>
        <v>0</v>
      </c>
      <c r="D39" s="315">
        <f t="shared" si="5"/>
        <v>0</v>
      </c>
      <c r="E39" s="315">
        <f t="shared" si="5"/>
        <v>0</v>
      </c>
      <c r="F39" s="315">
        <f t="shared" si="5"/>
        <v>0</v>
      </c>
      <c r="G39" s="315">
        <f t="shared" si="5"/>
        <v>0</v>
      </c>
      <c r="H39" s="315">
        <f t="shared" si="5"/>
        <v>0</v>
      </c>
    </row>
    <row r="40" spans="1:8" s="170" customFormat="1" ht="20.25" customHeight="1">
      <c r="A40" s="333" t="s">
        <v>23</v>
      </c>
      <c r="B40" s="329" t="s">
        <v>73</v>
      </c>
      <c r="C40" s="315">
        <f t="shared" si="5"/>
        <v>0</v>
      </c>
      <c r="D40" s="315">
        <f t="shared" si="5"/>
        <v>0</v>
      </c>
      <c r="E40" s="315">
        <f t="shared" si="5"/>
        <v>0</v>
      </c>
      <c r="F40" s="315">
        <f t="shared" si="5"/>
        <v>0</v>
      </c>
      <c r="G40" s="315">
        <f t="shared" si="5"/>
        <v>0</v>
      </c>
      <c r="H40" s="315">
        <f t="shared" si="5"/>
        <v>0</v>
      </c>
    </row>
    <row r="41" spans="1:8" s="170" customFormat="1" ht="20.25" customHeight="1">
      <c r="A41" s="336" t="s">
        <v>281</v>
      </c>
      <c r="B41" s="329" t="s">
        <v>73</v>
      </c>
      <c r="C41" s="315">
        <f t="shared" si="5"/>
        <v>0</v>
      </c>
      <c r="D41" s="315">
        <f t="shared" si="5"/>
        <v>0</v>
      </c>
      <c r="E41" s="315">
        <f t="shared" si="5"/>
        <v>0</v>
      </c>
      <c r="F41" s="315">
        <f t="shared" si="5"/>
        <v>0</v>
      </c>
      <c r="G41" s="315">
        <f t="shared" si="5"/>
        <v>0</v>
      </c>
      <c r="H41" s="315">
        <f t="shared" si="5"/>
        <v>0</v>
      </c>
    </row>
    <row r="42" spans="1:8" s="170" customFormat="1" ht="20.25" customHeight="1">
      <c r="A42" s="333" t="s">
        <v>267</v>
      </c>
      <c r="B42" s="329" t="s">
        <v>73</v>
      </c>
      <c r="C42" s="315">
        <f t="shared" si="5"/>
        <v>0</v>
      </c>
      <c r="D42" s="315">
        <f t="shared" si="5"/>
        <v>0</v>
      </c>
      <c r="E42" s="315">
        <f t="shared" si="5"/>
        <v>0</v>
      </c>
      <c r="F42" s="315">
        <f t="shared" si="5"/>
        <v>0</v>
      </c>
      <c r="G42" s="315">
        <f t="shared" si="5"/>
        <v>0</v>
      </c>
      <c r="H42" s="315">
        <f t="shared" si="5"/>
        <v>0</v>
      </c>
    </row>
    <row r="43" spans="1:8" s="302" customFormat="1" ht="31.5" customHeight="1">
      <c r="A43" s="325" t="s">
        <v>373</v>
      </c>
      <c r="B43" s="326" t="s">
        <v>73</v>
      </c>
      <c r="C43" s="347"/>
      <c r="D43" s="347"/>
      <c r="E43" s="347"/>
      <c r="F43" s="347"/>
      <c r="G43" s="347"/>
      <c r="H43" s="347"/>
    </row>
    <row r="44" spans="1:8" s="170" customFormat="1" ht="19.5" customHeight="1">
      <c r="A44" s="328" t="s">
        <v>21</v>
      </c>
      <c r="B44" s="329" t="s">
        <v>73</v>
      </c>
      <c r="C44" s="339"/>
      <c r="D44" s="332"/>
      <c r="E44" s="345"/>
      <c r="F44" s="345"/>
      <c r="G44" s="345"/>
      <c r="H44" s="345"/>
    </row>
    <row r="45" spans="1:8" s="170" customFormat="1" ht="19.5" customHeight="1">
      <c r="A45" s="333" t="s">
        <v>22</v>
      </c>
      <c r="B45" s="329" t="s">
        <v>73</v>
      </c>
      <c r="C45" s="339"/>
      <c r="D45" s="332"/>
      <c r="E45" s="339"/>
      <c r="F45" s="339"/>
      <c r="G45" s="339"/>
      <c r="H45" s="339"/>
    </row>
    <row r="46" spans="1:8" s="170" customFormat="1" ht="19.5" customHeight="1">
      <c r="A46" s="333" t="s">
        <v>23</v>
      </c>
      <c r="B46" s="329" t="s">
        <v>73</v>
      </c>
      <c r="C46" s="339"/>
      <c r="D46" s="348"/>
      <c r="E46" s="348"/>
      <c r="F46" s="348"/>
      <c r="G46" s="348"/>
      <c r="H46" s="348"/>
    </row>
    <row r="47" spans="1:8" s="170" customFormat="1" ht="19.5" customHeight="1">
      <c r="A47" s="336" t="s">
        <v>281</v>
      </c>
      <c r="B47" s="329" t="s">
        <v>73</v>
      </c>
      <c r="C47" s="339"/>
      <c r="D47" s="348"/>
      <c r="E47" s="348"/>
      <c r="F47" s="348"/>
      <c r="G47" s="348"/>
      <c r="H47" s="348"/>
    </row>
    <row r="48" spans="1:8" s="170" customFormat="1" ht="19.5" customHeight="1">
      <c r="A48" s="333" t="s">
        <v>267</v>
      </c>
      <c r="B48" s="329" t="s">
        <v>73</v>
      </c>
      <c r="C48" s="339"/>
      <c r="D48" s="332"/>
      <c r="E48" s="339"/>
      <c r="F48" s="339"/>
      <c r="G48" s="339"/>
      <c r="H48" s="339"/>
    </row>
    <row r="49" spans="1:8">
      <c r="C49" s="349"/>
      <c r="D49" s="350"/>
      <c r="E49" s="349"/>
      <c r="F49" s="349"/>
      <c r="G49" s="349"/>
      <c r="H49" s="349"/>
    </row>
    <row r="50" spans="1:8">
      <c r="A50" s="216"/>
      <c r="C50" s="349"/>
      <c r="D50" s="350"/>
      <c r="E50" s="349"/>
      <c r="F50" s="351"/>
      <c r="G50" s="349"/>
      <c r="H50" s="349"/>
    </row>
    <row r="51" spans="1:8">
      <c r="C51" s="349"/>
      <c r="D51" s="350"/>
      <c r="E51" s="349"/>
      <c r="F51" s="349"/>
      <c r="G51" s="349"/>
      <c r="H51" s="349"/>
    </row>
  </sheetData>
  <mergeCells count="7">
    <mergeCell ref="G1:H1"/>
    <mergeCell ref="A2:H2"/>
    <mergeCell ref="A4:A5"/>
    <mergeCell ref="B4:B5"/>
    <mergeCell ref="C4:C5"/>
    <mergeCell ref="D4:D5"/>
    <mergeCell ref="E4:H4"/>
  </mergeCells>
  <pageMargins left="0.11811023622047245" right="0.11811023622047245" top="0.35433070866141736" bottom="0.35433070866141736" header="0.31496062992125984" footer="0.31496062992125984"/>
  <pageSetup paperSize="9" scale="80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A3" sqref="A3:F3"/>
    </sheetView>
  </sheetViews>
  <sheetFormatPr defaultRowHeight="15.75"/>
  <cols>
    <col min="1" max="1" width="6.5703125" style="221" customWidth="1"/>
    <col min="2" max="2" width="38.42578125" style="219" customWidth="1"/>
    <col min="3" max="3" width="9.140625" style="221"/>
    <col min="4" max="4" width="13.5703125" style="221" customWidth="1"/>
    <col min="5" max="5" width="14.28515625" style="221" customWidth="1"/>
    <col min="6" max="6" width="13" style="221" customWidth="1"/>
  </cols>
  <sheetData>
    <row r="1" spans="1:6">
      <c r="E1" s="467" t="s">
        <v>457</v>
      </c>
      <c r="F1" s="467"/>
    </row>
    <row r="2" spans="1:6" ht="40.5" customHeight="1">
      <c r="A2" s="422" t="s">
        <v>474</v>
      </c>
      <c r="B2" s="422"/>
      <c r="C2" s="422"/>
      <c r="D2" s="422"/>
      <c r="E2" s="422"/>
      <c r="F2" s="422"/>
    </row>
    <row r="3" spans="1:6" ht="40.5" customHeight="1">
      <c r="A3" s="422" t="s">
        <v>473</v>
      </c>
      <c r="B3" s="422"/>
      <c r="C3" s="422"/>
      <c r="D3" s="422"/>
      <c r="E3" s="422"/>
      <c r="F3" s="422"/>
    </row>
    <row r="5" spans="1:6" s="294" customFormat="1" ht="31.5">
      <c r="A5" s="233" t="s">
        <v>3</v>
      </c>
      <c r="B5" s="233" t="s">
        <v>374</v>
      </c>
      <c r="C5" s="233" t="s">
        <v>375</v>
      </c>
      <c r="D5" s="233" t="s">
        <v>150</v>
      </c>
      <c r="E5" s="233" t="s">
        <v>445</v>
      </c>
      <c r="F5" s="233" t="s">
        <v>446</v>
      </c>
    </row>
    <row r="6" spans="1:6" s="170" customFormat="1" ht="30" customHeight="1">
      <c r="A6" s="231">
        <v>1</v>
      </c>
      <c r="B6" s="232" t="s">
        <v>378</v>
      </c>
      <c r="C6" s="231" t="s">
        <v>73</v>
      </c>
      <c r="D6" s="307"/>
      <c r="E6" s="307"/>
      <c r="F6" s="307"/>
    </row>
    <row r="7" spans="1:6" ht="30" customHeight="1">
      <c r="A7" s="231">
        <v>2</v>
      </c>
      <c r="B7" s="232" t="s">
        <v>379</v>
      </c>
      <c r="C7" s="231" t="s">
        <v>238</v>
      </c>
      <c r="D7" s="307"/>
      <c r="E7" s="307"/>
      <c r="F7" s="307"/>
    </row>
    <row r="8" spans="1:6" ht="33" customHeight="1">
      <c r="A8" s="231">
        <v>3</v>
      </c>
      <c r="B8" s="352" t="s">
        <v>380</v>
      </c>
      <c r="C8" s="231" t="s">
        <v>73</v>
      </c>
      <c r="D8" s="307"/>
      <c r="E8" s="307"/>
      <c r="F8" s="307"/>
    </row>
    <row r="9" spans="1:6" ht="30" customHeight="1">
      <c r="A9" s="231">
        <v>4</v>
      </c>
      <c r="B9" s="352" t="s">
        <v>381</v>
      </c>
      <c r="C9" s="231" t="s">
        <v>73</v>
      </c>
      <c r="D9" s="307"/>
      <c r="E9" s="307"/>
      <c r="F9" s="307"/>
    </row>
    <row r="10" spans="1:6" ht="30" customHeight="1">
      <c r="A10" s="231">
        <v>5</v>
      </c>
      <c r="B10" s="352" t="s">
        <v>258</v>
      </c>
      <c r="C10" s="231" t="s">
        <v>73</v>
      </c>
      <c r="D10" s="307"/>
      <c r="E10" s="307"/>
      <c r="F10" s="307"/>
    </row>
    <row r="11" spans="1:6" ht="30" customHeight="1">
      <c r="A11" s="231">
        <v>6</v>
      </c>
      <c r="B11" s="352" t="s">
        <v>382</v>
      </c>
      <c r="C11" s="231" t="s">
        <v>73</v>
      </c>
      <c r="D11" s="307"/>
      <c r="E11" s="307"/>
      <c r="F11" s="307"/>
    </row>
    <row r="12" spans="1:6" ht="30" customHeight="1">
      <c r="A12" s="231">
        <v>7</v>
      </c>
      <c r="B12" s="352" t="s">
        <v>383</v>
      </c>
      <c r="C12" s="231" t="s">
        <v>73</v>
      </c>
      <c r="D12" s="307"/>
      <c r="E12" s="307"/>
      <c r="F12" s="307"/>
    </row>
    <row r="13" spans="1:6" ht="30" customHeight="1">
      <c r="A13" s="231">
        <v>8</v>
      </c>
      <c r="B13" s="352" t="s">
        <v>384</v>
      </c>
      <c r="C13" s="231" t="s">
        <v>73</v>
      </c>
      <c r="D13" s="307"/>
      <c r="E13" s="307"/>
      <c r="F13" s="307"/>
    </row>
    <row r="14" spans="1:6" ht="30" customHeight="1">
      <c r="A14" s="231">
        <v>9</v>
      </c>
      <c r="B14" s="352" t="s">
        <v>385</v>
      </c>
      <c r="C14" s="231" t="s">
        <v>73</v>
      </c>
      <c r="D14" s="307"/>
      <c r="E14" s="307"/>
      <c r="F14" s="307"/>
    </row>
    <row r="15" spans="1:6" ht="30" customHeight="1">
      <c r="A15" s="231">
        <v>10</v>
      </c>
      <c r="B15" s="352" t="s">
        <v>386</v>
      </c>
      <c r="C15" s="231" t="s">
        <v>73</v>
      </c>
      <c r="D15" s="307"/>
      <c r="E15" s="307"/>
      <c r="F15" s="307"/>
    </row>
    <row r="17" spans="1:6" ht="18.75" hidden="1">
      <c r="A17" s="414" t="s">
        <v>387</v>
      </c>
      <c r="B17" s="414"/>
      <c r="C17" s="414"/>
      <c r="D17" s="414"/>
      <c r="E17" s="414"/>
      <c r="F17" s="414"/>
    </row>
    <row r="18" spans="1:6" hidden="1"/>
    <row r="19" spans="1:6" ht="31.5" hidden="1">
      <c r="A19" s="233" t="s">
        <v>3</v>
      </c>
      <c r="B19" s="233" t="s">
        <v>374</v>
      </c>
      <c r="C19" s="233" t="s">
        <v>375</v>
      </c>
      <c r="D19" s="233" t="s">
        <v>376</v>
      </c>
      <c r="E19" s="233" t="s">
        <v>388</v>
      </c>
      <c r="F19" s="233" t="s">
        <v>377</v>
      </c>
    </row>
    <row r="20" spans="1:6" s="170" customFormat="1" ht="45.75" hidden="1" customHeight="1">
      <c r="A20" s="231">
        <v>1</v>
      </c>
      <c r="B20" s="232" t="s">
        <v>389</v>
      </c>
      <c r="C20" s="231" t="s">
        <v>238</v>
      </c>
      <c r="D20" s="231">
        <f>1.4+1.6</f>
        <v>3</v>
      </c>
      <c r="E20" s="231">
        <f>1.84+1.82</f>
        <v>3.66</v>
      </c>
      <c r="F20" s="231">
        <f>2.02+1.9</f>
        <v>3.92</v>
      </c>
    </row>
    <row r="21" spans="1:6" s="170" customFormat="1" ht="45.75" hidden="1" customHeight="1">
      <c r="A21" s="231">
        <v>2</v>
      </c>
      <c r="B21" s="232" t="s">
        <v>390</v>
      </c>
      <c r="C21" s="231" t="s">
        <v>238</v>
      </c>
      <c r="D21" s="231">
        <f>4.63+5.5</f>
        <v>10.129999999999999</v>
      </c>
      <c r="E21" s="231">
        <f>8.32+5.3</f>
        <v>13.620000000000001</v>
      </c>
      <c r="F21" s="231">
        <f>11.5+5.5</f>
        <v>17</v>
      </c>
    </row>
    <row r="22" spans="1:6" s="170" customFormat="1" ht="45.75" hidden="1" customHeight="1">
      <c r="A22" s="231">
        <v>3</v>
      </c>
      <c r="B22" s="232" t="s">
        <v>391</v>
      </c>
      <c r="C22" s="231" t="s">
        <v>238</v>
      </c>
      <c r="D22" s="231">
        <f>0.11+0.84</f>
        <v>0.95</v>
      </c>
      <c r="E22" s="231">
        <f>0.25+0.84</f>
        <v>1.0899999999999999</v>
      </c>
      <c r="F22" s="231">
        <f>0.02+0.84</f>
        <v>0.86</v>
      </c>
    </row>
    <row r="23" spans="1:6" s="170" customFormat="1" ht="45.75" hidden="1" customHeight="1">
      <c r="A23" s="231">
        <v>4</v>
      </c>
      <c r="B23" s="232" t="s">
        <v>392</v>
      </c>
      <c r="C23" s="231" t="s">
        <v>238</v>
      </c>
      <c r="D23" s="231">
        <f>0.27+4.6</f>
        <v>4.8699999999999992</v>
      </c>
      <c r="E23" s="231">
        <f>0.46+5.2</f>
        <v>5.66</v>
      </c>
      <c r="F23" s="231">
        <f>0.61+4.7</f>
        <v>5.3100000000000005</v>
      </c>
    </row>
    <row r="24" spans="1:6" s="170" customFormat="1" ht="45.75" hidden="1" customHeight="1">
      <c r="A24" s="231">
        <v>5</v>
      </c>
      <c r="B24" s="232" t="s">
        <v>393</v>
      </c>
      <c r="C24" s="231" t="s">
        <v>238</v>
      </c>
      <c r="D24" s="231">
        <f>2.08+15.2</f>
        <v>17.28</v>
      </c>
      <c r="E24" s="231">
        <f>0.21+13.8</f>
        <v>14.010000000000002</v>
      </c>
      <c r="F24" s="231">
        <f>0.21+13.8</f>
        <v>14.010000000000002</v>
      </c>
    </row>
  </sheetData>
  <mergeCells count="4">
    <mergeCell ref="A2:F2"/>
    <mergeCell ref="A17:F17"/>
    <mergeCell ref="E1:F1"/>
    <mergeCell ref="A3:F3"/>
  </mergeCells>
  <pageMargins left="0.51181102362204722" right="0.11811023622047245" top="0.74803149606299213" bottom="0.74803149606299213" header="0.31496062992125984" footer="0.31496062992125984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A2" sqref="A2:I2"/>
    </sheetView>
  </sheetViews>
  <sheetFormatPr defaultRowHeight="15"/>
  <cols>
    <col min="1" max="1" width="6.42578125" style="293" customWidth="1"/>
    <col min="2" max="2" width="42.28515625" customWidth="1"/>
    <col min="3" max="7" width="13.140625" customWidth="1"/>
    <col min="8" max="8" width="13.7109375" customWidth="1"/>
    <col min="9" max="9" width="14.140625" customWidth="1"/>
  </cols>
  <sheetData>
    <row r="1" spans="1:9">
      <c r="H1" s="467" t="s">
        <v>458</v>
      </c>
      <c r="I1" s="467"/>
    </row>
    <row r="2" spans="1:9" ht="18.75">
      <c r="A2" s="414" t="s">
        <v>447</v>
      </c>
      <c r="B2" s="414"/>
      <c r="C2" s="414"/>
      <c r="D2" s="414"/>
      <c r="E2" s="414"/>
      <c r="F2" s="414"/>
      <c r="G2" s="414"/>
      <c r="H2" s="414"/>
      <c r="I2" s="414"/>
    </row>
    <row r="3" spans="1:9">
      <c r="A3" s="250"/>
      <c r="B3" s="250"/>
      <c r="C3" s="250"/>
      <c r="D3" s="250"/>
      <c r="E3" s="250"/>
      <c r="F3" s="250"/>
      <c r="G3" s="250"/>
      <c r="H3" s="250"/>
      <c r="I3" s="250"/>
    </row>
    <row r="4" spans="1:9" ht="15.75">
      <c r="A4" s="442" t="s">
        <v>394</v>
      </c>
      <c r="B4" s="442"/>
      <c r="C4" s="442"/>
      <c r="D4" s="442"/>
      <c r="E4" s="442"/>
      <c r="F4" s="442"/>
      <c r="G4" s="442"/>
      <c r="H4" s="442"/>
      <c r="I4" s="442"/>
    </row>
    <row r="6" spans="1:9" s="294" customFormat="1" ht="39.75" customHeight="1">
      <c r="A6" s="423" t="s">
        <v>268</v>
      </c>
      <c r="B6" s="423" t="s">
        <v>149</v>
      </c>
      <c r="C6" s="423" t="s">
        <v>449</v>
      </c>
      <c r="D6" s="423"/>
      <c r="E6" s="423"/>
      <c r="F6" s="423"/>
      <c r="G6" s="423"/>
      <c r="H6" s="423" t="s">
        <v>448</v>
      </c>
      <c r="I6" s="423" t="s">
        <v>395</v>
      </c>
    </row>
    <row r="7" spans="1:9" s="294" customFormat="1">
      <c r="A7" s="423"/>
      <c r="B7" s="423"/>
      <c r="C7" s="295" t="s">
        <v>8</v>
      </c>
      <c r="D7" s="305" t="s">
        <v>270</v>
      </c>
      <c r="E7" s="305" t="s">
        <v>271</v>
      </c>
      <c r="F7" s="305" t="s">
        <v>272</v>
      </c>
      <c r="G7" s="305" t="s">
        <v>273</v>
      </c>
      <c r="H7" s="423"/>
      <c r="I7" s="423"/>
    </row>
    <row r="8" spans="1:9" ht="45">
      <c r="A8" s="298">
        <v>1</v>
      </c>
      <c r="B8" s="353" t="s">
        <v>396</v>
      </c>
      <c r="C8" s="299"/>
      <c r="D8" s="299"/>
      <c r="E8" s="299"/>
      <c r="F8" s="299"/>
      <c r="G8" s="299"/>
      <c r="H8" s="299"/>
      <c r="I8" s="354" t="e">
        <f>100-H8/C8*100</f>
        <v>#DIV/0!</v>
      </c>
    </row>
    <row r="9" spans="1:9" ht="30">
      <c r="A9" s="298">
        <v>2</v>
      </c>
      <c r="B9" s="353" t="s">
        <v>397</v>
      </c>
      <c r="C9" s="299"/>
      <c r="D9" s="299"/>
      <c r="E9" s="299"/>
      <c r="F9" s="299"/>
      <c r="G9" s="299"/>
      <c r="H9" s="299"/>
      <c r="I9" s="354" t="e">
        <f>100-H9/C9*100</f>
        <v>#DIV/0!</v>
      </c>
    </row>
    <row r="12" spans="1:9" ht="15.75">
      <c r="A12" s="442" t="s">
        <v>398</v>
      </c>
      <c r="B12" s="442"/>
      <c r="C12" s="442"/>
      <c r="D12" s="442"/>
      <c r="E12" s="442"/>
      <c r="F12" s="442"/>
      <c r="G12" s="442"/>
      <c r="H12" s="442"/>
      <c r="I12" s="442"/>
    </row>
    <row r="14" spans="1:9">
      <c r="A14" s="423" t="s">
        <v>268</v>
      </c>
      <c r="B14" s="423" t="s">
        <v>149</v>
      </c>
      <c r="C14" s="423" t="s">
        <v>449</v>
      </c>
      <c r="D14" s="423"/>
      <c r="E14" s="423"/>
      <c r="F14" s="423"/>
      <c r="G14" s="423"/>
      <c r="H14" s="423" t="s">
        <v>448</v>
      </c>
      <c r="I14" s="423" t="s">
        <v>395</v>
      </c>
    </row>
    <row r="15" spans="1:9">
      <c r="A15" s="423"/>
      <c r="B15" s="423"/>
      <c r="C15" s="295" t="s">
        <v>8</v>
      </c>
      <c r="D15" s="305" t="s">
        <v>270</v>
      </c>
      <c r="E15" s="305" t="s">
        <v>271</v>
      </c>
      <c r="F15" s="305" t="s">
        <v>272</v>
      </c>
      <c r="G15" s="305" t="s">
        <v>273</v>
      </c>
      <c r="H15" s="423"/>
      <c r="I15" s="423"/>
    </row>
    <row r="16" spans="1:9" s="293" customFormat="1" ht="34.5" customHeight="1">
      <c r="A16" s="298">
        <v>1</v>
      </c>
      <c r="B16" s="295" t="s">
        <v>399</v>
      </c>
      <c r="C16" s="298"/>
      <c r="D16" s="298"/>
      <c r="E16" s="298"/>
      <c r="F16" s="298"/>
      <c r="G16" s="298"/>
      <c r="H16" s="298"/>
      <c r="I16" s="354" t="e">
        <f>100-H16/C16*100</f>
        <v>#DIV/0!</v>
      </c>
    </row>
  </sheetData>
  <mergeCells count="14">
    <mergeCell ref="H1:I1"/>
    <mergeCell ref="A12:I12"/>
    <mergeCell ref="A14:A15"/>
    <mergeCell ref="B14:B15"/>
    <mergeCell ref="C14:G14"/>
    <mergeCell ref="H14:H15"/>
    <mergeCell ref="I14:I15"/>
    <mergeCell ref="A2:I2"/>
    <mergeCell ref="A4:I4"/>
    <mergeCell ref="A6:A7"/>
    <mergeCell ref="B6:B7"/>
    <mergeCell ref="C6:G6"/>
    <mergeCell ref="H6:H7"/>
    <mergeCell ref="I6:I7"/>
  </mergeCells>
  <pageMargins left="0.11811023622047245" right="0.11811023622047245" top="0.74803149606299213" bottom="0.35433070866141736" header="0.31496062992125984" footer="0.31496062992125984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view="pageBreakPreview" zoomScale="115" zoomScaleNormal="100" workbookViewId="0">
      <selection sqref="A1:XFD1048576"/>
    </sheetView>
  </sheetViews>
  <sheetFormatPr defaultRowHeight="12.75"/>
  <cols>
    <col min="1" max="1" width="5.28515625" style="157" customWidth="1"/>
    <col min="2" max="2" width="60.42578125" style="157" customWidth="1"/>
    <col min="3" max="3" width="9.5703125" style="157" customWidth="1"/>
    <col min="4" max="6" width="9.140625" style="157"/>
    <col min="7" max="7" width="36.85546875" style="157" customWidth="1"/>
    <col min="8" max="16384" width="9.140625" style="157"/>
  </cols>
  <sheetData>
    <row r="1" spans="1:7">
      <c r="B1" s="158" t="s">
        <v>450</v>
      </c>
      <c r="G1" s="86" t="s">
        <v>459</v>
      </c>
    </row>
    <row r="3" spans="1:7">
      <c r="A3" s="443" t="s">
        <v>167</v>
      </c>
      <c r="B3" s="443"/>
      <c r="C3" s="443"/>
      <c r="D3" s="443"/>
    </row>
    <row r="4" spans="1:7">
      <c r="A4" s="159" t="s">
        <v>3</v>
      </c>
      <c r="B4" s="159" t="s">
        <v>168</v>
      </c>
      <c r="C4" s="159">
        <v>2015</v>
      </c>
      <c r="D4" s="159">
        <v>2016</v>
      </c>
    </row>
    <row r="5" spans="1:7">
      <c r="A5" s="160">
        <v>1</v>
      </c>
      <c r="B5" s="161" t="s">
        <v>169</v>
      </c>
      <c r="C5" s="162"/>
      <c r="D5" s="162"/>
    </row>
    <row r="6" spans="1:7">
      <c r="A6" s="160">
        <v>2</v>
      </c>
      <c r="B6" s="161" t="s">
        <v>170</v>
      </c>
      <c r="C6" s="163"/>
      <c r="D6" s="163"/>
    </row>
    <row r="7" spans="1:7">
      <c r="A7" s="160">
        <v>3</v>
      </c>
      <c r="B7" s="161" t="s">
        <v>171</v>
      </c>
      <c r="C7" s="163"/>
      <c r="D7" s="163"/>
    </row>
    <row r="8" spans="1:7">
      <c r="A8" s="160">
        <v>4</v>
      </c>
      <c r="B8" s="161" t="s">
        <v>172</v>
      </c>
      <c r="C8" s="163"/>
      <c r="D8" s="163"/>
    </row>
    <row r="9" spans="1:7">
      <c r="A9" s="160">
        <v>5</v>
      </c>
      <c r="B9" s="161" t="s">
        <v>173</v>
      </c>
      <c r="C9" s="164"/>
      <c r="D9" s="164"/>
    </row>
    <row r="11" spans="1:7" ht="12.75" customHeight="1">
      <c r="A11" s="444" t="s">
        <v>174</v>
      </c>
      <c r="B11" s="444"/>
      <c r="C11" s="444"/>
      <c r="D11" s="444"/>
      <c r="E11" s="444"/>
      <c r="F11" s="444"/>
    </row>
    <row r="12" spans="1:7" ht="12.75" customHeight="1">
      <c r="A12" s="445" t="s">
        <v>3</v>
      </c>
      <c r="B12" s="445" t="s">
        <v>149</v>
      </c>
      <c r="C12" s="445">
        <v>2015</v>
      </c>
      <c r="D12" s="445"/>
      <c r="E12" s="445">
        <v>2016</v>
      </c>
      <c r="F12" s="445"/>
    </row>
    <row r="13" spans="1:7">
      <c r="A13" s="445"/>
      <c r="B13" s="445"/>
      <c r="C13" s="165" t="s">
        <v>175</v>
      </c>
      <c r="D13" s="165" t="s">
        <v>176</v>
      </c>
      <c r="E13" s="165" t="s">
        <v>175</v>
      </c>
      <c r="F13" s="165" t="s">
        <v>176</v>
      </c>
    </row>
    <row r="14" spans="1:7">
      <c r="A14" s="160">
        <v>1</v>
      </c>
      <c r="B14" s="161" t="s">
        <v>177</v>
      </c>
      <c r="C14" s="166"/>
      <c r="D14" s="167"/>
      <c r="E14" s="166"/>
      <c r="F14" s="167"/>
    </row>
    <row r="15" spans="1:7">
      <c r="A15" s="160">
        <v>2</v>
      </c>
      <c r="B15" s="161" t="s">
        <v>178</v>
      </c>
      <c r="C15" s="166"/>
      <c r="D15" s="167"/>
      <c r="E15" s="166"/>
      <c r="F15" s="167"/>
    </row>
    <row r="16" spans="1:7">
      <c r="A16" s="160">
        <v>3</v>
      </c>
      <c r="B16" s="161" t="s">
        <v>179</v>
      </c>
      <c r="C16" s="166"/>
      <c r="D16" s="167"/>
      <c r="E16" s="166"/>
      <c r="F16" s="167"/>
    </row>
    <row r="17" spans="1:7">
      <c r="A17" s="160">
        <v>4</v>
      </c>
      <c r="B17" s="161" t="s">
        <v>180</v>
      </c>
      <c r="C17" s="166"/>
      <c r="D17" s="167"/>
      <c r="E17" s="166"/>
      <c r="F17" s="167"/>
    </row>
    <row r="18" spans="1:7">
      <c r="A18" s="160">
        <v>5</v>
      </c>
      <c r="B18" s="161" t="s">
        <v>181</v>
      </c>
      <c r="C18" s="166"/>
      <c r="D18" s="167"/>
      <c r="E18" s="166"/>
      <c r="F18" s="167"/>
    </row>
    <row r="19" spans="1:7">
      <c r="A19" s="160">
        <v>6</v>
      </c>
      <c r="B19" s="161" t="s">
        <v>182</v>
      </c>
      <c r="C19" s="166"/>
      <c r="D19" s="167"/>
      <c r="E19" s="166"/>
      <c r="F19" s="167"/>
    </row>
    <row r="21" spans="1:7" ht="12.75" customHeight="1">
      <c r="A21" s="446" t="s">
        <v>183</v>
      </c>
      <c r="B21" s="444"/>
      <c r="C21" s="444"/>
      <c r="D21" s="444"/>
      <c r="E21" s="447" t="s">
        <v>184</v>
      </c>
      <c r="F21" s="448"/>
      <c r="G21" s="449"/>
    </row>
    <row r="22" spans="1:7">
      <c r="A22" s="159" t="s">
        <v>3</v>
      </c>
      <c r="B22" s="159" t="s">
        <v>185</v>
      </c>
      <c r="C22" s="159">
        <v>2015</v>
      </c>
      <c r="D22" s="159">
        <v>2016</v>
      </c>
      <c r="E22" s="450"/>
      <c r="F22" s="451"/>
      <c r="G22" s="452"/>
    </row>
    <row r="23" spans="1:7">
      <c r="A23" s="453">
        <v>1</v>
      </c>
      <c r="B23" s="454" t="s">
        <v>186</v>
      </c>
      <c r="C23" s="168"/>
      <c r="D23" s="168"/>
      <c r="E23" s="454" t="s">
        <v>187</v>
      </c>
      <c r="F23" s="454"/>
      <c r="G23" s="454"/>
    </row>
    <row r="24" spans="1:7">
      <c r="A24" s="453"/>
      <c r="B24" s="454"/>
      <c r="C24" s="169"/>
      <c r="D24" s="169"/>
      <c r="E24" s="454" t="s">
        <v>188</v>
      </c>
      <c r="F24" s="454"/>
      <c r="G24" s="454"/>
    </row>
    <row r="25" spans="1:7">
      <c r="A25" s="455">
        <v>2</v>
      </c>
      <c r="B25" s="457" t="s">
        <v>189</v>
      </c>
      <c r="C25" s="168"/>
      <c r="D25" s="168"/>
      <c r="E25" s="454" t="s">
        <v>190</v>
      </c>
      <c r="F25" s="454"/>
      <c r="G25" s="454"/>
    </row>
    <row r="26" spans="1:7">
      <c r="A26" s="456"/>
      <c r="B26" s="458"/>
      <c r="C26" s="168"/>
      <c r="D26" s="168"/>
      <c r="E26" s="454" t="s">
        <v>191</v>
      </c>
      <c r="F26" s="454"/>
      <c r="G26" s="454"/>
    </row>
    <row r="27" spans="1:7">
      <c r="A27" s="455">
        <v>3</v>
      </c>
      <c r="B27" s="457" t="s">
        <v>192</v>
      </c>
      <c r="C27" s="168"/>
      <c r="D27" s="168"/>
      <c r="E27" s="454" t="s">
        <v>193</v>
      </c>
      <c r="F27" s="454"/>
      <c r="G27" s="454"/>
    </row>
    <row r="28" spans="1:7">
      <c r="A28" s="456"/>
      <c r="B28" s="458"/>
      <c r="C28" s="168"/>
      <c r="D28" s="168"/>
      <c r="E28" s="454" t="s">
        <v>194</v>
      </c>
      <c r="F28" s="454"/>
      <c r="G28" s="454"/>
    </row>
    <row r="29" spans="1:7">
      <c r="A29" s="455">
        <v>4</v>
      </c>
      <c r="B29" s="457" t="s">
        <v>195</v>
      </c>
      <c r="C29" s="168"/>
      <c r="D29" s="168"/>
      <c r="E29" s="454" t="s">
        <v>196</v>
      </c>
      <c r="F29" s="454"/>
      <c r="G29" s="454"/>
    </row>
    <row r="30" spans="1:7">
      <c r="A30" s="456"/>
      <c r="B30" s="458"/>
      <c r="C30" s="168"/>
      <c r="D30" s="168"/>
      <c r="E30" s="454" t="s">
        <v>197</v>
      </c>
      <c r="F30" s="454"/>
      <c r="G30" s="454"/>
    </row>
    <row r="31" spans="1:7">
      <c r="A31" s="453">
        <v>5</v>
      </c>
      <c r="B31" s="454" t="s">
        <v>198</v>
      </c>
      <c r="C31" s="168"/>
      <c r="D31" s="168"/>
      <c r="E31" s="454" t="s">
        <v>199</v>
      </c>
      <c r="F31" s="454"/>
      <c r="G31" s="454"/>
    </row>
    <row r="32" spans="1:7">
      <c r="A32" s="453"/>
      <c r="B32" s="454"/>
      <c r="C32" s="168"/>
      <c r="D32" s="168"/>
      <c r="E32" s="454" t="s">
        <v>200</v>
      </c>
      <c r="F32" s="454"/>
      <c r="G32" s="454"/>
    </row>
    <row r="33" spans="1:7">
      <c r="A33" s="453">
        <v>6</v>
      </c>
      <c r="B33" s="454" t="s">
        <v>201</v>
      </c>
      <c r="C33" s="168"/>
      <c r="D33" s="168"/>
      <c r="E33" s="454" t="s">
        <v>202</v>
      </c>
      <c r="F33" s="454"/>
      <c r="G33" s="454"/>
    </row>
    <row r="34" spans="1:7">
      <c r="A34" s="453"/>
      <c r="B34" s="454"/>
      <c r="C34" s="168"/>
      <c r="D34" s="168"/>
      <c r="E34" s="454" t="s">
        <v>203</v>
      </c>
      <c r="F34" s="454"/>
      <c r="G34" s="454"/>
    </row>
  </sheetData>
  <mergeCells count="32">
    <mergeCell ref="A33:A34"/>
    <mergeCell ref="B33:B34"/>
    <mergeCell ref="E33:G33"/>
    <mergeCell ref="E34:G34"/>
    <mergeCell ref="A29:A30"/>
    <mergeCell ref="B29:B30"/>
    <mergeCell ref="E29:G29"/>
    <mergeCell ref="E30:G30"/>
    <mergeCell ref="A31:A32"/>
    <mergeCell ref="B31:B32"/>
    <mergeCell ref="E31:G31"/>
    <mergeCell ref="E32:G32"/>
    <mergeCell ref="A25:A26"/>
    <mergeCell ref="B25:B26"/>
    <mergeCell ref="E25:G25"/>
    <mergeCell ref="E26:G26"/>
    <mergeCell ref="A27:A28"/>
    <mergeCell ref="B27:B28"/>
    <mergeCell ref="E27:G27"/>
    <mergeCell ref="E28:G28"/>
    <mergeCell ref="A21:D21"/>
    <mergeCell ref="E21:G22"/>
    <mergeCell ref="A23:A24"/>
    <mergeCell ref="B23:B24"/>
    <mergeCell ref="E23:G23"/>
    <mergeCell ref="E24:G24"/>
    <mergeCell ref="A3:D3"/>
    <mergeCell ref="A11:F11"/>
    <mergeCell ref="A12:A13"/>
    <mergeCell ref="B12:B13"/>
    <mergeCell ref="C12:D12"/>
    <mergeCell ref="E12:F12"/>
  </mergeCells>
  <pageMargins left="0.31496062992125984" right="0.31496062992125984" top="0.74803149606299213" bottom="0.74803149606299213" header="0.31496062992125984" footer="0.31496062992125984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BA100"/>
  <sheetViews>
    <sheetView view="pageBreakPreview" zoomScale="115" zoomScaleNormal="100" zoomScaleSheetLayoutView="115" workbookViewId="0">
      <selection activeCell="H1" sqref="H1:I1"/>
    </sheetView>
  </sheetViews>
  <sheetFormatPr defaultRowHeight="15"/>
  <cols>
    <col min="1" max="1" width="5.140625" style="21" customWidth="1"/>
    <col min="2" max="2" width="44.85546875" style="22" customWidth="1"/>
    <col min="3" max="3" width="7.28515625" style="23" customWidth="1"/>
    <col min="4" max="4" width="10.42578125" style="2" bestFit="1" customWidth="1"/>
    <col min="5" max="5" width="15.85546875" style="2" customWidth="1"/>
    <col min="6" max="6" width="14.28515625" style="2" bestFit="1" customWidth="1"/>
    <col min="7" max="7" width="16.5703125" style="2" hidden="1" customWidth="1"/>
    <col min="8" max="8" width="5.85546875" style="2" customWidth="1"/>
    <col min="9" max="16384" width="9.140625" style="2"/>
  </cols>
  <sheetData>
    <row r="1" spans="1:9">
      <c r="A1" s="1"/>
      <c r="B1" s="1"/>
      <c r="C1" s="1"/>
      <c r="D1" s="1"/>
      <c r="E1" s="1"/>
      <c r="F1" s="25"/>
      <c r="G1" s="1"/>
      <c r="H1" s="359" t="s">
        <v>0</v>
      </c>
      <c r="I1" s="359"/>
    </row>
    <row r="2" spans="1:9" ht="31.5" customHeight="1">
      <c r="A2" s="2"/>
      <c r="B2" s="360" t="s">
        <v>1</v>
      </c>
      <c r="C2" s="360"/>
      <c r="D2" s="360"/>
      <c r="E2" s="360"/>
      <c r="F2" s="360"/>
      <c r="G2" s="1"/>
      <c r="H2" s="1"/>
    </row>
    <row r="3" spans="1:9">
      <c r="A3" s="2"/>
      <c r="B3" s="1"/>
      <c r="C3" s="1"/>
      <c r="D3" s="1"/>
      <c r="E3" s="1"/>
      <c r="F3" s="1"/>
      <c r="G3" s="1"/>
      <c r="H3" s="1"/>
    </row>
    <row r="4" spans="1:9" s="3" customFormat="1">
      <c r="A4" s="2"/>
      <c r="B4" s="1"/>
      <c r="C4" s="1"/>
      <c r="D4" s="1"/>
      <c r="E4" s="1"/>
      <c r="F4" s="1"/>
      <c r="G4" s="1"/>
      <c r="H4" s="1"/>
    </row>
    <row r="5" spans="1:9" s="3" customFormat="1">
      <c r="A5" s="2"/>
      <c r="B5" s="1"/>
      <c r="C5" s="1"/>
      <c r="D5" s="1"/>
      <c r="E5" s="1"/>
      <c r="F5" s="1"/>
      <c r="G5" s="1"/>
      <c r="H5" s="1"/>
    </row>
    <row r="6" spans="1:9" s="3" customFormat="1">
      <c r="A6" s="2"/>
      <c r="B6" s="1"/>
      <c r="C6" s="1"/>
      <c r="D6" s="1"/>
      <c r="E6" s="1"/>
      <c r="F6" s="1"/>
      <c r="G6" s="1"/>
      <c r="H6" s="1"/>
    </row>
    <row r="7" spans="1:9" s="3" customFormat="1">
      <c r="A7" s="2"/>
      <c r="B7" s="1"/>
      <c r="C7" s="1"/>
      <c r="D7" s="1"/>
      <c r="E7" s="1"/>
      <c r="F7" s="1"/>
      <c r="G7" s="1"/>
      <c r="H7" s="1"/>
    </row>
    <row r="8" spans="1:9" s="3" customFormat="1">
      <c r="A8" s="2"/>
      <c r="B8" s="1"/>
      <c r="C8" s="1"/>
      <c r="D8" s="1"/>
      <c r="E8" s="1"/>
      <c r="F8" s="1"/>
      <c r="G8" s="1"/>
      <c r="H8" s="1"/>
    </row>
    <row r="9" spans="1:9" s="3" customFormat="1">
      <c r="A9" s="2"/>
      <c r="B9" s="1"/>
      <c r="C9" s="1"/>
      <c r="D9" s="1"/>
      <c r="E9" s="1"/>
      <c r="F9" s="1"/>
      <c r="G9" s="1"/>
      <c r="H9" s="1"/>
    </row>
    <row r="10" spans="1:9" s="3" customFormat="1">
      <c r="A10" s="2"/>
      <c r="B10" s="1"/>
      <c r="C10" s="1"/>
      <c r="D10" s="1"/>
      <c r="E10" s="1"/>
      <c r="F10" s="1"/>
      <c r="G10" s="1"/>
      <c r="H10" s="1"/>
    </row>
    <row r="11" spans="1:9" s="3" customFormat="1">
      <c r="A11" s="2"/>
      <c r="B11" s="1"/>
      <c r="C11" s="1"/>
      <c r="D11" s="1"/>
      <c r="E11" s="1"/>
      <c r="F11" s="1"/>
      <c r="G11" s="1"/>
      <c r="H11" s="1"/>
    </row>
    <row r="12" spans="1:9" s="3" customFormat="1">
      <c r="A12" s="2"/>
      <c r="B12" s="1"/>
      <c r="C12" s="1"/>
      <c r="D12" s="1"/>
      <c r="E12" s="1"/>
      <c r="F12" s="1"/>
      <c r="G12" s="1"/>
      <c r="H12" s="1"/>
    </row>
    <row r="13" spans="1:9" s="3" customFormat="1">
      <c r="A13" s="2"/>
      <c r="B13" s="1"/>
      <c r="C13" s="1"/>
      <c r="D13" s="1"/>
      <c r="E13" s="1"/>
      <c r="F13" s="1"/>
      <c r="G13" s="1"/>
      <c r="H13" s="1"/>
    </row>
    <row r="14" spans="1:9" s="3" customFormat="1">
      <c r="A14" s="2"/>
      <c r="B14" s="1"/>
      <c r="C14" s="1"/>
      <c r="D14" s="1"/>
      <c r="E14" s="1"/>
      <c r="F14" s="1"/>
      <c r="G14" s="1"/>
      <c r="H14" s="1"/>
    </row>
    <row r="15" spans="1:9" s="3" customFormat="1">
      <c r="A15" s="2"/>
      <c r="B15" s="1"/>
      <c r="C15" s="1"/>
      <c r="D15" s="1"/>
      <c r="E15" s="1"/>
      <c r="F15" s="1"/>
      <c r="G15" s="1"/>
      <c r="H15" s="1"/>
    </row>
    <row r="16" spans="1:9" s="4" customFormat="1">
      <c r="A16" s="2"/>
      <c r="B16" s="1"/>
      <c r="C16" s="1"/>
      <c r="D16" s="1"/>
      <c r="E16" s="1"/>
      <c r="F16" s="1"/>
      <c r="G16" s="1"/>
      <c r="H16" s="1"/>
    </row>
    <row r="17" spans="1:8" s="4" customFormat="1">
      <c r="A17" s="2"/>
      <c r="B17" s="1"/>
      <c r="C17" s="1"/>
      <c r="D17" s="1"/>
      <c r="E17" s="1"/>
      <c r="F17" s="1"/>
      <c r="G17" s="1"/>
      <c r="H17" s="1"/>
    </row>
    <row r="18" spans="1:8" s="4" customFormat="1">
      <c r="A18" s="2"/>
      <c r="B18" s="1"/>
      <c r="C18" s="1"/>
      <c r="D18" s="1"/>
      <c r="E18" s="1"/>
      <c r="F18" s="1"/>
      <c r="G18" s="1"/>
      <c r="H18" s="1"/>
    </row>
    <row r="19" spans="1:8" s="4" customFormat="1">
      <c r="A19" s="2"/>
      <c r="B19" s="1"/>
      <c r="C19" s="1"/>
      <c r="D19" s="1"/>
      <c r="E19" s="1"/>
      <c r="F19" s="1"/>
      <c r="G19" s="1"/>
      <c r="H19" s="1"/>
    </row>
    <row r="20" spans="1:8" s="4" customFormat="1">
      <c r="A20" s="2"/>
      <c r="B20" s="1"/>
      <c r="C20" s="1"/>
      <c r="D20" s="1"/>
      <c r="E20" s="1"/>
      <c r="F20" s="1"/>
      <c r="G20" s="1"/>
      <c r="H20" s="1"/>
    </row>
    <row r="21" spans="1:8" s="4" customFormat="1">
      <c r="A21" s="2"/>
      <c r="B21" s="1"/>
      <c r="C21" s="1"/>
      <c r="D21" s="1"/>
      <c r="E21" s="1"/>
      <c r="F21" s="1"/>
      <c r="G21" s="1"/>
      <c r="H21" s="1"/>
    </row>
    <row r="22" spans="1:8" s="4" customFormat="1">
      <c r="A22" s="2"/>
      <c r="B22" s="1"/>
      <c r="C22" s="1"/>
      <c r="D22" s="1"/>
      <c r="E22" s="1"/>
      <c r="F22" s="1"/>
      <c r="G22" s="1"/>
      <c r="H22" s="1"/>
    </row>
    <row r="23" spans="1:8" s="4" customFormat="1">
      <c r="A23" s="2"/>
      <c r="B23" s="1"/>
      <c r="C23" s="1"/>
      <c r="D23" s="1"/>
      <c r="E23" s="1"/>
      <c r="F23" s="1"/>
      <c r="G23" s="1"/>
      <c r="H23" s="1"/>
    </row>
    <row r="24" spans="1:8" s="3" customFormat="1">
      <c r="A24" s="2"/>
      <c r="B24" s="1"/>
      <c r="C24" s="1"/>
      <c r="D24" s="1"/>
      <c r="E24" s="1"/>
      <c r="F24" s="1"/>
      <c r="G24" s="1"/>
      <c r="H24" s="1"/>
    </row>
    <row r="25" spans="1:8" s="4" customFormat="1">
      <c r="A25" s="2"/>
      <c r="B25" s="1"/>
      <c r="C25" s="1"/>
      <c r="D25" s="1"/>
      <c r="E25" s="1"/>
      <c r="F25" s="1"/>
      <c r="G25" s="1"/>
      <c r="H25" s="1"/>
    </row>
    <row r="26" spans="1:8" s="4" customFormat="1">
      <c r="A26" s="2"/>
      <c r="B26" s="1"/>
      <c r="C26" s="1"/>
      <c r="D26" s="1"/>
      <c r="E26" s="1"/>
      <c r="F26" s="1"/>
      <c r="G26" s="1"/>
      <c r="H26" s="1"/>
    </row>
    <row r="27" spans="1:8" s="4" customFormat="1">
      <c r="A27" s="2"/>
      <c r="B27" s="1"/>
      <c r="C27" s="1"/>
      <c r="D27" s="1"/>
      <c r="E27" s="1"/>
      <c r="F27" s="1"/>
      <c r="G27" s="1"/>
      <c r="H27" s="1"/>
    </row>
    <row r="28" spans="1:8" s="4" customFormat="1">
      <c r="A28" s="2"/>
      <c r="B28" s="1"/>
      <c r="C28" s="1"/>
      <c r="D28" s="1"/>
      <c r="E28" s="1"/>
      <c r="F28" s="1"/>
      <c r="G28" s="1"/>
      <c r="H28" s="1"/>
    </row>
    <row r="29" spans="1:8" s="4" customFormat="1">
      <c r="A29" s="2"/>
      <c r="B29" s="1"/>
      <c r="C29" s="1"/>
      <c r="D29" s="1"/>
      <c r="E29" s="1"/>
      <c r="F29" s="1"/>
      <c r="G29" s="1"/>
      <c r="H29" s="1"/>
    </row>
    <row r="30" spans="1:8" s="3" customFormat="1">
      <c r="A30" s="2"/>
      <c r="B30" s="1"/>
      <c r="C30" s="1"/>
      <c r="D30" s="1"/>
      <c r="E30" s="1"/>
      <c r="F30" s="1"/>
      <c r="G30" s="1"/>
      <c r="H30" s="1"/>
    </row>
    <row r="31" spans="1:8" s="4" customFormat="1">
      <c r="A31" s="2"/>
      <c r="B31" s="1"/>
      <c r="C31" s="1"/>
      <c r="D31" s="1"/>
      <c r="E31" s="1"/>
      <c r="F31" s="1"/>
      <c r="G31" s="1"/>
      <c r="H31" s="1"/>
    </row>
    <row r="32" spans="1:8" s="4" customFormat="1">
      <c r="A32" s="2"/>
      <c r="B32" s="1"/>
      <c r="C32" s="1"/>
      <c r="D32" s="1"/>
      <c r="E32" s="1"/>
      <c r="F32" s="1"/>
      <c r="G32" s="1"/>
      <c r="H32" s="1"/>
    </row>
    <row r="33" spans="1:8" s="4" customFormat="1">
      <c r="A33" s="2"/>
      <c r="B33" s="1"/>
      <c r="C33" s="1"/>
      <c r="D33" s="1"/>
      <c r="E33" s="1"/>
      <c r="F33" s="1"/>
      <c r="G33" s="1"/>
      <c r="H33" s="1"/>
    </row>
    <row r="34" spans="1:8" s="4" customFormat="1">
      <c r="A34" s="1"/>
      <c r="B34" s="1"/>
      <c r="C34" s="1"/>
      <c r="D34" s="1"/>
      <c r="E34" s="1"/>
      <c r="F34" s="1"/>
      <c r="G34" s="1"/>
      <c r="H34" s="1"/>
    </row>
    <row r="35" spans="1:8" s="4" customFormat="1">
      <c r="A35" s="1"/>
      <c r="B35" s="1"/>
      <c r="C35" s="1"/>
      <c r="D35" s="1"/>
      <c r="E35" s="1"/>
      <c r="F35" s="1"/>
      <c r="G35" s="1"/>
      <c r="H35" s="1"/>
    </row>
    <row r="36" spans="1:8" s="4" customFormat="1">
      <c r="A36" s="1"/>
      <c r="B36" s="1"/>
      <c r="C36" s="1"/>
      <c r="D36" s="1"/>
      <c r="E36" s="1"/>
      <c r="F36" s="1"/>
      <c r="G36" s="1"/>
    </row>
    <row r="37" spans="1:8" s="4" customFormat="1">
      <c r="A37" s="1"/>
      <c r="B37" s="1"/>
      <c r="C37" s="1"/>
      <c r="D37" s="1"/>
      <c r="E37" s="1"/>
      <c r="F37" s="1"/>
      <c r="G37" s="1"/>
    </row>
    <row r="38" spans="1:8" s="4" customFormat="1">
      <c r="A38" s="1"/>
      <c r="B38" s="1"/>
      <c r="C38" s="1"/>
      <c r="D38" s="1"/>
      <c r="E38" s="1"/>
      <c r="F38" s="1"/>
      <c r="G38" s="1"/>
    </row>
    <row r="39" spans="1:8" s="4" customFormat="1">
      <c r="A39" s="1"/>
      <c r="B39" s="1"/>
      <c r="C39" s="1"/>
      <c r="D39" s="1"/>
      <c r="E39" s="1"/>
      <c r="F39" s="1"/>
      <c r="G39" s="1"/>
    </row>
    <row r="40" spans="1:8" s="4" customFormat="1">
      <c r="A40" s="1"/>
      <c r="B40" s="1"/>
      <c r="C40" s="1"/>
      <c r="D40" s="1"/>
      <c r="E40" s="1"/>
      <c r="F40" s="1"/>
      <c r="G40" s="1"/>
    </row>
    <row r="41" spans="1:8" s="4" customFormat="1">
      <c r="A41" s="1"/>
      <c r="B41" s="1"/>
      <c r="C41" s="1"/>
      <c r="D41" s="1"/>
      <c r="E41" s="1"/>
      <c r="F41" s="1"/>
      <c r="G41" s="1"/>
    </row>
    <row r="42" spans="1:8" s="4" customFormat="1">
      <c r="A42" s="1"/>
      <c r="B42" s="1"/>
      <c r="C42" s="1"/>
      <c r="D42" s="1"/>
      <c r="E42" s="1"/>
      <c r="F42" s="1"/>
      <c r="G42" s="1"/>
    </row>
    <row r="43" spans="1:8" s="4" customFormat="1">
      <c r="A43" s="1"/>
      <c r="B43" s="1"/>
      <c r="C43" s="1"/>
      <c r="D43" s="1"/>
      <c r="E43" s="1"/>
      <c r="F43" s="1"/>
      <c r="G43" s="1"/>
    </row>
    <row r="44" spans="1:8" s="4" customFormat="1">
      <c r="A44" s="1"/>
      <c r="B44" s="1"/>
      <c r="C44" s="1"/>
      <c r="D44" s="1"/>
      <c r="E44" s="1"/>
      <c r="F44" s="1"/>
      <c r="G44" s="1"/>
    </row>
    <row r="45" spans="1:8" s="3" customFormat="1">
      <c r="A45" s="1"/>
      <c r="B45" s="1"/>
      <c r="C45" s="1"/>
      <c r="D45" s="1"/>
      <c r="E45" s="1"/>
      <c r="F45" s="1"/>
      <c r="G45" s="1"/>
    </row>
    <row r="46" spans="1:8" s="4" customFormat="1">
      <c r="A46" s="1"/>
      <c r="B46" s="1"/>
      <c r="C46" s="1"/>
      <c r="D46" s="1"/>
      <c r="E46" s="1"/>
      <c r="F46" s="1"/>
      <c r="G46" s="1"/>
    </row>
    <row r="47" spans="1:8" s="4" customFormat="1">
      <c r="A47" s="1"/>
      <c r="B47" s="1"/>
      <c r="C47" s="1"/>
      <c r="D47" s="1"/>
      <c r="E47" s="1"/>
      <c r="F47" s="1"/>
      <c r="G47" s="1"/>
    </row>
    <row r="48" spans="1:8" s="4" customFormat="1">
      <c r="A48" s="1"/>
      <c r="B48" s="1"/>
      <c r="C48" s="1"/>
      <c r="D48" s="1"/>
      <c r="E48" s="1"/>
      <c r="F48" s="1"/>
      <c r="G48" s="1"/>
    </row>
    <row r="49" spans="1:53" s="4" customFormat="1">
      <c r="A49" s="1"/>
      <c r="B49" s="1"/>
      <c r="C49" s="1"/>
      <c r="D49" s="1"/>
      <c r="E49" s="1"/>
      <c r="F49" s="1"/>
      <c r="G49" s="1"/>
    </row>
    <row r="50" spans="1:53" s="4" customFormat="1">
      <c r="A50" s="1"/>
      <c r="B50" s="1"/>
      <c r="C50" s="1"/>
      <c r="D50" s="1"/>
      <c r="E50" s="1"/>
      <c r="F50" s="1"/>
      <c r="G50" s="1"/>
    </row>
    <row r="51" spans="1:53" s="4" customFormat="1">
      <c r="A51" s="1"/>
      <c r="B51" s="1"/>
      <c r="C51" s="1"/>
      <c r="D51" s="1"/>
      <c r="E51" s="1"/>
      <c r="F51" s="1"/>
      <c r="G51" s="1"/>
    </row>
    <row r="52" spans="1:53" s="4" customFormat="1">
      <c r="A52" s="1"/>
      <c r="B52" s="1"/>
      <c r="C52" s="1"/>
      <c r="D52" s="1"/>
      <c r="E52" s="1"/>
      <c r="F52" s="1"/>
      <c r="G52" s="1"/>
    </row>
    <row r="53" spans="1:53" s="4" customFormat="1">
      <c r="A53" s="1"/>
      <c r="B53" s="1"/>
      <c r="C53" s="1"/>
      <c r="D53" s="1"/>
      <c r="E53" s="1"/>
      <c r="F53" s="1"/>
      <c r="G53" s="1"/>
    </row>
    <row r="54" spans="1:53" s="4" customFormat="1">
      <c r="A54" s="1"/>
      <c r="B54" s="1"/>
      <c r="C54" s="1"/>
      <c r="D54" s="1"/>
      <c r="E54" s="1"/>
      <c r="F54" s="1"/>
      <c r="G54" s="1"/>
    </row>
    <row r="55" spans="1:53" s="4" customFormat="1">
      <c r="A55" s="1"/>
      <c r="B55" s="1"/>
      <c r="C55" s="1"/>
      <c r="D55" s="1"/>
      <c r="E55" s="1"/>
      <c r="F55" s="1"/>
      <c r="G55" s="1"/>
    </row>
    <row r="56" spans="1:53" s="4" customFormat="1">
      <c r="A56" s="1"/>
      <c r="B56" s="1"/>
      <c r="C56" s="1"/>
      <c r="D56" s="1"/>
      <c r="E56" s="1"/>
      <c r="F56" s="1"/>
      <c r="G56" s="1"/>
    </row>
    <row r="57" spans="1:53" s="4" customFormat="1">
      <c r="A57" s="1"/>
      <c r="B57" s="1"/>
      <c r="C57" s="1"/>
      <c r="D57" s="1"/>
      <c r="E57" s="1"/>
      <c r="F57" s="1"/>
      <c r="G57" s="1"/>
    </row>
    <row r="58" spans="1:53" s="4" customFormat="1">
      <c r="A58" s="1"/>
      <c r="B58" s="1"/>
      <c r="C58" s="1"/>
      <c r="D58" s="1"/>
      <c r="E58" s="1"/>
      <c r="F58" s="1"/>
      <c r="G58" s="1"/>
    </row>
    <row r="59" spans="1:53" s="3" customFormat="1">
      <c r="A59" s="1"/>
      <c r="B59" s="1"/>
      <c r="C59" s="1"/>
      <c r="D59" s="1"/>
      <c r="E59" s="1"/>
      <c r="F59" s="1"/>
      <c r="G59" s="1"/>
    </row>
    <row r="60" spans="1:53" s="6" customFormat="1" ht="24" customHeight="1">
      <c r="A60" s="1"/>
      <c r="B60" s="1"/>
      <c r="C60" s="1"/>
      <c r="D60" s="1"/>
      <c r="E60" s="1"/>
      <c r="F60" s="1"/>
      <c r="G60" s="1"/>
      <c r="H60" s="5"/>
      <c r="J60" s="5"/>
      <c r="L60" s="7"/>
      <c r="M60" s="7"/>
      <c r="N60" s="7"/>
      <c r="Y60" s="7"/>
      <c r="Z60" s="7"/>
      <c r="AJ60" s="7"/>
      <c r="AK60" s="7"/>
      <c r="AL60" s="7"/>
      <c r="AM60" s="7"/>
      <c r="AN60" s="7"/>
      <c r="AO60" s="7"/>
      <c r="AP60" s="8"/>
      <c r="AT60" s="7"/>
      <c r="BA60" s="9"/>
    </row>
    <row r="61" spans="1:53" s="10" customFormat="1" ht="24" customHeight="1">
      <c r="A61" s="1"/>
      <c r="B61" s="1"/>
      <c r="C61" s="1"/>
      <c r="D61" s="1"/>
      <c r="E61" s="1"/>
      <c r="F61" s="1"/>
      <c r="G61" s="1"/>
      <c r="H61" s="6"/>
      <c r="I61" s="6"/>
      <c r="J61" s="5"/>
      <c r="K61" s="6"/>
      <c r="L61" s="7"/>
      <c r="M61" s="7"/>
      <c r="N61" s="7"/>
      <c r="O61" s="6"/>
      <c r="P61" s="6"/>
      <c r="Q61" s="6"/>
      <c r="R61" s="6"/>
      <c r="S61" s="6"/>
      <c r="T61" s="6"/>
      <c r="U61" s="6"/>
      <c r="V61" s="6"/>
      <c r="W61" s="6"/>
      <c r="X61" s="6"/>
      <c r="Y61" s="7"/>
      <c r="Z61" s="7"/>
      <c r="AA61" s="6"/>
      <c r="AB61" s="6"/>
      <c r="AC61" s="6"/>
      <c r="AD61" s="6"/>
      <c r="AE61" s="6"/>
      <c r="AF61" s="6"/>
      <c r="AG61" s="6"/>
      <c r="AH61" s="6"/>
      <c r="AI61" s="6"/>
      <c r="AJ61" s="7"/>
      <c r="AK61" s="7"/>
      <c r="AL61" s="7"/>
      <c r="AM61" s="7"/>
      <c r="AN61" s="7"/>
      <c r="AO61" s="7"/>
      <c r="AP61" s="8"/>
      <c r="AQ61" s="6"/>
      <c r="AR61" s="6"/>
      <c r="AS61" s="6"/>
      <c r="AT61" s="7"/>
      <c r="AU61" s="6"/>
      <c r="AV61" s="6"/>
      <c r="AW61" s="6"/>
      <c r="AX61" s="6"/>
      <c r="AY61" s="6"/>
      <c r="AZ61" s="6"/>
      <c r="BA61" s="9"/>
    </row>
    <row r="62" spans="1:53" s="10" customFormat="1" ht="24" customHeight="1">
      <c r="A62" s="1"/>
      <c r="B62" s="1"/>
      <c r="C62" s="1"/>
      <c r="D62" s="1"/>
      <c r="E62" s="1"/>
      <c r="F62" s="1"/>
      <c r="G62" s="1"/>
      <c r="H62" s="6"/>
      <c r="I62" s="6"/>
      <c r="J62" s="6"/>
      <c r="K62" s="6"/>
      <c r="L62" s="7"/>
      <c r="M62" s="7"/>
      <c r="N62" s="7"/>
      <c r="O62" s="6"/>
      <c r="P62" s="6"/>
      <c r="Q62" s="6"/>
      <c r="R62" s="6"/>
      <c r="S62" s="6"/>
      <c r="T62" s="6"/>
      <c r="U62" s="6"/>
      <c r="V62" s="6"/>
      <c r="W62" s="6"/>
      <c r="X62" s="6"/>
      <c r="Y62" s="7"/>
      <c r="Z62" s="7"/>
      <c r="AA62" s="6"/>
      <c r="AB62" s="6"/>
      <c r="AC62" s="6"/>
      <c r="AD62" s="6"/>
      <c r="AE62" s="6"/>
      <c r="AF62" s="6"/>
      <c r="AG62" s="6"/>
      <c r="AH62" s="6"/>
      <c r="AI62" s="6"/>
      <c r="AJ62" s="7"/>
      <c r="AK62" s="7"/>
      <c r="AL62" s="7"/>
      <c r="AM62" s="7"/>
      <c r="AN62" s="7"/>
      <c r="AO62" s="7"/>
      <c r="AP62" s="8"/>
      <c r="AQ62" s="6"/>
      <c r="AR62" s="6"/>
      <c r="AS62" s="6"/>
      <c r="AT62" s="7"/>
      <c r="AU62" s="6"/>
      <c r="AV62" s="6"/>
      <c r="AW62" s="6"/>
      <c r="AX62" s="6"/>
      <c r="AY62" s="6"/>
      <c r="AZ62" s="6"/>
      <c r="BA62" s="9"/>
    </row>
    <row r="63" spans="1:53" s="10" customFormat="1" ht="24" customHeight="1">
      <c r="A63" s="1"/>
      <c r="B63" s="1"/>
      <c r="C63" s="1"/>
      <c r="D63" s="1"/>
      <c r="E63" s="1"/>
      <c r="F63" s="1"/>
      <c r="G63" s="1"/>
      <c r="H63" s="6"/>
      <c r="I63" s="5"/>
      <c r="J63" s="6"/>
      <c r="K63" s="6"/>
      <c r="L63" s="7"/>
      <c r="M63" s="7"/>
      <c r="N63" s="7"/>
      <c r="O63" s="6"/>
      <c r="P63" s="6"/>
      <c r="Q63" s="6"/>
      <c r="R63" s="6"/>
      <c r="S63" s="6"/>
      <c r="T63" s="6"/>
      <c r="U63" s="6"/>
      <c r="V63" s="6"/>
      <c r="W63" s="6"/>
      <c r="X63" s="6"/>
      <c r="Y63" s="7"/>
      <c r="Z63" s="7"/>
      <c r="AA63" s="6"/>
      <c r="AB63" s="6"/>
      <c r="AC63" s="6"/>
      <c r="AD63" s="6"/>
      <c r="AE63" s="6"/>
      <c r="AF63" s="6"/>
      <c r="AG63" s="6"/>
      <c r="AH63" s="6"/>
      <c r="AI63" s="6"/>
      <c r="AJ63" s="7"/>
      <c r="AK63" s="7"/>
      <c r="AL63" s="7"/>
      <c r="AM63" s="7"/>
      <c r="AN63" s="7"/>
      <c r="AO63" s="7"/>
      <c r="AP63" s="8"/>
      <c r="AQ63" s="6"/>
      <c r="AR63" s="6"/>
      <c r="AS63" s="6"/>
      <c r="AT63" s="7"/>
      <c r="AU63" s="6"/>
      <c r="AV63" s="6"/>
      <c r="AW63" s="6"/>
      <c r="AX63" s="6"/>
      <c r="AY63" s="6"/>
      <c r="AZ63" s="6"/>
      <c r="BA63" s="9"/>
    </row>
    <row r="64" spans="1:53" s="10" customFormat="1" ht="24" customHeight="1">
      <c r="A64" s="1"/>
      <c r="B64" s="1"/>
      <c r="C64" s="1"/>
      <c r="D64" s="1"/>
      <c r="E64" s="1"/>
      <c r="F64" s="1"/>
      <c r="G64" s="1"/>
      <c r="H64" s="6"/>
      <c r="I64" s="6"/>
      <c r="J64" s="5"/>
      <c r="K64" s="6"/>
      <c r="L64" s="7"/>
      <c r="M64" s="7"/>
      <c r="N64" s="7"/>
      <c r="O64" s="6"/>
      <c r="P64" s="6"/>
      <c r="Q64" s="6"/>
      <c r="R64" s="6"/>
      <c r="S64" s="6"/>
      <c r="T64" s="6"/>
      <c r="U64" s="6"/>
      <c r="V64" s="6"/>
      <c r="W64" s="6"/>
      <c r="X64" s="6"/>
      <c r="Y64" s="7"/>
      <c r="Z64" s="7"/>
      <c r="AA64" s="6"/>
      <c r="AB64" s="6"/>
      <c r="AC64" s="6"/>
      <c r="AD64" s="6"/>
      <c r="AE64" s="6"/>
      <c r="AF64" s="6"/>
      <c r="AG64" s="6"/>
      <c r="AH64" s="6"/>
      <c r="AI64" s="6"/>
      <c r="AJ64" s="7"/>
      <c r="AK64" s="7"/>
      <c r="AL64" s="7"/>
      <c r="AM64" s="7"/>
      <c r="AN64" s="7"/>
      <c r="AO64" s="7"/>
      <c r="AP64" s="8"/>
      <c r="AQ64" s="6"/>
      <c r="AR64" s="6"/>
      <c r="AS64" s="6"/>
      <c r="AT64" s="7"/>
      <c r="AU64" s="6"/>
      <c r="AV64" s="6"/>
      <c r="AW64" s="6"/>
      <c r="AX64" s="6"/>
      <c r="AY64" s="6"/>
      <c r="AZ64" s="6"/>
      <c r="BA64" s="9"/>
    </row>
    <row r="65" spans="1:53" s="10" customFormat="1" ht="24" customHeight="1">
      <c r="A65" s="1"/>
      <c r="B65" s="1"/>
      <c r="C65" s="1"/>
      <c r="D65" s="1"/>
      <c r="E65" s="1"/>
      <c r="F65" s="1"/>
      <c r="G65" s="1"/>
      <c r="H65" s="6"/>
      <c r="I65" s="6"/>
      <c r="J65" s="5"/>
      <c r="K65" s="5"/>
      <c r="L65" s="7"/>
      <c r="M65" s="7"/>
      <c r="N65" s="7"/>
      <c r="O65" s="6"/>
      <c r="P65" s="6"/>
      <c r="Q65" s="6"/>
      <c r="R65" s="6"/>
      <c r="S65" s="6"/>
      <c r="T65" s="6"/>
      <c r="U65" s="6"/>
      <c r="V65" s="6"/>
      <c r="W65" s="6"/>
      <c r="X65" s="6"/>
      <c r="Y65" s="7"/>
      <c r="Z65" s="7"/>
      <c r="AA65" s="6"/>
      <c r="AB65" s="6"/>
      <c r="AC65" s="6"/>
      <c r="AD65" s="6"/>
      <c r="AE65" s="6"/>
      <c r="AF65" s="6"/>
      <c r="AG65" s="6"/>
      <c r="AH65" s="6"/>
      <c r="AI65" s="6"/>
      <c r="AJ65" s="7"/>
      <c r="AK65" s="7"/>
      <c r="AL65" s="7"/>
      <c r="AM65" s="7"/>
      <c r="AN65" s="7"/>
      <c r="AO65" s="7"/>
      <c r="AP65" s="8"/>
      <c r="AQ65" s="6"/>
      <c r="AR65" s="6"/>
      <c r="AS65" s="6"/>
      <c r="AT65" s="7"/>
      <c r="AU65" s="6"/>
      <c r="AV65" s="6"/>
      <c r="AW65" s="6"/>
      <c r="AX65" s="6"/>
      <c r="AY65" s="6"/>
      <c r="AZ65" s="6"/>
      <c r="BA65" s="9"/>
    </row>
    <row r="66" spans="1:53" s="14" customFormat="1" ht="15.75">
      <c r="A66" s="1"/>
      <c r="B66" s="1"/>
      <c r="C66" s="1"/>
      <c r="D66" s="1"/>
      <c r="E66" s="1"/>
      <c r="F66" s="1"/>
      <c r="G66" s="1"/>
      <c r="H66" s="9"/>
      <c r="I66" s="9"/>
      <c r="J66" s="11"/>
      <c r="K66" s="9"/>
      <c r="L66" s="12"/>
      <c r="M66" s="12"/>
      <c r="N66" s="12"/>
      <c r="O66" s="9"/>
      <c r="P66" s="9"/>
      <c r="Q66" s="9"/>
      <c r="R66" s="9"/>
      <c r="S66" s="9"/>
      <c r="T66" s="9"/>
      <c r="U66" s="9"/>
      <c r="V66" s="9"/>
      <c r="W66" s="9"/>
      <c r="X66" s="9"/>
      <c r="Y66" s="12"/>
      <c r="Z66" s="12"/>
      <c r="AA66" s="9"/>
      <c r="AB66" s="9"/>
      <c r="AC66" s="9"/>
      <c r="AD66" s="9"/>
      <c r="AE66" s="9"/>
      <c r="AF66" s="9"/>
      <c r="AG66" s="9"/>
      <c r="AH66" s="9"/>
      <c r="AI66" s="9"/>
      <c r="AJ66" s="12"/>
      <c r="AK66" s="12"/>
      <c r="AL66" s="12"/>
      <c r="AM66" s="12"/>
      <c r="AN66" s="12"/>
      <c r="AO66" s="12"/>
      <c r="AP66" s="13"/>
      <c r="AQ66" s="9"/>
      <c r="AR66" s="9"/>
      <c r="AS66" s="9"/>
      <c r="AT66" s="12"/>
      <c r="AU66" s="9"/>
      <c r="AV66" s="9"/>
      <c r="AW66" s="9"/>
      <c r="AX66" s="9"/>
      <c r="AY66" s="9"/>
      <c r="AZ66" s="9"/>
      <c r="BA66" s="9"/>
    </row>
    <row r="67" spans="1:53" s="10" customFormat="1" ht="30" customHeight="1">
      <c r="A67" s="1"/>
      <c r="B67" s="1"/>
      <c r="C67" s="1"/>
      <c r="D67" s="1"/>
      <c r="E67" s="1"/>
      <c r="F67" s="1"/>
      <c r="G67" s="1"/>
      <c r="H67" s="6"/>
      <c r="I67" s="6"/>
      <c r="J67" s="6"/>
      <c r="K67" s="6"/>
      <c r="L67" s="7"/>
      <c r="M67" s="7"/>
      <c r="N67" s="7"/>
      <c r="O67" s="6"/>
      <c r="P67" s="6"/>
      <c r="Q67" s="6"/>
      <c r="R67" s="6"/>
      <c r="S67" s="6"/>
      <c r="T67" s="6"/>
      <c r="U67" s="6"/>
      <c r="V67" s="6"/>
      <c r="W67" s="6"/>
      <c r="X67" s="6"/>
      <c r="Y67" s="7"/>
      <c r="Z67" s="7"/>
      <c r="AA67" s="6"/>
      <c r="AB67" s="6"/>
      <c r="AC67" s="6"/>
      <c r="AD67" s="6"/>
      <c r="AE67" s="6"/>
      <c r="AF67" s="6"/>
      <c r="AG67" s="6"/>
      <c r="AH67" s="6"/>
      <c r="AI67" s="6"/>
      <c r="AJ67" s="7"/>
      <c r="AK67" s="7"/>
      <c r="AL67" s="7"/>
      <c r="AM67" s="7"/>
      <c r="AN67" s="7"/>
      <c r="AO67" s="7"/>
      <c r="AP67" s="8"/>
      <c r="AQ67" s="6"/>
      <c r="AR67" s="6"/>
      <c r="AS67" s="6"/>
      <c r="AT67" s="7"/>
      <c r="AU67" s="6"/>
      <c r="AV67" s="6"/>
      <c r="AW67" s="6"/>
      <c r="AX67" s="6"/>
      <c r="AY67" s="6"/>
      <c r="AZ67" s="6"/>
      <c r="BA67" s="9"/>
    </row>
    <row r="68" spans="1:53" s="10" customFormat="1" ht="21" customHeight="1">
      <c r="A68" s="1"/>
      <c r="B68" s="1"/>
      <c r="C68" s="1"/>
      <c r="D68" s="1"/>
      <c r="E68" s="1"/>
      <c r="F68" s="1"/>
      <c r="G68" s="1"/>
      <c r="H68" s="6"/>
      <c r="I68" s="6"/>
      <c r="J68" s="6"/>
      <c r="K68" s="6"/>
      <c r="L68" s="7"/>
      <c r="M68" s="7"/>
      <c r="N68" s="7"/>
      <c r="O68" s="6"/>
      <c r="P68" s="6"/>
      <c r="Q68" s="6"/>
      <c r="R68" s="6"/>
      <c r="S68" s="6"/>
      <c r="T68" s="6"/>
      <c r="U68" s="6"/>
      <c r="V68" s="6"/>
      <c r="W68" s="6"/>
      <c r="X68" s="6"/>
      <c r="Y68" s="7"/>
      <c r="Z68" s="7"/>
      <c r="AA68" s="6"/>
      <c r="AB68" s="6"/>
      <c r="AC68" s="6"/>
      <c r="AD68" s="6"/>
      <c r="AE68" s="6"/>
      <c r="AF68" s="6"/>
      <c r="AG68" s="6"/>
      <c r="AH68" s="6"/>
      <c r="AI68" s="6"/>
      <c r="AJ68" s="7"/>
      <c r="AK68" s="7"/>
      <c r="AL68" s="7"/>
      <c r="AM68" s="7"/>
      <c r="AN68" s="7"/>
      <c r="AO68" s="7"/>
      <c r="AP68" s="8"/>
      <c r="AQ68" s="6"/>
      <c r="AR68" s="6"/>
      <c r="AS68" s="6"/>
      <c r="AT68" s="7"/>
      <c r="AU68" s="6"/>
      <c r="AV68" s="6"/>
      <c r="AW68" s="6"/>
      <c r="AX68" s="6"/>
      <c r="AY68" s="6"/>
      <c r="AZ68" s="6"/>
      <c r="BA68" s="9"/>
    </row>
    <row r="69" spans="1:53" s="10" customFormat="1" ht="21" customHeight="1">
      <c r="A69" s="1"/>
      <c r="B69" s="1"/>
      <c r="C69" s="1"/>
      <c r="D69" s="1"/>
      <c r="E69" s="1"/>
      <c r="F69" s="1"/>
      <c r="G69" s="1"/>
      <c r="H69" s="6"/>
      <c r="I69" s="6"/>
      <c r="J69" s="6"/>
      <c r="K69" s="6"/>
      <c r="L69" s="7"/>
      <c r="M69" s="7"/>
      <c r="N69" s="7"/>
      <c r="O69" s="6"/>
      <c r="P69" s="6"/>
      <c r="Q69" s="6"/>
      <c r="R69" s="6"/>
      <c r="S69" s="6"/>
      <c r="T69" s="6"/>
      <c r="U69" s="6"/>
      <c r="V69" s="6"/>
      <c r="W69" s="6"/>
      <c r="X69" s="6"/>
      <c r="Y69" s="7"/>
      <c r="Z69" s="7"/>
      <c r="AA69" s="6"/>
      <c r="AB69" s="6"/>
      <c r="AC69" s="6"/>
      <c r="AD69" s="6"/>
      <c r="AE69" s="6"/>
      <c r="AF69" s="6"/>
      <c r="AG69" s="6"/>
      <c r="AH69" s="6"/>
      <c r="AI69" s="6"/>
      <c r="AJ69" s="7"/>
      <c r="AK69" s="7"/>
      <c r="AL69" s="7"/>
      <c r="AM69" s="7"/>
      <c r="AN69" s="7"/>
      <c r="AO69" s="7"/>
      <c r="AP69" s="8"/>
      <c r="AQ69" s="6"/>
      <c r="AR69" s="6"/>
      <c r="AS69" s="6"/>
      <c r="AT69" s="7"/>
      <c r="AU69" s="6"/>
      <c r="AV69" s="6"/>
      <c r="AW69" s="6"/>
      <c r="AX69" s="6"/>
      <c r="AY69" s="6"/>
      <c r="AZ69" s="6"/>
      <c r="BA69" s="9"/>
    </row>
    <row r="70" spans="1:53" s="10" customFormat="1" ht="21" customHeight="1">
      <c r="A70" s="1"/>
      <c r="B70" s="1"/>
      <c r="C70" s="1"/>
      <c r="D70" s="1"/>
      <c r="E70" s="1"/>
      <c r="F70" s="1"/>
      <c r="G70" s="1"/>
      <c r="H70" s="6"/>
      <c r="I70" s="6"/>
      <c r="J70" s="6"/>
      <c r="K70" s="6"/>
      <c r="L70" s="7"/>
      <c r="M70" s="7"/>
      <c r="N70" s="7"/>
      <c r="O70" s="6"/>
      <c r="P70" s="6"/>
      <c r="Q70" s="6"/>
      <c r="R70" s="6"/>
      <c r="S70" s="6"/>
      <c r="T70" s="6"/>
      <c r="U70" s="6"/>
      <c r="V70" s="6"/>
      <c r="W70" s="6"/>
      <c r="X70" s="6"/>
      <c r="Y70" s="7"/>
      <c r="Z70" s="7"/>
      <c r="AA70" s="6"/>
      <c r="AB70" s="6"/>
      <c r="AC70" s="6"/>
      <c r="AD70" s="6"/>
      <c r="AE70" s="6"/>
      <c r="AF70" s="6"/>
      <c r="AG70" s="6"/>
      <c r="AH70" s="6"/>
      <c r="AI70" s="6"/>
      <c r="AJ70" s="7"/>
      <c r="AK70" s="7"/>
      <c r="AL70" s="7"/>
      <c r="AM70" s="7"/>
      <c r="AN70" s="7"/>
      <c r="AO70" s="7"/>
      <c r="AP70" s="8"/>
      <c r="AQ70" s="6"/>
      <c r="AR70" s="6"/>
      <c r="AS70" s="6"/>
      <c r="AT70" s="7"/>
      <c r="AU70" s="6"/>
      <c r="AV70" s="6"/>
      <c r="AW70" s="6"/>
      <c r="AX70" s="6"/>
      <c r="AY70" s="6"/>
      <c r="AZ70" s="6"/>
      <c r="BA70" s="9"/>
    </row>
    <row r="71" spans="1:53" s="10" customFormat="1" ht="21" customHeight="1">
      <c r="A71" s="1"/>
      <c r="B71" s="1"/>
      <c r="C71" s="1"/>
      <c r="D71" s="1"/>
      <c r="E71" s="1"/>
      <c r="F71" s="1"/>
      <c r="G71" s="1"/>
      <c r="H71" s="6"/>
      <c r="I71" s="6"/>
      <c r="J71" s="6"/>
      <c r="K71" s="6"/>
      <c r="L71" s="7"/>
      <c r="M71" s="7"/>
      <c r="N71" s="7"/>
      <c r="O71" s="6"/>
      <c r="P71" s="6"/>
      <c r="Q71" s="6"/>
      <c r="R71" s="6"/>
      <c r="S71" s="6"/>
      <c r="T71" s="6"/>
      <c r="U71" s="6"/>
      <c r="V71" s="6"/>
      <c r="W71" s="6"/>
      <c r="X71" s="6"/>
      <c r="Y71" s="7"/>
      <c r="Z71" s="7"/>
      <c r="AA71" s="6"/>
      <c r="AB71" s="6"/>
      <c r="AC71" s="6"/>
      <c r="AD71" s="6"/>
      <c r="AE71" s="6"/>
      <c r="AF71" s="6"/>
      <c r="AG71" s="6"/>
      <c r="AH71" s="6"/>
      <c r="AI71" s="6"/>
      <c r="AJ71" s="7"/>
      <c r="AK71" s="7"/>
      <c r="AL71" s="7"/>
      <c r="AM71" s="7"/>
      <c r="AN71" s="7"/>
      <c r="AO71" s="7"/>
      <c r="AP71" s="8"/>
      <c r="AQ71" s="6"/>
      <c r="AR71" s="6"/>
      <c r="AS71" s="6"/>
      <c r="AT71" s="7"/>
      <c r="AU71" s="6"/>
      <c r="AV71" s="6"/>
      <c r="AW71" s="6"/>
      <c r="AX71" s="6"/>
      <c r="AY71" s="6"/>
      <c r="AZ71" s="6"/>
      <c r="BA71" s="9"/>
    </row>
    <row r="72" spans="1:53" s="10" customFormat="1" ht="21" customHeight="1">
      <c r="A72" s="1"/>
      <c r="B72" s="1"/>
      <c r="C72" s="1"/>
      <c r="D72" s="1"/>
      <c r="E72" s="1"/>
      <c r="F72" s="1"/>
      <c r="G72" s="1"/>
      <c r="H72" s="6"/>
      <c r="I72" s="6"/>
      <c r="J72" s="6"/>
      <c r="K72" s="6"/>
      <c r="L72" s="7"/>
      <c r="M72" s="7"/>
      <c r="N72" s="7"/>
      <c r="O72" s="6"/>
      <c r="P72" s="6"/>
      <c r="Q72" s="6"/>
      <c r="R72" s="6"/>
      <c r="S72" s="6"/>
      <c r="T72" s="6"/>
      <c r="U72" s="6"/>
      <c r="V72" s="6"/>
      <c r="W72" s="6"/>
      <c r="X72" s="6"/>
      <c r="Y72" s="7"/>
      <c r="Z72" s="7"/>
      <c r="AA72" s="6"/>
      <c r="AB72" s="6"/>
      <c r="AC72" s="6"/>
      <c r="AD72" s="6"/>
      <c r="AE72" s="6"/>
      <c r="AF72" s="6"/>
      <c r="AG72" s="6"/>
      <c r="AH72" s="6"/>
      <c r="AI72" s="6"/>
      <c r="AJ72" s="7"/>
      <c r="AK72" s="7"/>
      <c r="AL72" s="7"/>
      <c r="AM72" s="7"/>
      <c r="AN72" s="7"/>
      <c r="AO72" s="7"/>
      <c r="AP72" s="8"/>
      <c r="AQ72" s="6"/>
      <c r="AR72" s="6"/>
      <c r="AS72" s="6"/>
      <c r="AT72" s="7"/>
      <c r="AU72" s="6"/>
      <c r="AV72" s="6"/>
      <c r="AW72" s="6"/>
      <c r="AX72" s="6"/>
      <c r="AY72" s="6"/>
      <c r="AZ72" s="6"/>
      <c r="BA72" s="9"/>
    </row>
    <row r="73" spans="1:53" s="10" customFormat="1" ht="15.75">
      <c r="A73" s="1"/>
      <c r="B73" s="1"/>
      <c r="C73" s="1"/>
      <c r="D73" s="1"/>
      <c r="E73" s="1"/>
      <c r="F73" s="1"/>
      <c r="G73" s="1"/>
      <c r="H73" s="6"/>
      <c r="I73" s="6"/>
      <c r="J73" s="6"/>
      <c r="K73" s="6"/>
      <c r="L73" s="7"/>
      <c r="M73" s="7"/>
      <c r="N73" s="7"/>
      <c r="O73" s="6"/>
      <c r="P73" s="6"/>
      <c r="Q73" s="6"/>
      <c r="R73" s="6"/>
      <c r="S73" s="6"/>
      <c r="T73" s="6"/>
      <c r="U73" s="6"/>
      <c r="V73" s="6"/>
      <c r="W73" s="6"/>
      <c r="X73" s="6"/>
      <c r="Y73" s="7"/>
      <c r="Z73" s="7"/>
      <c r="AA73" s="6"/>
      <c r="AB73" s="6"/>
      <c r="AC73" s="6"/>
      <c r="AD73" s="6"/>
      <c r="AE73" s="6"/>
      <c r="AF73" s="6"/>
      <c r="AG73" s="6"/>
      <c r="AH73" s="6"/>
      <c r="AI73" s="6"/>
      <c r="AJ73" s="7"/>
      <c r="AK73" s="7"/>
      <c r="AL73" s="7"/>
      <c r="AM73" s="7"/>
      <c r="AN73" s="7"/>
      <c r="AO73" s="7"/>
      <c r="AP73" s="8"/>
      <c r="AQ73" s="6"/>
      <c r="AR73" s="6"/>
      <c r="AS73" s="6"/>
      <c r="AT73" s="7"/>
      <c r="AU73" s="6"/>
      <c r="AV73" s="6"/>
      <c r="AW73" s="6"/>
      <c r="AX73" s="6"/>
      <c r="AY73" s="6"/>
      <c r="AZ73" s="6"/>
      <c r="BA73" s="9"/>
    </row>
    <row r="74" spans="1:53" s="10" customFormat="1" ht="15.75">
      <c r="A74" s="1"/>
      <c r="B74" s="1"/>
      <c r="C74" s="1"/>
      <c r="D74" s="1"/>
      <c r="E74" s="1"/>
      <c r="F74" s="1"/>
      <c r="G74" s="1"/>
      <c r="H74" s="6"/>
      <c r="I74" s="6"/>
      <c r="J74" s="6"/>
      <c r="K74" s="6"/>
      <c r="L74" s="7"/>
      <c r="M74" s="7"/>
      <c r="N74" s="7"/>
      <c r="O74" s="6"/>
      <c r="P74" s="6"/>
      <c r="Q74" s="6"/>
      <c r="R74" s="6"/>
      <c r="S74" s="6"/>
      <c r="T74" s="6"/>
      <c r="U74" s="6"/>
      <c r="V74" s="6"/>
      <c r="W74" s="6"/>
      <c r="X74" s="6"/>
      <c r="Y74" s="7"/>
      <c r="Z74" s="7"/>
      <c r="AA74" s="6"/>
      <c r="AB74" s="6"/>
      <c r="AC74" s="6"/>
      <c r="AD74" s="6"/>
      <c r="AE74" s="6"/>
      <c r="AF74" s="6"/>
      <c r="AG74" s="6"/>
      <c r="AH74" s="6"/>
      <c r="AI74" s="6"/>
      <c r="AJ74" s="7"/>
      <c r="AK74" s="7"/>
      <c r="AL74" s="7"/>
      <c r="AM74" s="7"/>
      <c r="AN74" s="7"/>
      <c r="AO74" s="7"/>
      <c r="AP74" s="8"/>
      <c r="AQ74" s="6"/>
      <c r="AR74" s="6"/>
      <c r="AS74" s="6"/>
      <c r="AT74" s="7"/>
      <c r="AU74" s="6"/>
      <c r="AV74" s="6"/>
      <c r="AW74" s="6"/>
      <c r="AX74" s="6"/>
      <c r="AY74" s="6"/>
      <c r="AZ74" s="6"/>
      <c r="BA74" s="9"/>
    </row>
    <row r="75" spans="1:53" s="10" customFormat="1" ht="21.75" customHeight="1">
      <c r="A75" s="1"/>
      <c r="B75" s="1"/>
      <c r="C75" s="1"/>
      <c r="D75" s="1"/>
      <c r="E75" s="1"/>
      <c r="F75" s="1"/>
      <c r="G75" s="1"/>
      <c r="H75" s="6"/>
      <c r="I75" s="6"/>
      <c r="J75" s="6"/>
      <c r="K75" s="6"/>
      <c r="L75" s="7"/>
      <c r="M75" s="7"/>
      <c r="N75" s="7"/>
      <c r="O75" s="6"/>
      <c r="P75" s="6"/>
      <c r="Q75" s="6"/>
      <c r="R75" s="6"/>
      <c r="S75" s="6"/>
      <c r="T75" s="6"/>
      <c r="U75" s="6"/>
      <c r="V75" s="6"/>
      <c r="W75" s="6"/>
      <c r="X75" s="6"/>
      <c r="Y75" s="7"/>
      <c r="Z75" s="7"/>
      <c r="AA75" s="6"/>
      <c r="AB75" s="6"/>
      <c r="AC75" s="6"/>
      <c r="AD75" s="6"/>
      <c r="AE75" s="6"/>
      <c r="AF75" s="6"/>
      <c r="AG75" s="6"/>
      <c r="AH75" s="6"/>
      <c r="AI75" s="6"/>
      <c r="AJ75" s="7"/>
      <c r="AK75" s="7"/>
      <c r="AL75" s="7"/>
      <c r="AM75" s="7"/>
      <c r="AN75" s="7"/>
      <c r="AO75" s="7"/>
      <c r="AP75" s="8"/>
      <c r="AQ75" s="6"/>
      <c r="AR75" s="6"/>
      <c r="AS75" s="6"/>
      <c r="AT75" s="7"/>
      <c r="AU75" s="6"/>
      <c r="AV75" s="6"/>
      <c r="AW75" s="6"/>
      <c r="AX75" s="6"/>
      <c r="AY75" s="6"/>
      <c r="AZ75" s="6"/>
      <c r="BA75" s="9"/>
    </row>
    <row r="76" spans="1:53" s="10" customFormat="1" ht="15.75">
      <c r="A76" s="1"/>
      <c r="B76" s="1"/>
      <c r="C76" s="1"/>
      <c r="D76" s="1"/>
      <c r="E76" s="1"/>
      <c r="F76" s="1"/>
      <c r="G76" s="1"/>
      <c r="H76" s="6"/>
      <c r="I76" s="6"/>
      <c r="J76" s="6"/>
      <c r="K76" s="6"/>
      <c r="L76" s="7"/>
      <c r="M76" s="7"/>
      <c r="N76" s="7"/>
      <c r="O76" s="6"/>
      <c r="P76" s="6"/>
      <c r="Q76" s="6"/>
      <c r="R76" s="6"/>
      <c r="S76" s="6"/>
      <c r="T76" s="6"/>
      <c r="U76" s="6"/>
      <c r="V76" s="6"/>
      <c r="W76" s="6"/>
      <c r="X76" s="6"/>
      <c r="Y76" s="7"/>
      <c r="Z76" s="7"/>
      <c r="AA76" s="6"/>
      <c r="AB76" s="6"/>
      <c r="AC76" s="6"/>
      <c r="AD76" s="6"/>
      <c r="AE76" s="6"/>
      <c r="AF76" s="6"/>
      <c r="AG76" s="6"/>
      <c r="AH76" s="6"/>
      <c r="AI76" s="6"/>
      <c r="AJ76" s="7"/>
      <c r="AK76" s="7"/>
      <c r="AL76" s="7"/>
      <c r="AM76" s="7"/>
      <c r="AN76" s="7"/>
      <c r="AO76" s="7"/>
      <c r="AP76" s="8"/>
      <c r="AQ76" s="6"/>
      <c r="AR76" s="6"/>
      <c r="AS76" s="6"/>
      <c r="AT76" s="7"/>
      <c r="AU76" s="6"/>
      <c r="AV76" s="6"/>
      <c r="AW76" s="6"/>
      <c r="AX76" s="6"/>
      <c r="AY76" s="6"/>
      <c r="AZ76" s="6"/>
      <c r="BA76" s="9"/>
    </row>
    <row r="77" spans="1:53" s="10" customFormat="1" ht="37.5" customHeight="1">
      <c r="A77" s="1"/>
      <c r="B77" s="1"/>
      <c r="C77" s="1"/>
      <c r="D77" s="1"/>
      <c r="E77" s="1"/>
      <c r="F77" s="1"/>
      <c r="G77" s="1"/>
      <c r="H77" s="6"/>
      <c r="I77" s="6"/>
      <c r="J77" s="6"/>
      <c r="K77" s="6"/>
      <c r="L77" s="7"/>
      <c r="M77" s="7"/>
      <c r="N77" s="7"/>
      <c r="O77" s="6"/>
      <c r="P77" s="6"/>
      <c r="Q77" s="6"/>
      <c r="R77" s="6"/>
      <c r="S77" s="6"/>
      <c r="T77" s="6"/>
      <c r="U77" s="6"/>
      <c r="V77" s="6"/>
      <c r="W77" s="6"/>
      <c r="X77" s="6"/>
      <c r="Y77" s="7"/>
      <c r="Z77" s="7"/>
      <c r="AA77" s="6"/>
      <c r="AB77" s="6"/>
      <c r="AC77" s="6"/>
      <c r="AD77" s="6"/>
      <c r="AE77" s="6"/>
      <c r="AF77" s="6"/>
      <c r="AG77" s="6"/>
      <c r="AH77" s="6"/>
      <c r="AI77" s="6"/>
      <c r="AJ77" s="7"/>
      <c r="AK77" s="7"/>
      <c r="AL77" s="7"/>
      <c r="AM77" s="7"/>
      <c r="AN77" s="7"/>
      <c r="AO77" s="7"/>
      <c r="AP77" s="8"/>
      <c r="AQ77" s="6"/>
      <c r="AR77" s="6"/>
      <c r="AS77" s="6"/>
      <c r="AT77" s="7"/>
      <c r="AU77" s="6"/>
      <c r="AV77" s="6"/>
      <c r="AW77" s="6"/>
      <c r="AX77" s="6"/>
      <c r="AY77" s="6"/>
      <c r="AZ77" s="6"/>
      <c r="BA77" s="9"/>
    </row>
    <row r="78" spans="1:53" s="10" customFormat="1" ht="15.75">
      <c r="A78" s="1"/>
      <c r="B78" s="1"/>
      <c r="C78" s="1"/>
      <c r="D78" s="1"/>
      <c r="E78" s="1"/>
      <c r="F78" s="1"/>
      <c r="G78" s="1"/>
      <c r="H78" s="6"/>
      <c r="I78" s="6"/>
      <c r="J78" s="6"/>
      <c r="K78" s="6"/>
      <c r="L78" s="7"/>
      <c r="M78" s="7"/>
      <c r="N78" s="7"/>
      <c r="O78" s="6"/>
      <c r="P78" s="6"/>
      <c r="Q78" s="6"/>
      <c r="R78" s="6"/>
      <c r="S78" s="6"/>
      <c r="T78" s="6"/>
      <c r="U78" s="6"/>
      <c r="V78" s="6"/>
      <c r="W78" s="6"/>
      <c r="X78" s="6"/>
      <c r="Y78" s="7"/>
      <c r="Z78" s="7"/>
      <c r="AA78" s="6"/>
      <c r="AB78" s="6"/>
      <c r="AC78" s="6"/>
      <c r="AD78" s="6"/>
      <c r="AE78" s="6"/>
      <c r="AF78" s="6"/>
      <c r="AG78" s="6"/>
      <c r="AH78" s="6"/>
      <c r="AI78" s="6"/>
      <c r="AJ78" s="7"/>
      <c r="AK78" s="7"/>
      <c r="AL78" s="7"/>
      <c r="AM78" s="7"/>
      <c r="AN78" s="7"/>
      <c r="AO78" s="7"/>
      <c r="AP78" s="8"/>
      <c r="AQ78" s="6"/>
      <c r="AR78" s="6"/>
      <c r="AS78" s="6"/>
      <c r="AT78" s="7"/>
      <c r="AU78" s="6"/>
      <c r="AV78" s="6"/>
      <c r="AW78" s="6"/>
      <c r="AX78" s="6"/>
      <c r="AY78" s="6"/>
      <c r="AZ78" s="6"/>
      <c r="BA78" s="9"/>
    </row>
    <row r="79" spans="1:53" s="10" customFormat="1" ht="24" customHeight="1">
      <c r="A79" s="1"/>
      <c r="B79" s="1"/>
      <c r="C79" s="1"/>
      <c r="D79" s="1"/>
      <c r="E79" s="1"/>
      <c r="F79" s="1"/>
      <c r="G79" s="1"/>
      <c r="H79" s="6"/>
      <c r="I79" s="6"/>
      <c r="J79" s="6"/>
      <c r="K79" s="6"/>
      <c r="L79" s="7"/>
      <c r="M79" s="7"/>
      <c r="N79" s="7"/>
      <c r="O79" s="6"/>
      <c r="P79" s="6"/>
      <c r="Q79" s="6"/>
      <c r="R79" s="6"/>
      <c r="S79" s="6"/>
      <c r="T79" s="6"/>
      <c r="U79" s="6"/>
      <c r="V79" s="6"/>
      <c r="W79" s="6"/>
      <c r="X79" s="6"/>
      <c r="Y79" s="7"/>
      <c r="Z79" s="7"/>
      <c r="AA79" s="6"/>
      <c r="AB79" s="6"/>
      <c r="AC79" s="6"/>
      <c r="AD79" s="6"/>
      <c r="AE79" s="6"/>
      <c r="AF79" s="6"/>
      <c r="AG79" s="6"/>
      <c r="AH79" s="6"/>
      <c r="AI79" s="6"/>
      <c r="AJ79" s="7"/>
      <c r="AK79" s="7"/>
      <c r="AL79" s="7"/>
      <c r="AM79" s="7"/>
      <c r="AN79" s="7"/>
      <c r="AO79" s="7"/>
      <c r="AP79" s="8"/>
      <c r="AQ79" s="6"/>
      <c r="AR79" s="6"/>
      <c r="AS79" s="6"/>
      <c r="AT79" s="7"/>
      <c r="AU79" s="6"/>
      <c r="AV79" s="6"/>
      <c r="AW79" s="6"/>
      <c r="AX79" s="6"/>
      <c r="AY79" s="6"/>
      <c r="AZ79" s="6"/>
      <c r="BA79" s="9"/>
    </row>
    <row r="80" spans="1:53" s="10" customFormat="1" ht="15.75">
      <c r="A80" s="1"/>
      <c r="B80" s="1"/>
      <c r="C80" s="1"/>
      <c r="D80" s="1"/>
      <c r="E80" s="1"/>
      <c r="F80" s="1"/>
      <c r="G80" s="1"/>
      <c r="H80" s="5"/>
      <c r="I80" s="6"/>
      <c r="J80" s="6"/>
      <c r="K80" s="6"/>
      <c r="L80" s="7"/>
      <c r="M80" s="7"/>
      <c r="N80" s="7"/>
      <c r="O80" s="6"/>
      <c r="P80" s="6"/>
      <c r="Q80" s="6"/>
      <c r="R80" s="6"/>
      <c r="S80" s="6"/>
      <c r="T80" s="6"/>
      <c r="U80" s="6"/>
      <c r="V80" s="6"/>
      <c r="W80" s="6"/>
      <c r="X80" s="6"/>
      <c r="Y80" s="7"/>
      <c r="Z80" s="7"/>
      <c r="AA80" s="6"/>
      <c r="AB80" s="6"/>
      <c r="AC80" s="6"/>
      <c r="AD80" s="6"/>
      <c r="AE80" s="6"/>
      <c r="AF80" s="6"/>
      <c r="AG80" s="6"/>
      <c r="AH80" s="6"/>
      <c r="AI80" s="6"/>
      <c r="AJ80" s="7"/>
      <c r="AK80" s="7"/>
      <c r="AL80" s="7"/>
      <c r="AM80" s="7"/>
      <c r="AN80" s="7"/>
      <c r="AO80" s="7"/>
      <c r="AP80" s="8"/>
      <c r="AQ80" s="6"/>
      <c r="AR80" s="6"/>
      <c r="AS80" s="6"/>
      <c r="AT80" s="7"/>
      <c r="AU80" s="6"/>
      <c r="AV80" s="6"/>
      <c r="AW80" s="6"/>
      <c r="AX80" s="6"/>
      <c r="AY80" s="6"/>
      <c r="AZ80" s="6"/>
      <c r="BA80" s="9"/>
    </row>
    <row r="81" spans="1:53" s="10" customFormat="1" ht="15.75">
      <c r="A81" s="1"/>
      <c r="B81" s="1"/>
      <c r="C81" s="1"/>
      <c r="D81" s="1"/>
      <c r="E81" s="1"/>
      <c r="F81" s="1"/>
      <c r="G81" s="1"/>
      <c r="H81" s="6"/>
      <c r="I81" s="6"/>
      <c r="J81" s="6"/>
      <c r="K81" s="6"/>
      <c r="L81" s="7"/>
      <c r="M81" s="7"/>
      <c r="N81" s="7"/>
      <c r="O81" s="6"/>
      <c r="P81" s="6"/>
      <c r="Q81" s="6"/>
      <c r="R81" s="6"/>
      <c r="S81" s="6"/>
      <c r="T81" s="6"/>
      <c r="U81" s="6"/>
      <c r="V81" s="6"/>
      <c r="W81" s="6"/>
      <c r="X81" s="6"/>
      <c r="Y81" s="7"/>
      <c r="Z81" s="7"/>
      <c r="AA81" s="6"/>
      <c r="AB81" s="6"/>
      <c r="AC81" s="6"/>
      <c r="AD81" s="6"/>
      <c r="AE81" s="6"/>
      <c r="AF81" s="6"/>
      <c r="AG81" s="6"/>
      <c r="AH81" s="6"/>
      <c r="AI81" s="6"/>
      <c r="AJ81" s="7"/>
      <c r="AK81" s="7"/>
      <c r="AL81" s="7"/>
      <c r="AM81" s="7"/>
      <c r="AN81" s="7"/>
      <c r="AO81" s="7"/>
      <c r="AP81" s="8"/>
      <c r="AQ81" s="6"/>
      <c r="AR81" s="6"/>
      <c r="AS81" s="6"/>
      <c r="AT81" s="7"/>
      <c r="AU81" s="6"/>
      <c r="AV81" s="6"/>
      <c r="AW81" s="6"/>
      <c r="AX81" s="6"/>
      <c r="AY81" s="6"/>
      <c r="AZ81" s="6"/>
      <c r="BA81" s="9"/>
    </row>
    <row r="82" spans="1:53">
      <c r="A82" s="1"/>
      <c r="B82" s="1"/>
      <c r="C82" s="1"/>
      <c r="D82" s="1"/>
      <c r="E82" s="1"/>
      <c r="F82" s="1"/>
      <c r="G82" s="1"/>
    </row>
    <row r="83" spans="1:53">
      <c r="A83" s="1"/>
      <c r="B83" s="1"/>
      <c r="C83" s="1"/>
      <c r="D83" s="1"/>
      <c r="E83" s="1"/>
      <c r="F83" s="1"/>
      <c r="G83" s="1"/>
      <c r="H83" s="15"/>
    </row>
    <row r="84" spans="1:53">
      <c r="A84" s="1"/>
      <c r="B84" s="1"/>
      <c r="C84" s="1"/>
      <c r="D84" s="1"/>
      <c r="E84" s="1"/>
      <c r="F84" s="1"/>
      <c r="G84" s="1"/>
    </row>
    <row r="85" spans="1:53">
      <c r="A85" s="1"/>
      <c r="B85" s="1"/>
      <c r="C85" s="1"/>
      <c r="D85" s="1"/>
      <c r="E85" s="1"/>
      <c r="F85" s="1"/>
      <c r="G85" s="1"/>
    </row>
    <row r="86" spans="1:53">
      <c r="A86" s="1"/>
      <c r="B86" s="1"/>
      <c r="C86" s="1"/>
      <c r="D86" s="1"/>
      <c r="E86" s="1"/>
      <c r="F86" s="1"/>
      <c r="G86" s="1"/>
    </row>
    <row r="87" spans="1:53" hidden="1">
      <c r="A87" s="16"/>
      <c r="B87" s="17"/>
      <c r="C87" s="18"/>
      <c r="D87" s="19"/>
      <c r="E87" s="20"/>
      <c r="F87" s="19"/>
      <c r="G87" s="19"/>
    </row>
    <row r="88" spans="1:53" hidden="1">
      <c r="A88" s="16"/>
      <c r="B88" s="17"/>
      <c r="C88" s="18"/>
      <c r="D88" s="19"/>
      <c r="E88" s="20"/>
      <c r="F88" s="19"/>
      <c r="G88" s="19"/>
    </row>
    <row r="89" spans="1:53" hidden="1">
      <c r="A89" s="16"/>
      <c r="B89" s="17"/>
      <c r="C89" s="18"/>
      <c r="D89" s="19"/>
      <c r="E89" s="20"/>
      <c r="F89" s="26"/>
      <c r="G89" s="19"/>
    </row>
    <row r="90" spans="1:53">
      <c r="A90" s="16"/>
      <c r="B90" s="17"/>
      <c r="C90" s="18"/>
      <c r="D90" s="19"/>
      <c r="E90" s="20"/>
      <c r="F90" s="19"/>
      <c r="G90" s="19"/>
    </row>
    <row r="91" spans="1:53">
      <c r="A91" s="16"/>
      <c r="B91" s="17"/>
      <c r="C91" s="18"/>
      <c r="D91" s="19"/>
      <c r="E91" s="20"/>
      <c r="F91" s="19"/>
      <c r="G91" s="19"/>
    </row>
    <row r="92" spans="1:53">
      <c r="A92" s="16"/>
      <c r="B92" s="17"/>
      <c r="C92" s="18"/>
      <c r="D92" s="19"/>
      <c r="E92" s="20"/>
      <c r="F92" s="19"/>
      <c r="G92" s="19"/>
    </row>
    <row r="93" spans="1:53">
      <c r="A93" s="16"/>
      <c r="B93" s="17"/>
      <c r="C93" s="18"/>
      <c r="D93" s="19"/>
      <c r="E93" s="20"/>
      <c r="F93" s="19"/>
      <c r="G93" s="19"/>
    </row>
    <row r="94" spans="1:53">
      <c r="A94" s="16"/>
      <c r="B94" s="17"/>
      <c r="C94" s="18"/>
      <c r="D94" s="19"/>
      <c r="E94" s="20"/>
      <c r="F94" s="19"/>
      <c r="G94" s="19"/>
    </row>
    <row r="95" spans="1:53">
      <c r="A95" s="16"/>
      <c r="B95" s="17"/>
      <c r="C95" s="18"/>
      <c r="D95" s="19"/>
      <c r="E95" s="20"/>
      <c r="F95" s="19"/>
      <c r="G95" s="19"/>
    </row>
    <row r="96" spans="1:53">
      <c r="A96" s="16"/>
      <c r="B96" s="17"/>
      <c r="C96" s="18"/>
      <c r="D96" s="19"/>
      <c r="E96" s="20"/>
      <c r="F96" s="19"/>
      <c r="G96" s="19"/>
    </row>
    <row r="97" spans="1:7">
      <c r="A97" s="16"/>
      <c r="B97" s="17"/>
      <c r="C97" s="18"/>
      <c r="D97" s="19"/>
      <c r="E97" s="20"/>
      <c r="F97" s="19"/>
      <c r="G97" s="19"/>
    </row>
    <row r="98" spans="1:7">
      <c r="A98" s="16"/>
      <c r="B98" s="17"/>
      <c r="C98" s="18"/>
      <c r="D98" s="19"/>
      <c r="E98" s="20"/>
      <c r="F98" s="19"/>
      <c r="G98" s="19"/>
    </row>
    <row r="99" spans="1:7">
      <c r="A99" s="16"/>
      <c r="B99" s="17"/>
      <c r="C99" s="18"/>
      <c r="D99" s="19"/>
      <c r="E99" s="20"/>
      <c r="F99" s="19"/>
      <c r="G99" s="19"/>
    </row>
    <row r="100" spans="1:7">
      <c r="E100" s="24"/>
    </row>
  </sheetData>
  <mergeCells count="2">
    <mergeCell ref="H1:I1"/>
    <mergeCell ref="B2:F2"/>
  </mergeCells>
  <pageMargins left="0.61" right="0.31" top="0.57999999999999996" bottom="0.4" header="0.3" footer="0.18"/>
  <pageSetup paperSize="9"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9"/>
  <sheetViews>
    <sheetView zoomScaleNormal="100" workbookViewId="0">
      <selection activeCell="I1" sqref="I1:J1"/>
    </sheetView>
  </sheetViews>
  <sheetFormatPr defaultRowHeight="15"/>
  <cols>
    <col min="1" max="1" width="30" customWidth="1"/>
    <col min="2" max="2" width="10.5703125" customWidth="1"/>
    <col min="3" max="3" width="9.85546875" style="215" customWidth="1"/>
    <col min="4" max="4" width="10.42578125" style="215" customWidth="1"/>
    <col min="5" max="5" width="10.140625" style="216" customWidth="1"/>
    <col min="6" max="6" width="9.7109375" style="215" customWidth="1"/>
    <col min="7" max="7" width="10.5703125" style="215" customWidth="1"/>
    <col min="8" max="8" width="9.5703125" style="215" customWidth="1"/>
    <col min="9" max="9" width="9.85546875" style="215" customWidth="1"/>
    <col min="10" max="10" width="7.7109375" style="218" customWidth="1"/>
  </cols>
  <sheetData>
    <row r="1" spans="1:10">
      <c r="A1" s="173"/>
      <c r="B1" s="174"/>
      <c r="C1" s="175"/>
      <c r="D1" s="175"/>
      <c r="E1" s="176"/>
      <c r="F1" s="175"/>
      <c r="G1" s="175"/>
      <c r="H1" s="175"/>
      <c r="I1" s="359" t="s">
        <v>407</v>
      </c>
      <c r="J1" s="359"/>
    </row>
    <row r="2" spans="1:10" ht="15.75">
      <c r="A2" s="364" t="s">
        <v>204</v>
      </c>
      <c r="B2" s="364"/>
      <c r="C2" s="364"/>
      <c r="D2" s="364"/>
      <c r="E2" s="364"/>
      <c r="F2" s="364"/>
      <c r="G2" s="364"/>
      <c r="H2" s="364"/>
      <c r="I2" s="364"/>
      <c r="J2" s="177"/>
    </row>
    <row r="3" spans="1:10" ht="15.75">
      <c r="A3" s="364" t="s">
        <v>402</v>
      </c>
      <c r="B3" s="364"/>
      <c r="C3" s="364"/>
      <c r="D3" s="364"/>
      <c r="E3" s="364"/>
      <c r="F3" s="364"/>
      <c r="G3" s="364"/>
      <c r="H3" s="364"/>
      <c r="I3" s="364"/>
      <c r="J3" s="177"/>
    </row>
    <row r="4" spans="1:10" ht="15.75">
      <c r="A4" s="364" t="s">
        <v>403</v>
      </c>
      <c r="B4" s="364"/>
      <c r="C4" s="364"/>
      <c r="D4" s="364"/>
      <c r="E4" s="364"/>
      <c r="F4" s="364"/>
      <c r="G4" s="364"/>
      <c r="H4" s="364"/>
      <c r="I4" s="364"/>
      <c r="J4" s="177"/>
    </row>
    <row r="5" spans="1:10">
      <c r="A5" s="178"/>
      <c r="B5" s="178"/>
      <c r="C5" s="179"/>
      <c r="D5" s="179"/>
      <c r="E5" s="180"/>
      <c r="F5" s="179"/>
      <c r="G5" s="179"/>
      <c r="H5" s="179"/>
      <c r="I5" s="179"/>
      <c r="J5" s="181"/>
    </row>
    <row r="6" spans="1:10" ht="15" customHeight="1">
      <c r="A6" s="182"/>
      <c r="B6" s="365" t="s">
        <v>205</v>
      </c>
      <c r="C6" s="367" t="s">
        <v>404</v>
      </c>
      <c r="D6" s="368"/>
      <c r="E6" s="369" t="s">
        <v>405</v>
      </c>
      <c r="F6" s="370"/>
      <c r="G6" s="370"/>
      <c r="H6" s="370"/>
      <c r="I6" s="371"/>
      <c r="J6" s="361" t="s">
        <v>206</v>
      </c>
    </row>
    <row r="7" spans="1:10" ht="30">
      <c r="A7" s="183"/>
      <c r="B7" s="366"/>
      <c r="C7" s="184" t="s">
        <v>207</v>
      </c>
      <c r="D7" s="185" t="s">
        <v>208</v>
      </c>
      <c r="E7" s="186" t="s">
        <v>207</v>
      </c>
      <c r="F7" s="185" t="s">
        <v>57</v>
      </c>
      <c r="G7" s="184" t="s">
        <v>58</v>
      </c>
      <c r="H7" s="185" t="s">
        <v>59</v>
      </c>
      <c r="I7" s="187" t="s">
        <v>72</v>
      </c>
      <c r="J7" s="362"/>
    </row>
    <row r="8" spans="1:10" ht="38.25">
      <c r="A8" s="188" t="s">
        <v>209</v>
      </c>
      <c r="B8" s="189"/>
      <c r="C8" s="190"/>
      <c r="D8" s="190"/>
      <c r="E8" s="191"/>
      <c r="F8" s="190"/>
      <c r="G8" s="190"/>
      <c r="H8" s="190"/>
      <c r="I8" s="190"/>
      <c r="J8" s="192"/>
    </row>
    <row r="9" spans="1:10">
      <c r="A9" s="189" t="s">
        <v>210</v>
      </c>
      <c r="B9" s="193" t="s">
        <v>211</v>
      </c>
      <c r="C9" s="190"/>
      <c r="D9" s="190"/>
      <c r="E9" s="191">
        <f>F9+G9+H9+I9</f>
        <v>0</v>
      </c>
      <c r="F9" s="190"/>
      <c r="G9" s="190"/>
      <c r="H9" s="190"/>
      <c r="I9" s="190"/>
      <c r="J9" s="194" t="e">
        <f>E9/D9%</f>
        <v>#DIV/0!</v>
      </c>
    </row>
    <row r="10" spans="1:10">
      <c r="A10" s="189" t="s">
        <v>212</v>
      </c>
      <c r="B10" s="193" t="s">
        <v>211</v>
      </c>
      <c r="C10" s="190"/>
      <c r="D10" s="190"/>
      <c r="E10" s="191">
        <f>F10+G10+H10+I10</f>
        <v>0</v>
      </c>
      <c r="F10" s="190"/>
      <c r="G10" s="190"/>
      <c r="H10" s="190"/>
      <c r="I10" s="190"/>
      <c r="J10" s="194" t="e">
        <f>E10/D10%</f>
        <v>#DIV/0!</v>
      </c>
    </row>
    <row r="11" spans="1:10" ht="25.5">
      <c r="A11" s="189" t="s">
        <v>213</v>
      </c>
      <c r="B11" s="193" t="s">
        <v>211</v>
      </c>
      <c r="C11" s="190"/>
      <c r="D11" s="190"/>
      <c r="E11" s="191">
        <f>F11+G11+H11+I11</f>
        <v>0</v>
      </c>
      <c r="F11" s="190"/>
      <c r="G11" s="190"/>
      <c r="H11" s="190"/>
      <c r="I11" s="190"/>
      <c r="J11" s="194" t="e">
        <f>E11/D11%</f>
        <v>#DIV/0!</v>
      </c>
    </row>
    <row r="12" spans="1:10" ht="38.25">
      <c r="A12" s="189" t="s">
        <v>214</v>
      </c>
      <c r="B12" s="193"/>
      <c r="C12" s="190"/>
      <c r="D12" s="190"/>
      <c r="E12" s="191"/>
      <c r="F12" s="190"/>
      <c r="G12" s="190"/>
      <c r="H12" s="190"/>
      <c r="I12" s="190"/>
      <c r="J12" s="192"/>
    </row>
    <row r="13" spans="1:10">
      <c r="A13" s="189" t="s">
        <v>215</v>
      </c>
      <c r="B13" s="193" t="s">
        <v>216</v>
      </c>
      <c r="C13" s="190"/>
      <c r="D13" s="190"/>
      <c r="E13" s="191">
        <f t="shared" ref="E13:E20" si="0">F13+G13+H13+I13</f>
        <v>0</v>
      </c>
      <c r="F13" s="190"/>
      <c r="G13" s="190"/>
      <c r="H13" s="190"/>
      <c r="I13" s="190"/>
      <c r="J13" s="194" t="e">
        <f t="shared" ref="J13:J20" si="1">E13/D13%</f>
        <v>#DIV/0!</v>
      </c>
    </row>
    <row r="14" spans="1:10">
      <c r="A14" s="189" t="s">
        <v>217</v>
      </c>
      <c r="B14" s="193" t="s">
        <v>216</v>
      </c>
      <c r="C14" s="190"/>
      <c r="D14" s="190"/>
      <c r="E14" s="191">
        <f t="shared" si="0"/>
        <v>0</v>
      </c>
      <c r="F14" s="190"/>
      <c r="G14" s="190"/>
      <c r="H14" s="190"/>
      <c r="I14" s="190"/>
      <c r="J14" s="194" t="e">
        <f t="shared" si="1"/>
        <v>#DIV/0!</v>
      </c>
    </row>
    <row r="15" spans="1:10">
      <c r="A15" s="189" t="s">
        <v>218</v>
      </c>
      <c r="B15" s="193" t="s">
        <v>219</v>
      </c>
      <c r="C15" s="190"/>
      <c r="D15" s="190"/>
      <c r="E15" s="191">
        <f t="shared" si="0"/>
        <v>0</v>
      </c>
      <c r="F15" s="190"/>
      <c r="G15" s="190"/>
      <c r="H15" s="190"/>
      <c r="I15" s="190"/>
      <c r="J15" s="194" t="e">
        <f t="shared" si="1"/>
        <v>#DIV/0!</v>
      </c>
    </row>
    <row r="16" spans="1:10">
      <c r="A16" s="189" t="s">
        <v>220</v>
      </c>
      <c r="B16" s="193" t="s">
        <v>221</v>
      </c>
      <c r="C16" s="190"/>
      <c r="D16" s="190"/>
      <c r="E16" s="191">
        <f t="shared" si="0"/>
        <v>0</v>
      </c>
      <c r="F16" s="190"/>
      <c r="G16" s="190"/>
      <c r="H16" s="190"/>
      <c r="I16" s="190"/>
      <c r="J16" s="194" t="e">
        <f t="shared" si="1"/>
        <v>#DIV/0!</v>
      </c>
    </row>
    <row r="17" spans="1:10">
      <c r="A17" s="189" t="s">
        <v>222</v>
      </c>
      <c r="B17" s="193" t="s">
        <v>216</v>
      </c>
      <c r="C17" s="190"/>
      <c r="D17" s="190"/>
      <c r="E17" s="191">
        <f t="shared" si="0"/>
        <v>0</v>
      </c>
      <c r="F17" s="190"/>
      <c r="G17" s="190"/>
      <c r="H17" s="190"/>
      <c r="I17" s="190"/>
      <c r="J17" s="194" t="e">
        <f t="shared" si="1"/>
        <v>#DIV/0!</v>
      </c>
    </row>
    <row r="18" spans="1:10">
      <c r="A18" s="189" t="s">
        <v>223</v>
      </c>
      <c r="B18" s="193" t="s">
        <v>221</v>
      </c>
      <c r="C18" s="190"/>
      <c r="D18" s="190"/>
      <c r="E18" s="191">
        <f t="shared" si="0"/>
        <v>0</v>
      </c>
      <c r="F18" s="190"/>
      <c r="G18" s="190"/>
      <c r="H18" s="190"/>
      <c r="I18" s="190"/>
      <c r="J18" s="194" t="e">
        <f t="shared" si="1"/>
        <v>#DIV/0!</v>
      </c>
    </row>
    <row r="19" spans="1:10">
      <c r="A19" s="189" t="s">
        <v>224</v>
      </c>
      <c r="B19" s="193" t="s">
        <v>225</v>
      </c>
      <c r="C19" s="190"/>
      <c r="D19" s="190"/>
      <c r="E19" s="191">
        <f t="shared" si="0"/>
        <v>0</v>
      </c>
      <c r="F19" s="190"/>
      <c r="G19" s="190"/>
      <c r="H19" s="190"/>
      <c r="I19" s="190"/>
      <c r="J19" s="194" t="e">
        <f t="shared" si="1"/>
        <v>#DIV/0!</v>
      </c>
    </row>
    <row r="20" spans="1:10">
      <c r="A20" s="189" t="s">
        <v>226</v>
      </c>
      <c r="B20" s="193" t="s">
        <v>216</v>
      </c>
      <c r="C20" s="190"/>
      <c r="D20" s="190"/>
      <c r="E20" s="191">
        <f t="shared" si="0"/>
        <v>0</v>
      </c>
      <c r="F20" s="190"/>
      <c r="G20" s="190"/>
      <c r="H20" s="190"/>
      <c r="I20" s="190"/>
      <c r="J20" s="194" t="e">
        <f t="shared" si="1"/>
        <v>#DIV/0!</v>
      </c>
    </row>
    <row r="21" spans="1:10" ht="25.5">
      <c r="A21" s="189" t="s">
        <v>227</v>
      </c>
      <c r="B21" s="193" t="s">
        <v>216</v>
      </c>
      <c r="C21" s="190"/>
      <c r="D21" s="190"/>
      <c r="E21" s="191">
        <f>F21+G21+H21+I21</f>
        <v>0</v>
      </c>
      <c r="F21" s="190"/>
      <c r="G21" s="190"/>
      <c r="H21" s="190"/>
      <c r="I21" s="190"/>
      <c r="J21" s="194" t="e">
        <f>E21/D21%</f>
        <v>#DIV/0!</v>
      </c>
    </row>
    <row r="22" spans="1:10">
      <c r="A22" s="189" t="s">
        <v>228</v>
      </c>
      <c r="B22" s="193" t="s">
        <v>216</v>
      </c>
      <c r="C22" s="190"/>
      <c r="D22" s="190"/>
      <c r="E22" s="191">
        <f>F22+G22+H22+I22</f>
        <v>0</v>
      </c>
      <c r="F22" s="190"/>
      <c r="G22" s="190"/>
      <c r="H22" s="190"/>
      <c r="I22" s="190"/>
      <c r="J22" s="194" t="e">
        <f>E22/D22%</f>
        <v>#DIV/0!</v>
      </c>
    </row>
    <row r="23" spans="1:10">
      <c r="A23" s="189" t="s">
        <v>229</v>
      </c>
      <c r="B23" s="193" t="s">
        <v>216</v>
      </c>
      <c r="C23" s="190"/>
      <c r="D23" s="190"/>
      <c r="E23" s="191">
        <f>F23+G23+H23+I23</f>
        <v>0</v>
      </c>
      <c r="F23" s="190"/>
      <c r="G23" s="190"/>
      <c r="H23" s="190"/>
      <c r="I23" s="190"/>
      <c r="J23" s="194" t="e">
        <f>E23/D23%</f>
        <v>#DIV/0!</v>
      </c>
    </row>
    <row r="24" spans="1:10">
      <c r="A24" s="189" t="s">
        <v>230</v>
      </c>
      <c r="B24" s="193"/>
      <c r="C24" s="190"/>
      <c r="D24" s="190"/>
      <c r="E24" s="191"/>
      <c r="F24" s="190"/>
      <c r="G24" s="190"/>
      <c r="H24" s="190"/>
      <c r="I24" s="190"/>
      <c r="J24" s="194"/>
    </row>
    <row r="25" spans="1:10">
      <c r="A25" s="189" t="s">
        <v>231</v>
      </c>
      <c r="B25" s="193" t="s">
        <v>232</v>
      </c>
      <c r="C25" s="190"/>
      <c r="D25" s="190"/>
      <c r="E25" s="191"/>
      <c r="F25" s="190"/>
      <c r="G25" s="190"/>
      <c r="H25" s="190"/>
      <c r="I25" s="190"/>
      <c r="J25" s="194"/>
    </row>
    <row r="26" spans="1:10">
      <c r="A26" s="189" t="s">
        <v>233</v>
      </c>
      <c r="B26" s="193"/>
      <c r="C26" s="190"/>
      <c r="D26" s="190"/>
      <c r="E26" s="191"/>
      <c r="F26" s="190"/>
      <c r="G26" s="190"/>
      <c r="H26" s="190"/>
      <c r="I26" s="190"/>
      <c r="J26" s="194"/>
    </row>
    <row r="27" spans="1:10">
      <c r="A27" s="189" t="s">
        <v>215</v>
      </c>
      <c r="B27" s="193" t="s">
        <v>216</v>
      </c>
      <c r="C27" s="190"/>
      <c r="D27" s="190"/>
      <c r="E27" s="191">
        <f>F27+G27+H27+I27</f>
        <v>0</v>
      </c>
      <c r="F27" s="190"/>
      <c r="G27" s="190"/>
      <c r="H27" s="190"/>
      <c r="I27" s="190"/>
      <c r="J27" s="194" t="s">
        <v>235</v>
      </c>
    </row>
    <row r="28" spans="1:10" ht="25.5">
      <c r="A28" s="189" t="s">
        <v>234</v>
      </c>
      <c r="B28" s="193" t="s">
        <v>216</v>
      </c>
      <c r="C28" s="190"/>
      <c r="D28" s="190"/>
      <c r="E28" s="191">
        <f>F28+G28+H28+I28</f>
        <v>0</v>
      </c>
      <c r="F28" s="190"/>
      <c r="G28" s="190"/>
      <c r="H28" s="190"/>
      <c r="I28" s="190"/>
      <c r="J28" s="194" t="s">
        <v>235</v>
      </c>
    </row>
    <row r="29" spans="1:10">
      <c r="A29" s="189" t="s">
        <v>236</v>
      </c>
      <c r="B29" s="193" t="s">
        <v>216</v>
      </c>
      <c r="C29" s="190"/>
      <c r="D29" s="190"/>
      <c r="E29" s="191">
        <f>F29+G29+H29+I29</f>
        <v>0</v>
      </c>
      <c r="F29" s="190"/>
      <c r="G29" s="190"/>
      <c r="H29" s="190"/>
      <c r="I29" s="190"/>
      <c r="J29" s="194" t="s">
        <v>235</v>
      </c>
    </row>
    <row r="30" spans="1:10">
      <c r="A30" s="189" t="s">
        <v>229</v>
      </c>
      <c r="B30" s="193" t="s">
        <v>216</v>
      </c>
      <c r="C30" s="190"/>
      <c r="D30" s="190"/>
      <c r="E30" s="191">
        <f>F30+G30+H30+I30</f>
        <v>0</v>
      </c>
      <c r="F30" s="190"/>
      <c r="G30" s="190"/>
      <c r="H30" s="190"/>
      <c r="I30" s="190"/>
      <c r="J30" s="194" t="s">
        <v>235</v>
      </c>
    </row>
    <row r="31" spans="1:10" ht="38.25">
      <c r="A31" s="189" t="s">
        <v>237</v>
      </c>
      <c r="B31" s="193" t="s">
        <v>238</v>
      </c>
      <c r="C31" s="190"/>
      <c r="D31" s="190"/>
      <c r="E31" s="191"/>
      <c r="F31" s="190"/>
      <c r="G31" s="190"/>
      <c r="H31" s="190"/>
      <c r="I31" s="190"/>
      <c r="J31" s="192"/>
    </row>
    <row r="32" spans="1:10">
      <c r="A32" s="189" t="s">
        <v>215</v>
      </c>
      <c r="B32" s="193"/>
      <c r="C32" s="190" t="e">
        <f>C13/C27%</f>
        <v>#DIV/0!</v>
      </c>
      <c r="D32" s="190" t="e">
        <f>D13/D27%</f>
        <v>#DIV/0!</v>
      </c>
      <c r="E32" s="357" t="e">
        <f>E13/E27%</f>
        <v>#DIV/0!</v>
      </c>
      <c r="F32" s="190" t="e">
        <f t="shared" ref="F32:I32" si="2">F13/F27%</f>
        <v>#DIV/0!</v>
      </c>
      <c r="G32" s="190" t="e">
        <f t="shared" si="2"/>
        <v>#DIV/0!</v>
      </c>
      <c r="H32" s="190" t="e">
        <f t="shared" si="2"/>
        <v>#DIV/0!</v>
      </c>
      <c r="I32" s="190" t="e">
        <f t="shared" si="2"/>
        <v>#DIV/0!</v>
      </c>
      <c r="J32" s="194" t="s">
        <v>235</v>
      </c>
    </row>
    <row r="33" spans="1:10" ht="25.5">
      <c r="A33" s="189" t="s">
        <v>239</v>
      </c>
      <c r="B33" s="193"/>
      <c r="C33" s="190" t="e">
        <f t="shared" ref="C33:I35" si="3">C21/C28%</f>
        <v>#DIV/0!</v>
      </c>
      <c r="D33" s="190" t="e">
        <f t="shared" si="3"/>
        <v>#DIV/0!</v>
      </c>
      <c r="E33" s="191" t="e">
        <f t="shared" si="3"/>
        <v>#DIV/0!</v>
      </c>
      <c r="F33" s="190" t="e">
        <f t="shared" si="3"/>
        <v>#DIV/0!</v>
      </c>
      <c r="G33" s="190" t="e">
        <f t="shared" si="3"/>
        <v>#DIV/0!</v>
      </c>
      <c r="H33" s="190" t="e">
        <f t="shared" si="3"/>
        <v>#DIV/0!</v>
      </c>
      <c r="I33" s="190" t="e">
        <f t="shared" si="3"/>
        <v>#DIV/0!</v>
      </c>
      <c r="J33" s="194" t="s">
        <v>235</v>
      </c>
    </row>
    <row r="34" spans="1:10">
      <c r="A34" s="189" t="s">
        <v>240</v>
      </c>
      <c r="B34" s="193"/>
      <c r="C34" s="190" t="e">
        <f t="shared" si="3"/>
        <v>#DIV/0!</v>
      </c>
      <c r="D34" s="190" t="e">
        <f t="shared" si="3"/>
        <v>#DIV/0!</v>
      </c>
      <c r="E34" s="191" t="e">
        <f t="shared" si="3"/>
        <v>#DIV/0!</v>
      </c>
      <c r="F34" s="190" t="e">
        <f t="shared" si="3"/>
        <v>#DIV/0!</v>
      </c>
      <c r="G34" s="190" t="e">
        <f t="shared" si="3"/>
        <v>#DIV/0!</v>
      </c>
      <c r="H34" s="190" t="e">
        <f t="shared" si="3"/>
        <v>#DIV/0!</v>
      </c>
      <c r="I34" s="190" t="e">
        <f t="shared" si="3"/>
        <v>#DIV/0!</v>
      </c>
      <c r="J34" s="194" t="s">
        <v>235</v>
      </c>
    </row>
    <row r="35" spans="1:10">
      <c r="A35" s="189" t="s">
        <v>229</v>
      </c>
      <c r="B35" s="193"/>
      <c r="C35" s="190" t="e">
        <f t="shared" si="3"/>
        <v>#DIV/0!</v>
      </c>
      <c r="D35" s="190" t="e">
        <f t="shared" si="3"/>
        <v>#DIV/0!</v>
      </c>
      <c r="E35" s="191" t="e">
        <f t="shared" si="3"/>
        <v>#DIV/0!</v>
      </c>
      <c r="F35" s="190" t="e">
        <f t="shared" si="3"/>
        <v>#DIV/0!</v>
      </c>
      <c r="G35" s="190" t="e">
        <f t="shared" si="3"/>
        <v>#DIV/0!</v>
      </c>
      <c r="H35" s="190" t="e">
        <f t="shared" si="3"/>
        <v>#DIV/0!</v>
      </c>
      <c r="I35" s="190" t="e">
        <f t="shared" si="3"/>
        <v>#DIV/0!</v>
      </c>
      <c r="J35" s="194" t="s">
        <v>235</v>
      </c>
    </row>
    <row r="36" spans="1:10" ht="25.5">
      <c r="A36" s="189" t="s">
        <v>406</v>
      </c>
      <c r="B36" s="193" t="s">
        <v>241</v>
      </c>
      <c r="C36" s="190"/>
      <c r="D36" s="190"/>
      <c r="E36" s="191">
        <f>F36+G36+H36+I36</f>
        <v>0</v>
      </c>
      <c r="F36" s="190"/>
      <c r="G36" s="190"/>
      <c r="H36" s="190"/>
      <c r="I36" s="190"/>
      <c r="J36" s="194" t="e">
        <f>E36/D36%</f>
        <v>#DIV/0!</v>
      </c>
    </row>
    <row r="37" spans="1:10" ht="25.5">
      <c r="A37" s="189" t="s">
        <v>242</v>
      </c>
      <c r="B37" s="193" t="s">
        <v>241</v>
      </c>
      <c r="C37" s="190">
        <f t="shared" ref="C37:I37" si="4">C36/2</f>
        <v>0</v>
      </c>
      <c r="D37" s="190">
        <f t="shared" si="4"/>
        <v>0</v>
      </c>
      <c r="E37" s="191">
        <f t="shared" si="4"/>
        <v>0</v>
      </c>
      <c r="F37" s="190">
        <f t="shared" si="4"/>
        <v>0</v>
      </c>
      <c r="G37" s="190">
        <f t="shared" si="4"/>
        <v>0</v>
      </c>
      <c r="H37" s="190">
        <f t="shared" si="4"/>
        <v>0</v>
      </c>
      <c r="I37" s="190">
        <f t="shared" si="4"/>
        <v>0</v>
      </c>
      <c r="J37" s="194" t="e">
        <f>E37/D37%</f>
        <v>#DIV/0!</v>
      </c>
    </row>
    <row r="38" spans="1:10">
      <c r="A38" s="189"/>
      <c r="B38" s="193"/>
      <c r="C38" s="190"/>
      <c r="D38" s="190"/>
      <c r="E38" s="191"/>
      <c r="F38" s="190"/>
      <c r="G38" s="190"/>
      <c r="H38" s="190"/>
      <c r="I38" s="190"/>
      <c r="J38" s="192"/>
    </row>
    <row r="39" spans="1:10" ht="25.5">
      <c r="A39" s="189" t="s">
        <v>243</v>
      </c>
      <c r="B39" s="193" t="s">
        <v>241</v>
      </c>
      <c r="C39" s="190"/>
      <c r="D39" s="190"/>
      <c r="E39" s="191">
        <f>F39+G39+H39+I39</f>
        <v>0</v>
      </c>
      <c r="F39" s="190"/>
      <c r="G39" s="190"/>
      <c r="H39" s="190"/>
      <c r="I39" s="190"/>
      <c r="J39" s="194" t="e">
        <f>E39/D39%</f>
        <v>#DIV/0!</v>
      </c>
    </row>
    <row r="40" spans="1:10">
      <c r="A40" s="189"/>
      <c r="B40" s="193"/>
      <c r="C40" s="190"/>
      <c r="D40" s="190"/>
      <c r="E40" s="191"/>
      <c r="F40" s="190"/>
      <c r="G40" s="190"/>
      <c r="H40" s="190"/>
      <c r="I40" s="190"/>
      <c r="J40" s="192"/>
    </row>
    <row r="41" spans="1:10">
      <c r="A41" s="189" t="s">
        <v>244</v>
      </c>
      <c r="B41" s="193" t="s">
        <v>211</v>
      </c>
      <c r="C41" s="190"/>
      <c r="D41" s="190"/>
      <c r="E41" s="191">
        <f>F41+G41+H41+I41</f>
        <v>0</v>
      </c>
      <c r="F41" s="190"/>
      <c r="G41" s="190"/>
      <c r="H41" s="190"/>
      <c r="I41" s="190"/>
      <c r="J41" s="194" t="e">
        <f>E41/D41%</f>
        <v>#DIV/0!</v>
      </c>
    </row>
    <row r="42" spans="1:10" ht="25.5">
      <c r="A42" s="189" t="s">
        <v>265</v>
      </c>
      <c r="B42" s="193" t="s">
        <v>211</v>
      </c>
      <c r="C42" s="190"/>
      <c r="D42" s="190"/>
      <c r="E42" s="191">
        <f>F42+G42+H42+I42</f>
        <v>0</v>
      </c>
      <c r="F42" s="190"/>
      <c r="G42" s="190"/>
      <c r="H42" s="190"/>
      <c r="I42" s="190"/>
      <c r="J42" s="194" t="e">
        <f t="shared" ref="J42:J43" si="5">E42/D42%</f>
        <v>#DIV/0!</v>
      </c>
    </row>
    <row r="43" spans="1:10">
      <c r="A43" s="189" t="s">
        <v>245</v>
      </c>
      <c r="B43" s="193" t="s">
        <v>211</v>
      </c>
      <c r="C43" s="190"/>
      <c r="D43" s="190"/>
      <c r="E43" s="191">
        <f>F43+G43+H43+I43</f>
        <v>0</v>
      </c>
      <c r="F43" s="190"/>
      <c r="G43" s="190"/>
      <c r="H43" s="190"/>
      <c r="I43" s="190"/>
      <c r="J43" s="194" t="e">
        <f t="shared" si="5"/>
        <v>#DIV/0!</v>
      </c>
    </row>
    <row r="44" spans="1:10">
      <c r="A44" s="189"/>
      <c r="B44" s="193"/>
      <c r="C44" s="190"/>
      <c r="D44" s="190"/>
      <c r="E44" s="191"/>
      <c r="F44" s="190"/>
      <c r="G44" s="190"/>
      <c r="H44" s="190"/>
      <c r="I44" s="190"/>
      <c r="J44" s="192"/>
    </row>
    <row r="45" spans="1:10" ht="25.5">
      <c r="A45" s="189" t="s">
        <v>246</v>
      </c>
      <c r="B45" s="193" t="s">
        <v>247</v>
      </c>
      <c r="C45" s="195"/>
      <c r="D45" s="196"/>
      <c r="E45" s="197">
        <f>(F45+G45+H45+I45)/4</f>
        <v>0</v>
      </c>
      <c r="F45" s="195"/>
      <c r="G45" s="195"/>
      <c r="H45" s="195"/>
      <c r="I45" s="195"/>
      <c r="J45" s="194" t="e">
        <f>E45/D45%</f>
        <v>#DIV/0!</v>
      </c>
    </row>
    <row r="46" spans="1:10">
      <c r="A46" s="189" t="s">
        <v>248</v>
      </c>
      <c r="B46" s="193" t="s">
        <v>247</v>
      </c>
      <c r="C46" s="195"/>
      <c r="D46" s="198"/>
      <c r="E46" s="199">
        <f>(F46+G46+H46+I46)/4</f>
        <v>0</v>
      </c>
      <c r="F46" s="198"/>
      <c r="G46" s="198"/>
      <c r="H46" s="198"/>
      <c r="I46" s="198"/>
      <c r="J46" s="194" t="e">
        <f>E46/D46%</f>
        <v>#DIV/0!</v>
      </c>
    </row>
    <row r="47" spans="1:10">
      <c r="A47" s="189"/>
      <c r="B47" s="193"/>
      <c r="C47" s="190"/>
      <c r="D47" s="190"/>
      <c r="E47" s="191"/>
      <c r="F47" s="190"/>
      <c r="G47" s="190"/>
      <c r="H47" s="190"/>
      <c r="I47" s="190"/>
      <c r="J47" s="192"/>
    </row>
    <row r="48" spans="1:10" ht="38.25">
      <c r="A48" s="189" t="s">
        <v>249</v>
      </c>
      <c r="B48" s="193" t="s">
        <v>211</v>
      </c>
      <c r="C48" s="190"/>
      <c r="D48" s="190"/>
      <c r="E48" s="191">
        <f>F48+G48+H48+I48</f>
        <v>0</v>
      </c>
      <c r="F48" s="190"/>
      <c r="G48" s="190"/>
      <c r="H48" s="190"/>
      <c r="I48" s="190"/>
      <c r="J48" s="194" t="e">
        <f>E48/D48%</f>
        <v>#DIV/0!</v>
      </c>
    </row>
    <row r="49" spans="1:10">
      <c r="A49" s="189"/>
      <c r="B49" s="193"/>
      <c r="C49" s="190"/>
      <c r="D49" s="190"/>
      <c r="E49" s="191"/>
      <c r="F49" s="190"/>
      <c r="G49" s="190"/>
      <c r="H49" s="190"/>
      <c r="I49" s="190"/>
      <c r="J49" s="194"/>
    </row>
    <row r="50" spans="1:10">
      <c r="A50" s="189" t="s">
        <v>250</v>
      </c>
      <c r="B50" s="193" t="s">
        <v>251</v>
      </c>
      <c r="C50" s="190" t="e">
        <f>C10/C45*1000</f>
        <v>#DIV/0!</v>
      </c>
      <c r="D50" s="190" t="e">
        <f>D10/D45*1000</f>
        <v>#DIV/0!</v>
      </c>
      <c r="E50" s="191" t="e">
        <f>F50+G50+H50+I50</f>
        <v>#DIV/0!</v>
      </c>
      <c r="F50" s="190" t="e">
        <f>F10/F45*1000</f>
        <v>#DIV/0!</v>
      </c>
      <c r="G50" s="190" t="e">
        <f>G10/G45*1000</f>
        <v>#DIV/0!</v>
      </c>
      <c r="H50" s="190" t="e">
        <f>H10/H45*1000</f>
        <v>#DIV/0!</v>
      </c>
      <c r="I50" s="190" t="e">
        <f>I10/I45*1000</f>
        <v>#DIV/0!</v>
      </c>
      <c r="J50" s="194" t="e">
        <f>E50/D50%</f>
        <v>#DIV/0!</v>
      </c>
    </row>
    <row r="51" spans="1:10">
      <c r="A51" s="189"/>
      <c r="B51" s="193"/>
      <c r="C51" s="190"/>
      <c r="D51" s="190"/>
      <c r="E51" s="191"/>
      <c r="F51" s="190"/>
      <c r="G51" s="190"/>
      <c r="H51" s="190"/>
      <c r="I51" s="190"/>
      <c r="J51" s="192"/>
    </row>
    <row r="52" spans="1:10" ht="25.5">
      <c r="A52" s="189" t="s">
        <v>252</v>
      </c>
      <c r="B52" s="193" t="s">
        <v>251</v>
      </c>
      <c r="C52" s="190"/>
      <c r="D52" s="190"/>
      <c r="E52" s="194">
        <v>1290</v>
      </c>
      <c r="F52" s="190"/>
      <c r="G52" s="190"/>
      <c r="H52" s="190"/>
      <c r="I52" s="190"/>
      <c r="J52" s="194" t="e">
        <f>E52/D52%</f>
        <v>#DIV/0!</v>
      </c>
    </row>
    <row r="53" spans="1:10">
      <c r="A53" s="189"/>
      <c r="B53" s="193"/>
      <c r="C53" s="190"/>
      <c r="D53" s="190"/>
      <c r="E53" s="191"/>
      <c r="F53" s="190"/>
      <c r="G53" s="190"/>
      <c r="H53" s="190"/>
      <c r="I53" s="190"/>
      <c r="J53" s="192"/>
    </row>
    <row r="54" spans="1:10" ht="25.5">
      <c r="A54" s="200" t="s">
        <v>253</v>
      </c>
      <c r="B54" s="201" t="s">
        <v>211</v>
      </c>
      <c r="C54" s="191"/>
      <c r="D54" s="191"/>
      <c r="E54" s="191">
        <f>F54+G54+H54+I54</f>
        <v>0</v>
      </c>
      <c r="F54" s="191"/>
      <c r="G54" s="191"/>
      <c r="H54" s="191"/>
      <c r="I54" s="191"/>
      <c r="J54" s="191" t="e">
        <f t="shared" ref="J54:J63" si="6">E54/D54%</f>
        <v>#DIV/0!</v>
      </c>
    </row>
    <row r="55" spans="1:10">
      <c r="A55" s="189" t="s">
        <v>254</v>
      </c>
      <c r="B55" s="193" t="s">
        <v>211</v>
      </c>
      <c r="C55" s="190"/>
      <c r="D55" s="190"/>
      <c r="E55" s="191">
        <f>F55+G55+H55+I55</f>
        <v>0</v>
      </c>
      <c r="F55" s="190"/>
      <c r="G55" s="190"/>
      <c r="H55" s="190"/>
      <c r="I55" s="190"/>
      <c r="J55" s="194" t="e">
        <f t="shared" si="6"/>
        <v>#DIV/0!</v>
      </c>
    </row>
    <row r="56" spans="1:10">
      <c r="A56" s="189" t="s">
        <v>255</v>
      </c>
      <c r="B56" s="193" t="s">
        <v>211</v>
      </c>
      <c r="C56" s="190"/>
      <c r="D56" s="190"/>
      <c r="E56" s="191">
        <f>F56+G56+H56+I56</f>
        <v>0</v>
      </c>
      <c r="F56" s="190"/>
      <c r="G56" s="190"/>
      <c r="H56" s="190"/>
      <c r="I56" s="190"/>
      <c r="J56" s="194" t="e">
        <f t="shared" si="6"/>
        <v>#DIV/0!</v>
      </c>
    </row>
    <row r="57" spans="1:10" ht="25.5">
      <c r="A57" s="200" t="s">
        <v>256</v>
      </c>
      <c r="B57" s="201" t="s">
        <v>211</v>
      </c>
      <c r="C57" s="191">
        <f t="shared" ref="C57:I57" si="7">C54-C55-C56</f>
        <v>0</v>
      </c>
      <c r="D57" s="191">
        <f t="shared" si="7"/>
        <v>0</v>
      </c>
      <c r="E57" s="191">
        <f t="shared" si="7"/>
        <v>0</v>
      </c>
      <c r="F57" s="191">
        <f t="shared" si="7"/>
        <v>0</v>
      </c>
      <c r="G57" s="191">
        <f t="shared" si="7"/>
        <v>0</v>
      </c>
      <c r="H57" s="191">
        <f t="shared" si="7"/>
        <v>0</v>
      </c>
      <c r="I57" s="191">
        <f t="shared" si="7"/>
        <v>0</v>
      </c>
      <c r="J57" s="191" t="e">
        <f t="shared" si="6"/>
        <v>#DIV/0!</v>
      </c>
    </row>
    <row r="58" spans="1:10" ht="25.5">
      <c r="A58" s="189" t="s">
        <v>257</v>
      </c>
      <c r="B58" s="193" t="s">
        <v>211</v>
      </c>
      <c r="C58" s="190"/>
      <c r="D58" s="190"/>
      <c r="E58" s="191">
        <f>F58+G58+H58+I58</f>
        <v>0</v>
      </c>
      <c r="F58" s="190"/>
      <c r="G58" s="190"/>
      <c r="H58" s="190"/>
      <c r="I58" s="190"/>
      <c r="J58" s="194" t="e">
        <f t="shared" si="6"/>
        <v>#DIV/0!</v>
      </c>
    </row>
    <row r="59" spans="1:10" ht="25.5">
      <c r="A59" s="200" t="s">
        <v>258</v>
      </c>
      <c r="B59" s="201" t="s">
        <v>211</v>
      </c>
      <c r="C59" s="191">
        <f t="shared" ref="C59:I59" si="8">C57-C58</f>
        <v>0</v>
      </c>
      <c r="D59" s="191">
        <f t="shared" si="8"/>
        <v>0</v>
      </c>
      <c r="E59" s="191">
        <f t="shared" si="8"/>
        <v>0</v>
      </c>
      <c r="F59" s="191">
        <f t="shared" si="8"/>
        <v>0</v>
      </c>
      <c r="G59" s="191">
        <f t="shared" si="8"/>
        <v>0</v>
      </c>
      <c r="H59" s="191">
        <f t="shared" si="8"/>
        <v>0</v>
      </c>
      <c r="I59" s="191">
        <f t="shared" si="8"/>
        <v>0</v>
      </c>
      <c r="J59" s="191" t="e">
        <f t="shared" si="6"/>
        <v>#DIV/0!</v>
      </c>
    </row>
    <row r="60" spans="1:10">
      <c r="A60" s="200" t="s">
        <v>259</v>
      </c>
      <c r="B60" s="201" t="s">
        <v>211</v>
      </c>
      <c r="C60" s="191"/>
      <c r="D60" s="202"/>
      <c r="E60" s="191">
        <f>F60+G60+H60+I60</f>
        <v>0</v>
      </c>
      <c r="F60" s="191"/>
      <c r="G60" s="191"/>
      <c r="H60" s="191"/>
      <c r="I60" s="191"/>
      <c r="J60" s="191" t="e">
        <f t="shared" si="6"/>
        <v>#DIV/0!</v>
      </c>
    </row>
    <row r="61" spans="1:10">
      <c r="A61" s="189" t="s">
        <v>260</v>
      </c>
      <c r="B61" s="193" t="s">
        <v>211</v>
      </c>
      <c r="C61" s="190"/>
      <c r="D61" s="203"/>
      <c r="E61" s="191">
        <f>F61+G61+H61+I61</f>
        <v>0</v>
      </c>
      <c r="F61" s="190"/>
      <c r="G61" s="190"/>
      <c r="H61" s="190"/>
      <c r="I61" s="190"/>
      <c r="J61" s="194" t="e">
        <f t="shared" si="6"/>
        <v>#DIV/0!</v>
      </c>
    </row>
    <row r="62" spans="1:10">
      <c r="A62" s="189" t="s">
        <v>261</v>
      </c>
      <c r="B62" s="193" t="s">
        <v>211</v>
      </c>
      <c r="C62" s="190"/>
      <c r="D62" s="203"/>
      <c r="E62" s="191">
        <f>F62+G62+H62+I62</f>
        <v>0</v>
      </c>
      <c r="F62" s="204"/>
      <c r="G62" s="204"/>
      <c r="H62" s="204"/>
      <c r="I62" s="204"/>
      <c r="J62" s="194" t="e">
        <f t="shared" si="6"/>
        <v>#DIV/0!</v>
      </c>
    </row>
    <row r="63" spans="1:10">
      <c r="A63" s="200" t="s">
        <v>262</v>
      </c>
      <c r="B63" s="201" t="s">
        <v>211</v>
      </c>
      <c r="C63" s="191">
        <f t="shared" ref="C63:I63" si="9">C60-C61-C62</f>
        <v>0</v>
      </c>
      <c r="D63" s="191">
        <f t="shared" si="9"/>
        <v>0</v>
      </c>
      <c r="E63" s="191">
        <f t="shared" si="9"/>
        <v>0</v>
      </c>
      <c r="F63" s="191">
        <f t="shared" si="9"/>
        <v>0</v>
      </c>
      <c r="G63" s="191">
        <f t="shared" si="9"/>
        <v>0</v>
      </c>
      <c r="H63" s="191">
        <f t="shared" si="9"/>
        <v>0</v>
      </c>
      <c r="I63" s="191">
        <f t="shared" si="9"/>
        <v>0</v>
      </c>
      <c r="J63" s="191" t="e">
        <f t="shared" si="6"/>
        <v>#DIV/0!</v>
      </c>
    </row>
    <row r="64" spans="1:10">
      <c r="A64" s="205"/>
      <c r="B64" s="206"/>
      <c r="C64" s="207"/>
      <c r="D64" s="208"/>
      <c r="E64" s="209"/>
      <c r="F64" s="207"/>
      <c r="G64" s="207"/>
      <c r="H64" s="207"/>
      <c r="I64" s="207"/>
      <c r="J64" s="210"/>
    </row>
    <row r="65" spans="1:10">
      <c r="A65" s="205"/>
      <c r="B65" s="206"/>
      <c r="C65" s="208"/>
      <c r="D65" s="211"/>
      <c r="E65" s="209"/>
      <c r="F65" s="207"/>
      <c r="G65" s="207"/>
      <c r="H65" s="207"/>
      <c r="I65" s="207"/>
      <c r="J65" s="212"/>
    </row>
    <row r="66" spans="1:10">
      <c r="A66" s="363"/>
      <c r="B66" s="363"/>
      <c r="C66" s="363"/>
      <c r="D66" s="363"/>
      <c r="E66" s="363"/>
      <c r="F66" s="363"/>
      <c r="G66" s="363"/>
      <c r="H66" s="363"/>
      <c r="I66" s="363"/>
      <c r="J66" s="212"/>
    </row>
    <row r="67" spans="1:10">
      <c r="A67" s="205"/>
      <c r="B67" s="206"/>
      <c r="C67" s="207"/>
      <c r="D67" s="213"/>
      <c r="E67" s="209"/>
      <c r="F67" s="207"/>
      <c r="G67" s="207"/>
      <c r="H67" s="207"/>
      <c r="I67" s="207"/>
      <c r="J67" s="212"/>
    </row>
    <row r="68" spans="1:10">
      <c r="A68" s="205"/>
      <c r="B68" s="206"/>
      <c r="C68" s="207"/>
      <c r="D68" s="213"/>
      <c r="E68" s="209"/>
      <c r="F68" s="207"/>
      <c r="G68" s="207"/>
      <c r="H68" s="207"/>
      <c r="I68" s="207"/>
      <c r="J68" s="212"/>
    </row>
    <row r="69" spans="1:10">
      <c r="A69" s="205"/>
      <c r="B69" s="206"/>
      <c r="C69" s="207"/>
      <c r="D69" s="213"/>
      <c r="E69" s="209"/>
      <c r="F69" s="207"/>
      <c r="G69" s="207"/>
      <c r="H69" s="207"/>
      <c r="I69" s="207"/>
      <c r="J69" s="212"/>
    </row>
    <row r="70" spans="1:10">
      <c r="A70" s="205"/>
      <c r="B70" s="206"/>
      <c r="C70" s="207"/>
      <c r="D70" s="213"/>
      <c r="E70" s="209"/>
      <c r="F70" s="207"/>
      <c r="G70" s="207"/>
      <c r="H70" s="207"/>
      <c r="I70" s="207"/>
      <c r="J70" s="212"/>
    </row>
    <row r="71" spans="1:10">
      <c r="A71" s="205"/>
      <c r="B71" s="206"/>
      <c r="C71" s="207"/>
      <c r="D71" s="213"/>
      <c r="E71" s="209"/>
      <c r="F71" s="207"/>
      <c r="G71" s="207"/>
      <c r="H71" s="207"/>
      <c r="I71" s="207"/>
      <c r="J71" s="212"/>
    </row>
    <row r="72" spans="1:10">
      <c r="A72" s="205"/>
      <c r="B72" s="206"/>
      <c r="C72" s="207"/>
      <c r="D72" s="213"/>
      <c r="E72" s="209"/>
      <c r="F72" s="207"/>
      <c r="G72" s="207"/>
      <c r="H72" s="207"/>
      <c r="I72" s="207"/>
      <c r="J72" s="212"/>
    </row>
    <row r="73" spans="1:10">
      <c r="A73" s="205"/>
      <c r="B73" s="206"/>
      <c r="C73" s="207"/>
      <c r="D73" s="213"/>
      <c r="E73" s="209"/>
      <c r="F73" s="207"/>
      <c r="G73" s="207"/>
      <c r="H73" s="207"/>
      <c r="I73" s="207"/>
      <c r="J73" s="212"/>
    </row>
    <row r="74" spans="1:10">
      <c r="A74" s="205"/>
      <c r="B74" s="206"/>
      <c r="C74" s="207"/>
      <c r="D74" s="213"/>
      <c r="E74" s="209"/>
      <c r="F74" s="207"/>
      <c r="G74" s="207"/>
      <c r="H74" s="207"/>
      <c r="I74" s="207"/>
      <c r="J74" s="212"/>
    </row>
    <row r="75" spans="1:10">
      <c r="A75" s="205"/>
      <c r="B75" s="206"/>
      <c r="C75" s="207"/>
      <c r="D75" s="213"/>
      <c r="E75" s="209"/>
      <c r="F75" s="207"/>
      <c r="G75" s="207"/>
      <c r="H75" s="207"/>
      <c r="I75" s="207"/>
      <c r="J75" s="212"/>
    </row>
    <row r="76" spans="1:10">
      <c r="A76" s="205"/>
      <c r="B76" s="206"/>
      <c r="C76" s="207"/>
      <c r="D76" s="213"/>
      <c r="E76" s="209"/>
      <c r="F76" s="207"/>
      <c r="G76" s="207"/>
      <c r="H76" s="207"/>
      <c r="I76" s="207"/>
      <c r="J76" s="212"/>
    </row>
    <row r="77" spans="1:10">
      <c r="A77" s="205"/>
      <c r="B77" s="206"/>
      <c r="C77" s="207"/>
      <c r="D77" s="213"/>
      <c r="E77" s="209"/>
      <c r="F77" s="207"/>
      <c r="G77" s="207"/>
      <c r="H77" s="207"/>
      <c r="I77" s="207"/>
      <c r="J77" s="212"/>
    </row>
    <row r="78" spans="1:10">
      <c r="A78" s="205"/>
      <c r="B78" s="206"/>
      <c r="C78" s="207"/>
      <c r="D78" s="213"/>
      <c r="E78" s="209"/>
      <c r="F78" s="207"/>
      <c r="G78" s="207"/>
      <c r="H78" s="207"/>
      <c r="I78" s="207"/>
      <c r="J78" s="212"/>
    </row>
    <row r="79" spans="1:10">
      <c r="A79" s="205"/>
      <c r="B79" s="206"/>
      <c r="C79" s="207"/>
      <c r="D79" s="213"/>
      <c r="E79" s="209"/>
      <c r="F79" s="207"/>
      <c r="G79" s="207"/>
      <c r="H79" s="207"/>
      <c r="I79" s="207"/>
      <c r="J79" s="212"/>
    </row>
    <row r="80" spans="1:10">
      <c r="A80" s="205"/>
      <c r="B80" s="206"/>
      <c r="C80" s="207"/>
      <c r="D80" s="213"/>
      <c r="E80" s="209"/>
      <c r="F80" s="207"/>
      <c r="G80" s="207"/>
      <c r="H80" s="207"/>
      <c r="I80" s="207"/>
      <c r="J80" s="212"/>
    </row>
    <row r="81" spans="1:10">
      <c r="A81" s="205"/>
      <c r="B81" s="206"/>
      <c r="C81" s="207"/>
      <c r="D81" s="213"/>
      <c r="E81" s="209"/>
      <c r="F81" s="207"/>
      <c r="G81" s="207"/>
      <c r="H81" s="207"/>
      <c r="I81" s="207"/>
      <c r="J81" s="212"/>
    </row>
    <row r="82" spans="1:10">
      <c r="A82" s="205"/>
      <c r="B82" s="206"/>
      <c r="C82" s="207"/>
      <c r="D82" s="213"/>
      <c r="E82" s="209"/>
      <c r="F82" s="207"/>
      <c r="G82" s="207"/>
      <c r="H82" s="207"/>
      <c r="I82" s="207"/>
      <c r="J82" s="212"/>
    </row>
    <row r="83" spans="1:10">
      <c r="A83" s="205"/>
      <c r="B83" s="206"/>
      <c r="C83" s="207"/>
      <c r="D83" s="207"/>
      <c r="E83" s="209"/>
      <c r="F83" s="207"/>
      <c r="G83" s="207"/>
      <c r="H83" s="207"/>
      <c r="I83" s="207"/>
      <c r="J83" s="212"/>
    </row>
    <row r="84" spans="1:10">
      <c r="A84" s="205"/>
      <c r="B84" s="206"/>
      <c r="C84" s="207"/>
      <c r="D84" s="207"/>
      <c r="E84" s="209"/>
      <c r="F84" s="207"/>
      <c r="G84" s="207"/>
      <c r="H84" s="207"/>
      <c r="I84" s="207"/>
      <c r="J84" s="212"/>
    </row>
    <row r="85" spans="1:10">
      <c r="A85" s="205"/>
      <c r="B85" s="206"/>
      <c r="C85" s="207"/>
      <c r="D85" s="207"/>
      <c r="E85" s="209"/>
      <c r="F85" s="207"/>
      <c r="G85" s="207"/>
      <c r="H85" s="207"/>
      <c r="I85" s="207"/>
      <c r="J85" s="212"/>
    </row>
    <row r="86" spans="1:10">
      <c r="A86" s="205"/>
      <c r="B86" s="206"/>
      <c r="C86" s="207"/>
      <c r="D86" s="207"/>
      <c r="E86" s="209"/>
      <c r="F86" s="207"/>
      <c r="G86" s="207"/>
      <c r="H86" s="207"/>
      <c r="I86" s="207"/>
      <c r="J86" s="212"/>
    </row>
    <row r="87" spans="1:10">
      <c r="A87" s="205"/>
      <c r="B87" s="205"/>
      <c r="C87" s="207"/>
      <c r="D87" s="207"/>
      <c r="E87" s="209"/>
      <c r="F87" s="207"/>
      <c r="G87" s="207"/>
      <c r="H87" s="207"/>
      <c r="I87" s="207"/>
      <c r="J87" s="212"/>
    </row>
    <row r="88" spans="1:10">
      <c r="A88" s="205"/>
      <c r="B88" s="205"/>
      <c r="C88" s="207"/>
      <c r="D88" s="207"/>
      <c r="E88" s="209"/>
      <c r="F88" s="207"/>
      <c r="G88" s="207"/>
      <c r="H88" s="207"/>
      <c r="I88" s="207"/>
      <c r="J88" s="212"/>
    </row>
    <row r="89" spans="1:10">
      <c r="A89" s="205"/>
      <c r="B89" s="205"/>
      <c r="C89" s="207"/>
      <c r="D89" s="207"/>
      <c r="E89" s="209"/>
      <c r="F89" s="207"/>
      <c r="G89" s="207"/>
      <c r="H89" s="207"/>
      <c r="I89" s="207"/>
      <c r="J89" s="212"/>
    </row>
    <row r="90" spans="1:10">
      <c r="A90" s="205"/>
      <c r="B90" s="205"/>
      <c r="C90" s="207"/>
      <c r="D90" s="207"/>
      <c r="E90" s="209"/>
      <c r="F90" s="207"/>
      <c r="G90" s="207"/>
      <c r="H90" s="207"/>
      <c r="I90" s="207"/>
      <c r="J90" s="212"/>
    </row>
    <row r="91" spans="1:10">
      <c r="A91" s="205"/>
      <c r="B91" s="205"/>
      <c r="C91" s="207"/>
      <c r="D91" s="207"/>
      <c r="E91" s="209"/>
      <c r="F91" s="207"/>
      <c r="G91" s="207"/>
      <c r="H91" s="207"/>
      <c r="I91" s="207"/>
      <c r="J91" s="212"/>
    </row>
    <row r="92" spans="1:10">
      <c r="A92" s="205"/>
      <c r="B92" s="205"/>
      <c r="C92" s="207"/>
      <c r="D92" s="207"/>
      <c r="E92" s="209"/>
      <c r="F92" s="207"/>
      <c r="G92" s="207"/>
      <c r="H92" s="207"/>
      <c r="I92" s="207"/>
      <c r="J92" s="212"/>
    </row>
    <row r="93" spans="1:10">
      <c r="A93" s="205"/>
      <c r="B93" s="205"/>
      <c r="C93" s="207"/>
      <c r="D93" s="207"/>
      <c r="E93" s="209"/>
      <c r="F93" s="207"/>
      <c r="G93" s="207"/>
      <c r="H93" s="207"/>
      <c r="I93" s="207"/>
      <c r="J93" s="212"/>
    </row>
    <row r="94" spans="1:10">
      <c r="A94" s="205"/>
      <c r="B94" s="205"/>
      <c r="C94" s="207"/>
      <c r="D94" s="207"/>
      <c r="E94" s="209"/>
      <c r="F94" s="207"/>
      <c r="G94" s="207"/>
      <c r="H94" s="207"/>
      <c r="I94" s="207"/>
      <c r="J94" s="212"/>
    </row>
    <row r="95" spans="1:10">
      <c r="A95" s="205"/>
      <c r="B95" s="205"/>
      <c r="C95" s="207"/>
      <c r="D95" s="207"/>
      <c r="E95" s="209"/>
      <c r="F95" s="207"/>
      <c r="G95" s="207"/>
      <c r="H95" s="207"/>
      <c r="I95" s="207"/>
      <c r="J95" s="212"/>
    </row>
    <row r="96" spans="1:10">
      <c r="A96" s="205"/>
      <c r="B96" s="205"/>
      <c r="C96" s="207"/>
      <c r="D96" s="207"/>
      <c r="E96" s="209"/>
      <c r="F96" s="207"/>
      <c r="G96" s="207"/>
      <c r="H96" s="207"/>
      <c r="I96" s="207"/>
      <c r="J96" s="212"/>
    </row>
    <row r="97" spans="1:10">
      <c r="A97" s="205"/>
      <c r="B97" s="205"/>
      <c r="C97" s="207"/>
      <c r="D97" s="207"/>
      <c r="E97" s="209"/>
      <c r="F97" s="207"/>
      <c r="G97" s="207"/>
      <c r="H97" s="207"/>
      <c r="I97" s="207"/>
      <c r="J97" s="212"/>
    </row>
    <row r="98" spans="1:10">
      <c r="A98" s="205"/>
      <c r="B98" s="205"/>
      <c r="C98" s="207"/>
      <c r="D98" s="207"/>
      <c r="E98" s="209"/>
      <c r="F98" s="207"/>
      <c r="G98" s="207"/>
      <c r="H98" s="207"/>
      <c r="I98" s="207"/>
      <c r="J98" s="212"/>
    </row>
    <row r="99" spans="1:10">
      <c r="A99" s="205"/>
      <c r="B99" s="205"/>
      <c r="C99" s="207"/>
      <c r="D99" s="207"/>
      <c r="E99" s="209"/>
      <c r="F99" s="207"/>
      <c r="G99" s="207"/>
      <c r="H99" s="207"/>
      <c r="I99" s="207"/>
      <c r="J99" s="212"/>
    </row>
    <row r="100" spans="1:10">
      <c r="A100" s="205"/>
      <c r="B100" s="205"/>
      <c r="C100" s="207"/>
      <c r="D100" s="207"/>
      <c r="E100" s="209"/>
      <c r="F100" s="207"/>
      <c r="G100" s="207"/>
      <c r="H100" s="207"/>
      <c r="I100" s="207"/>
      <c r="J100" s="212"/>
    </row>
    <row r="101" spans="1:10">
      <c r="A101" s="205"/>
      <c r="B101" s="205"/>
      <c r="C101" s="207"/>
      <c r="D101" s="207"/>
      <c r="E101" s="209"/>
      <c r="F101" s="207"/>
      <c r="G101" s="207"/>
      <c r="H101" s="207"/>
      <c r="I101" s="207"/>
      <c r="J101" s="212"/>
    </row>
    <row r="102" spans="1:10">
      <c r="A102" s="205"/>
      <c r="B102" s="205"/>
      <c r="C102" s="207"/>
      <c r="D102" s="207"/>
      <c r="E102" s="209"/>
      <c r="F102" s="207"/>
      <c r="G102" s="207"/>
      <c r="H102" s="207"/>
      <c r="I102" s="207"/>
      <c r="J102" s="212"/>
    </row>
    <row r="103" spans="1:10">
      <c r="A103" s="205"/>
      <c r="B103" s="205"/>
      <c r="C103" s="207"/>
      <c r="D103" s="207"/>
      <c r="E103" s="209"/>
      <c r="F103" s="207"/>
      <c r="G103" s="207"/>
      <c r="H103" s="207"/>
      <c r="I103" s="207"/>
      <c r="J103" s="212"/>
    </row>
    <row r="104" spans="1:10">
      <c r="A104" s="205"/>
      <c r="B104" s="205"/>
      <c r="C104" s="207"/>
      <c r="D104" s="207"/>
      <c r="E104" s="209"/>
      <c r="F104" s="207"/>
      <c r="G104" s="207"/>
      <c r="H104" s="207"/>
      <c r="I104" s="207"/>
      <c r="J104" s="212"/>
    </row>
    <row r="105" spans="1:10">
      <c r="A105" s="205"/>
      <c r="B105" s="205"/>
      <c r="C105" s="207"/>
      <c r="D105" s="207"/>
      <c r="E105" s="209"/>
      <c r="F105" s="207"/>
      <c r="G105" s="207"/>
      <c r="H105" s="207"/>
      <c r="I105" s="207"/>
      <c r="J105" s="212"/>
    </row>
    <row r="106" spans="1:10">
      <c r="A106" s="205"/>
      <c r="B106" s="205"/>
      <c r="C106" s="207"/>
      <c r="D106" s="207"/>
      <c r="E106" s="209"/>
      <c r="F106" s="207"/>
      <c r="G106" s="207"/>
      <c r="H106" s="207"/>
      <c r="I106" s="207"/>
      <c r="J106" s="212"/>
    </row>
    <row r="107" spans="1:10">
      <c r="A107" s="205"/>
      <c r="B107" s="205"/>
      <c r="C107" s="207"/>
      <c r="D107" s="207"/>
      <c r="E107" s="209"/>
      <c r="F107" s="207"/>
      <c r="G107" s="207"/>
      <c r="H107" s="207"/>
      <c r="I107" s="207"/>
      <c r="J107" s="212"/>
    </row>
    <row r="108" spans="1:10">
      <c r="A108" s="205"/>
      <c r="B108" s="205"/>
      <c r="C108" s="207"/>
      <c r="D108" s="207"/>
      <c r="E108" s="209"/>
      <c r="F108" s="207"/>
      <c r="G108" s="207"/>
      <c r="H108" s="207"/>
      <c r="I108" s="207"/>
      <c r="J108" s="212"/>
    </row>
    <row r="109" spans="1:10">
      <c r="A109" s="205"/>
      <c r="B109" s="205"/>
      <c r="C109" s="207"/>
      <c r="D109" s="207"/>
      <c r="E109" s="209"/>
      <c r="F109" s="207"/>
      <c r="G109" s="207"/>
      <c r="H109" s="207"/>
      <c r="I109" s="207"/>
      <c r="J109" s="212"/>
    </row>
    <row r="110" spans="1:10">
      <c r="A110" s="205"/>
      <c r="B110" s="205"/>
      <c r="C110" s="207"/>
      <c r="D110" s="207"/>
      <c r="E110" s="209"/>
      <c r="F110" s="207"/>
      <c r="G110" s="207"/>
      <c r="H110" s="207"/>
      <c r="I110" s="207"/>
      <c r="J110" s="212"/>
    </row>
    <row r="111" spans="1:10">
      <c r="A111" s="205"/>
      <c r="B111" s="205"/>
      <c r="C111" s="207"/>
      <c r="D111" s="207"/>
      <c r="E111" s="209"/>
      <c r="F111" s="207"/>
      <c r="G111" s="207"/>
      <c r="H111" s="207"/>
      <c r="I111" s="207"/>
      <c r="J111" s="212"/>
    </row>
    <row r="112" spans="1:10">
      <c r="A112" s="205"/>
      <c r="B112" s="205"/>
      <c r="C112" s="207"/>
      <c r="D112" s="207"/>
      <c r="E112" s="209"/>
      <c r="F112" s="207"/>
      <c r="G112" s="207"/>
      <c r="H112" s="207"/>
      <c r="I112" s="207"/>
      <c r="J112" s="212"/>
    </row>
    <row r="113" spans="1:10">
      <c r="A113" s="205"/>
      <c r="B113" s="205"/>
      <c r="C113" s="207"/>
      <c r="D113" s="207"/>
      <c r="E113" s="209"/>
      <c r="F113" s="207"/>
      <c r="G113" s="207"/>
      <c r="H113" s="207"/>
      <c r="I113" s="207"/>
      <c r="J113" s="212"/>
    </row>
    <row r="114" spans="1:10">
      <c r="A114" s="205"/>
      <c r="B114" s="205"/>
      <c r="C114" s="207"/>
      <c r="D114" s="207"/>
      <c r="E114" s="209"/>
      <c r="F114" s="207"/>
      <c r="G114" s="207"/>
      <c r="H114" s="207"/>
      <c r="I114" s="207"/>
      <c r="J114" s="212"/>
    </row>
    <row r="115" spans="1:10">
      <c r="A115" s="205"/>
      <c r="B115" s="205"/>
      <c r="C115" s="207"/>
      <c r="D115" s="207"/>
      <c r="E115" s="209"/>
      <c r="F115" s="207"/>
      <c r="G115" s="207"/>
      <c r="H115" s="207"/>
      <c r="I115" s="207"/>
      <c r="J115" s="212"/>
    </row>
    <row r="116" spans="1:10">
      <c r="A116" s="205"/>
      <c r="B116" s="205"/>
      <c r="C116" s="207"/>
      <c r="D116" s="207"/>
      <c r="E116" s="209"/>
      <c r="F116" s="207"/>
      <c r="G116" s="207"/>
      <c r="H116" s="207"/>
      <c r="I116" s="207"/>
      <c r="J116" s="212"/>
    </row>
    <row r="117" spans="1:10">
      <c r="A117" s="205"/>
      <c r="B117" s="205"/>
      <c r="C117" s="207"/>
      <c r="D117" s="207"/>
      <c r="E117" s="209"/>
      <c r="F117" s="207"/>
      <c r="G117" s="207"/>
      <c r="H117" s="207"/>
      <c r="I117" s="207"/>
      <c r="J117" s="212"/>
    </row>
    <row r="118" spans="1:10">
      <c r="A118" s="205"/>
      <c r="B118" s="205"/>
      <c r="C118" s="207"/>
      <c r="D118" s="207"/>
      <c r="E118" s="209"/>
      <c r="F118" s="207"/>
      <c r="G118" s="207"/>
      <c r="H118" s="207"/>
      <c r="I118" s="207"/>
      <c r="J118" s="212"/>
    </row>
    <row r="119" spans="1:10">
      <c r="A119" s="205"/>
      <c r="B119" s="205"/>
      <c r="C119" s="207"/>
      <c r="D119" s="207"/>
      <c r="E119" s="209"/>
      <c r="F119" s="207"/>
      <c r="G119" s="207"/>
      <c r="H119" s="207"/>
      <c r="I119" s="207"/>
      <c r="J119" s="212"/>
    </row>
    <row r="120" spans="1:10">
      <c r="A120" s="205"/>
      <c r="B120" s="205"/>
      <c r="C120" s="207"/>
      <c r="D120" s="207"/>
      <c r="E120" s="209"/>
      <c r="F120" s="207"/>
      <c r="G120" s="207"/>
      <c r="H120" s="207"/>
      <c r="I120" s="207"/>
      <c r="J120" s="212"/>
    </row>
    <row r="121" spans="1:10">
      <c r="A121" s="205"/>
      <c r="B121" s="205"/>
      <c r="C121" s="207"/>
      <c r="D121" s="207"/>
      <c r="E121" s="209"/>
      <c r="F121" s="207"/>
      <c r="G121" s="207"/>
      <c r="H121" s="207"/>
      <c r="I121" s="207"/>
      <c r="J121" s="212"/>
    </row>
    <row r="122" spans="1:10">
      <c r="A122" s="205"/>
      <c r="B122" s="205"/>
      <c r="C122" s="207"/>
      <c r="D122" s="207"/>
      <c r="E122" s="209"/>
      <c r="F122" s="207"/>
      <c r="G122" s="207"/>
      <c r="H122" s="207"/>
      <c r="I122" s="207"/>
      <c r="J122" s="212"/>
    </row>
    <row r="123" spans="1:10">
      <c r="A123" s="205"/>
      <c r="B123" s="205"/>
      <c r="C123" s="207"/>
      <c r="D123" s="207"/>
      <c r="E123" s="209"/>
      <c r="F123" s="207"/>
      <c r="G123" s="207"/>
      <c r="H123" s="207"/>
      <c r="I123" s="207"/>
      <c r="J123" s="212"/>
    </row>
    <row r="124" spans="1:10">
      <c r="A124" s="205"/>
      <c r="B124" s="205"/>
      <c r="C124" s="207"/>
      <c r="D124" s="207"/>
      <c r="E124" s="209"/>
      <c r="F124" s="207"/>
      <c r="G124" s="207"/>
      <c r="H124" s="207"/>
      <c r="I124" s="207"/>
      <c r="J124" s="212"/>
    </row>
    <row r="125" spans="1:10">
      <c r="A125" s="205"/>
      <c r="B125" s="205"/>
      <c r="C125" s="207"/>
      <c r="D125" s="207"/>
      <c r="E125" s="209"/>
      <c r="F125" s="207"/>
      <c r="G125" s="207"/>
      <c r="H125" s="207"/>
      <c r="I125" s="207"/>
      <c r="J125" s="212"/>
    </row>
    <row r="126" spans="1:10">
      <c r="A126" s="205"/>
      <c r="B126" s="205"/>
      <c r="C126" s="207"/>
      <c r="D126" s="207"/>
      <c r="E126" s="209"/>
      <c r="F126" s="207"/>
      <c r="G126" s="207"/>
      <c r="H126" s="207"/>
      <c r="I126" s="207"/>
      <c r="J126" s="212"/>
    </row>
    <row r="127" spans="1:10">
      <c r="A127" s="205"/>
      <c r="B127" s="205"/>
      <c r="C127" s="207"/>
      <c r="D127" s="207"/>
      <c r="E127" s="209"/>
      <c r="F127" s="207"/>
      <c r="G127" s="207"/>
      <c r="H127" s="207"/>
      <c r="I127" s="207"/>
      <c r="J127" s="212"/>
    </row>
    <row r="128" spans="1:10">
      <c r="A128" s="205"/>
      <c r="B128" s="205"/>
      <c r="C128" s="207"/>
      <c r="D128" s="207"/>
      <c r="E128" s="209"/>
      <c r="F128" s="207"/>
      <c r="G128" s="207"/>
      <c r="H128" s="207"/>
      <c r="I128" s="207"/>
      <c r="J128" s="212"/>
    </row>
    <row r="129" spans="1:10">
      <c r="A129" s="205"/>
      <c r="B129" s="205"/>
      <c r="C129" s="207"/>
      <c r="D129" s="207"/>
      <c r="E129" s="209"/>
      <c r="F129" s="207"/>
      <c r="G129" s="207"/>
      <c r="H129" s="207"/>
      <c r="I129" s="207"/>
      <c r="J129" s="212"/>
    </row>
    <row r="130" spans="1:10">
      <c r="A130" s="205"/>
      <c r="B130" s="205"/>
      <c r="C130" s="207"/>
      <c r="D130" s="207"/>
      <c r="E130" s="209"/>
      <c r="F130" s="207"/>
      <c r="G130" s="207"/>
      <c r="H130" s="207"/>
      <c r="I130" s="207"/>
      <c r="J130" s="212"/>
    </row>
    <row r="131" spans="1:10">
      <c r="A131" s="205"/>
      <c r="B131" s="205"/>
      <c r="C131" s="207"/>
      <c r="D131" s="207"/>
      <c r="E131" s="209"/>
      <c r="F131" s="207"/>
      <c r="G131" s="207"/>
      <c r="H131" s="207"/>
      <c r="I131" s="207"/>
      <c r="J131" s="212"/>
    </row>
    <row r="132" spans="1:10">
      <c r="A132" s="205"/>
      <c r="B132" s="205"/>
      <c r="C132" s="207"/>
      <c r="D132" s="207"/>
      <c r="E132" s="209"/>
      <c r="F132" s="207"/>
      <c r="G132" s="207"/>
      <c r="H132" s="207"/>
      <c r="I132" s="207"/>
      <c r="J132" s="212"/>
    </row>
    <row r="133" spans="1:10">
      <c r="A133" s="205"/>
      <c r="B133" s="205"/>
      <c r="C133" s="207"/>
      <c r="D133" s="207"/>
      <c r="E133" s="209"/>
      <c r="F133" s="207"/>
      <c r="G133" s="207"/>
      <c r="H133" s="207"/>
      <c r="I133" s="207"/>
      <c r="J133" s="212"/>
    </row>
    <row r="134" spans="1:10">
      <c r="A134" s="205"/>
      <c r="B134" s="205"/>
      <c r="C134" s="207"/>
      <c r="D134" s="207"/>
      <c r="E134" s="209"/>
      <c r="F134" s="207"/>
      <c r="G134" s="207"/>
      <c r="H134" s="207"/>
      <c r="I134" s="207"/>
      <c r="J134" s="212"/>
    </row>
    <row r="135" spans="1:10">
      <c r="A135" s="205"/>
      <c r="B135" s="205"/>
      <c r="C135" s="207"/>
      <c r="D135" s="207"/>
      <c r="E135" s="209"/>
      <c r="F135" s="207"/>
      <c r="G135" s="207"/>
      <c r="H135" s="207"/>
      <c r="I135" s="207"/>
      <c r="J135" s="212"/>
    </row>
    <row r="136" spans="1:10">
      <c r="A136" s="205"/>
      <c r="B136" s="205"/>
      <c r="C136" s="207"/>
      <c r="D136" s="207"/>
      <c r="E136" s="209"/>
      <c r="F136" s="207"/>
      <c r="G136" s="207"/>
      <c r="H136" s="207"/>
      <c r="I136" s="207"/>
      <c r="J136" s="212"/>
    </row>
    <row r="137" spans="1:10">
      <c r="A137" s="205"/>
      <c r="B137" s="205"/>
      <c r="C137" s="207"/>
      <c r="D137" s="207"/>
      <c r="E137" s="209"/>
      <c r="F137" s="207"/>
      <c r="G137" s="207"/>
      <c r="H137" s="207"/>
      <c r="I137" s="207"/>
      <c r="J137" s="212"/>
    </row>
    <row r="138" spans="1:10">
      <c r="A138" s="205"/>
      <c r="B138" s="205"/>
      <c r="C138" s="207"/>
      <c r="D138" s="207"/>
      <c r="E138" s="209"/>
      <c r="F138" s="207"/>
      <c r="G138" s="207"/>
      <c r="H138" s="207"/>
      <c r="I138" s="207"/>
      <c r="J138" s="212"/>
    </row>
    <row r="139" spans="1:10">
      <c r="A139" s="205"/>
      <c r="B139" s="205"/>
      <c r="C139" s="207"/>
      <c r="D139" s="207"/>
      <c r="E139" s="209"/>
      <c r="F139" s="207"/>
      <c r="G139" s="207"/>
      <c r="H139" s="207"/>
      <c r="I139" s="207"/>
      <c r="J139" s="212"/>
    </row>
    <row r="140" spans="1:10">
      <c r="A140" s="205"/>
      <c r="B140" s="205"/>
      <c r="C140" s="207"/>
      <c r="D140" s="207"/>
      <c r="E140" s="209"/>
      <c r="F140" s="207"/>
      <c r="G140" s="207"/>
      <c r="H140" s="207"/>
      <c r="I140" s="207"/>
      <c r="J140" s="212"/>
    </row>
    <row r="141" spans="1:10">
      <c r="A141" s="205"/>
      <c r="B141" s="205"/>
      <c r="C141" s="207"/>
      <c r="D141" s="207"/>
      <c r="E141" s="209"/>
      <c r="F141" s="207"/>
      <c r="G141" s="207"/>
      <c r="H141" s="207"/>
      <c r="I141" s="207"/>
      <c r="J141" s="212"/>
    </row>
    <row r="142" spans="1:10">
      <c r="A142" s="205"/>
      <c r="B142" s="205"/>
      <c r="C142" s="207"/>
      <c r="D142" s="207"/>
      <c r="E142" s="209"/>
      <c r="F142" s="207"/>
      <c r="G142" s="207"/>
      <c r="H142" s="207"/>
      <c r="I142" s="207"/>
      <c r="J142" s="212"/>
    </row>
    <row r="143" spans="1:10">
      <c r="A143" s="205"/>
      <c r="B143" s="205"/>
      <c r="C143" s="207"/>
      <c r="D143" s="207"/>
      <c r="E143" s="209"/>
      <c r="F143" s="207"/>
      <c r="G143" s="207"/>
      <c r="H143" s="207"/>
      <c r="I143" s="207"/>
      <c r="J143" s="212"/>
    </row>
    <row r="144" spans="1:10">
      <c r="A144" s="205"/>
      <c r="B144" s="205"/>
      <c r="C144" s="207"/>
      <c r="D144" s="207"/>
      <c r="E144" s="209"/>
      <c r="F144" s="207"/>
      <c r="G144" s="207"/>
      <c r="H144" s="207"/>
      <c r="I144" s="207"/>
      <c r="J144" s="212"/>
    </row>
    <row r="145" spans="1:10">
      <c r="A145" s="205"/>
      <c r="B145" s="205"/>
      <c r="C145" s="207"/>
      <c r="D145" s="207"/>
      <c r="E145" s="209"/>
      <c r="F145" s="207"/>
      <c r="G145" s="207"/>
      <c r="H145" s="207"/>
      <c r="I145" s="207"/>
      <c r="J145" s="212"/>
    </row>
    <row r="146" spans="1:10">
      <c r="A146" s="205"/>
      <c r="B146" s="205"/>
      <c r="C146" s="207"/>
      <c r="D146" s="207"/>
      <c r="E146" s="209"/>
      <c r="F146" s="207"/>
      <c r="G146" s="207"/>
      <c r="H146" s="207"/>
      <c r="I146" s="207"/>
      <c r="J146" s="212"/>
    </row>
    <row r="147" spans="1:10">
      <c r="A147" s="205"/>
      <c r="B147" s="205"/>
      <c r="C147" s="207"/>
      <c r="D147" s="207"/>
      <c r="E147" s="209"/>
      <c r="F147" s="207"/>
      <c r="G147" s="207"/>
      <c r="H147" s="207"/>
      <c r="I147" s="207"/>
      <c r="J147" s="212"/>
    </row>
    <row r="148" spans="1:10">
      <c r="A148" s="205"/>
      <c r="B148" s="205"/>
      <c r="C148" s="207"/>
      <c r="D148" s="207"/>
      <c r="E148" s="209"/>
      <c r="F148" s="207"/>
      <c r="G148" s="207"/>
      <c r="H148" s="207"/>
      <c r="I148" s="207"/>
      <c r="J148" s="212"/>
    </row>
    <row r="149" spans="1:10">
      <c r="A149" s="205"/>
      <c r="B149" s="205"/>
      <c r="C149" s="207"/>
      <c r="D149" s="207"/>
      <c r="E149" s="209"/>
      <c r="F149" s="207"/>
      <c r="G149" s="207"/>
      <c r="H149" s="207"/>
      <c r="I149" s="207"/>
      <c r="J149" s="212"/>
    </row>
    <row r="150" spans="1:10">
      <c r="A150" s="205"/>
      <c r="B150" s="205"/>
      <c r="C150" s="207"/>
      <c r="D150" s="207"/>
      <c r="E150" s="209"/>
      <c r="F150" s="207"/>
      <c r="G150" s="207"/>
      <c r="H150" s="207"/>
      <c r="I150" s="207"/>
      <c r="J150" s="212"/>
    </row>
    <row r="151" spans="1:10">
      <c r="A151" s="205"/>
      <c r="B151" s="205"/>
      <c r="C151" s="207"/>
      <c r="D151" s="207"/>
      <c r="E151" s="209"/>
      <c r="F151" s="207"/>
      <c r="G151" s="207"/>
      <c r="H151" s="207"/>
      <c r="I151" s="207"/>
      <c r="J151" s="212"/>
    </row>
    <row r="152" spans="1:10">
      <c r="A152" s="205"/>
      <c r="B152" s="205"/>
      <c r="C152" s="207"/>
      <c r="D152" s="207"/>
      <c r="E152" s="209"/>
      <c r="F152" s="207"/>
      <c r="G152" s="207"/>
      <c r="H152" s="207"/>
      <c r="I152" s="207"/>
      <c r="J152" s="212"/>
    </row>
    <row r="153" spans="1:10">
      <c r="A153" s="205"/>
      <c r="B153" s="205"/>
      <c r="C153" s="207"/>
      <c r="D153" s="207"/>
      <c r="E153" s="209"/>
      <c r="F153" s="207"/>
      <c r="G153" s="207"/>
      <c r="H153" s="207"/>
      <c r="I153" s="207"/>
      <c r="J153" s="212"/>
    </row>
    <row r="154" spans="1:10">
      <c r="A154" s="205"/>
      <c r="B154" s="205"/>
      <c r="C154" s="207"/>
      <c r="D154" s="207"/>
      <c r="E154" s="209"/>
      <c r="F154" s="207"/>
      <c r="G154" s="207"/>
      <c r="H154" s="207"/>
      <c r="I154" s="207"/>
      <c r="J154" s="212"/>
    </row>
    <row r="155" spans="1:10">
      <c r="A155" s="205"/>
      <c r="B155" s="205"/>
      <c r="C155" s="207"/>
      <c r="D155" s="207"/>
      <c r="E155" s="209"/>
      <c r="F155" s="207"/>
      <c r="G155" s="207"/>
      <c r="H155" s="207"/>
      <c r="I155" s="207"/>
      <c r="J155" s="212"/>
    </row>
    <row r="156" spans="1:10">
      <c r="A156" s="205"/>
      <c r="B156" s="205"/>
      <c r="C156" s="207"/>
      <c r="D156" s="207"/>
      <c r="E156" s="209"/>
      <c r="F156" s="207"/>
      <c r="G156" s="207"/>
      <c r="H156" s="207"/>
      <c r="I156" s="207"/>
      <c r="J156" s="212"/>
    </row>
    <row r="157" spans="1:10">
      <c r="A157" s="205"/>
      <c r="B157" s="205"/>
      <c r="C157" s="207"/>
      <c r="D157" s="207"/>
      <c r="E157" s="209"/>
      <c r="F157" s="207"/>
      <c r="G157" s="207"/>
      <c r="H157" s="207"/>
      <c r="I157" s="207"/>
      <c r="J157" s="212"/>
    </row>
    <row r="158" spans="1:10">
      <c r="A158" s="205"/>
      <c r="B158" s="205"/>
      <c r="C158" s="207"/>
      <c r="D158" s="207"/>
      <c r="E158" s="209"/>
      <c r="F158" s="207"/>
      <c r="G158" s="207"/>
      <c r="H158" s="207"/>
      <c r="I158" s="207"/>
      <c r="J158" s="212"/>
    </row>
    <row r="159" spans="1:10">
      <c r="A159" s="205"/>
      <c r="B159" s="205"/>
      <c r="C159" s="207"/>
      <c r="D159" s="207"/>
      <c r="E159" s="209"/>
      <c r="F159" s="207"/>
      <c r="G159" s="207"/>
      <c r="H159" s="207"/>
      <c r="I159" s="207"/>
      <c r="J159" s="212"/>
    </row>
    <row r="160" spans="1:10">
      <c r="A160" s="205"/>
      <c r="B160" s="205"/>
      <c r="C160" s="207"/>
      <c r="D160" s="207"/>
      <c r="E160" s="209"/>
      <c r="F160" s="207"/>
      <c r="G160" s="207"/>
      <c r="H160" s="207"/>
      <c r="I160" s="207"/>
      <c r="J160" s="212"/>
    </row>
    <row r="161" spans="1:10">
      <c r="A161" s="205"/>
      <c r="B161" s="205"/>
      <c r="C161" s="207"/>
      <c r="D161" s="207"/>
      <c r="E161" s="209"/>
      <c r="F161" s="207"/>
      <c r="G161" s="207"/>
      <c r="H161" s="207"/>
      <c r="I161" s="207"/>
      <c r="J161" s="212"/>
    </row>
    <row r="162" spans="1:10">
      <c r="A162" s="205"/>
      <c r="B162" s="205"/>
      <c r="C162" s="207"/>
      <c r="D162" s="207"/>
      <c r="E162" s="209"/>
      <c r="F162" s="207"/>
      <c r="G162" s="207"/>
      <c r="H162" s="207"/>
      <c r="I162" s="207"/>
      <c r="J162" s="212"/>
    </row>
    <row r="163" spans="1:10">
      <c r="A163" s="205"/>
      <c r="B163" s="205"/>
      <c r="C163" s="207"/>
      <c r="D163" s="207"/>
      <c r="E163" s="209"/>
      <c r="F163" s="207"/>
      <c r="G163" s="207"/>
      <c r="H163" s="207"/>
      <c r="I163" s="207"/>
      <c r="J163" s="212"/>
    </row>
    <row r="164" spans="1:10">
      <c r="A164" s="205"/>
      <c r="B164" s="205"/>
      <c r="C164" s="207"/>
      <c r="D164" s="207"/>
      <c r="E164" s="209"/>
      <c r="F164" s="207"/>
      <c r="G164" s="207"/>
      <c r="H164" s="207"/>
      <c r="I164" s="207"/>
      <c r="J164" s="212"/>
    </row>
    <row r="165" spans="1:10">
      <c r="A165" s="205"/>
      <c r="B165" s="205"/>
      <c r="C165" s="207"/>
      <c r="D165" s="207"/>
      <c r="E165" s="209"/>
      <c r="F165" s="207"/>
      <c r="G165" s="207"/>
      <c r="H165" s="207"/>
      <c r="I165" s="207"/>
      <c r="J165" s="212"/>
    </row>
    <row r="166" spans="1:10">
      <c r="A166" s="205"/>
      <c r="B166" s="205"/>
      <c r="C166" s="207"/>
      <c r="D166" s="207"/>
      <c r="E166" s="209"/>
      <c r="F166" s="207"/>
      <c r="G166" s="207"/>
      <c r="H166" s="207"/>
      <c r="I166" s="207"/>
      <c r="J166" s="212"/>
    </row>
    <row r="167" spans="1:10">
      <c r="A167" s="205"/>
      <c r="B167" s="205"/>
      <c r="C167" s="207"/>
      <c r="D167" s="207"/>
      <c r="E167" s="209"/>
      <c r="F167" s="207"/>
      <c r="G167" s="207"/>
      <c r="H167" s="207"/>
      <c r="I167" s="207"/>
      <c r="J167" s="212"/>
    </row>
    <row r="168" spans="1:10">
      <c r="A168" s="205"/>
      <c r="B168" s="205"/>
      <c r="C168" s="207"/>
      <c r="D168" s="207"/>
      <c r="E168" s="209"/>
      <c r="F168" s="207"/>
      <c r="G168" s="207"/>
      <c r="H168" s="207"/>
      <c r="I168" s="207"/>
      <c r="J168" s="212"/>
    </row>
    <row r="169" spans="1:10">
      <c r="A169" s="205"/>
      <c r="B169" s="205"/>
      <c r="C169" s="207"/>
      <c r="D169" s="207"/>
      <c r="E169" s="209"/>
      <c r="F169" s="207"/>
      <c r="G169" s="207"/>
      <c r="H169" s="207"/>
      <c r="I169" s="207"/>
      <c r="J169" s="212"/>
    </row>
    <row r="170" spans="1:10">
      <c r="A170" s="205"/>
      <c r="B170" s="205"/>
      <c r="C170" s="207"/>
      <c r="D170" s="207"/>
      <c r="E170" s="209"/>
      <c r="F170" s="207"/>
      <c r="G170" s="207"/>
      <c r="H170" s="207"/>
      <c r="I170" s="207"/>
      <c r="J170" s="212"/>
    </row>
    <row r="171" spans="1:10">
      <c r="A171" s="205"/>
      <c r="B171" s="205"/>
      <c r="C171" s="207"/>
      <c r="D171" s="207"/>
      <c r="E171" s="209"/>
      <c r="F171" s="207"/>
      <c r="G171" s="207"/>
      <c r="H171" s="207"/>
      <c r="I171" s="207"/>
      <c r="J171" s="212"/>
    </row>
    <row r="172" spans="1:10">
      <c r="A172" s="205"/>
      <c r="B172" s="205"/>
      <c r="C172" s="207"/>
      <c r="D172" s="207"/>
      <c r="E172" s="209"/>
      <c r="F172" s="207"/>
      <c r="G172" s="207"/>
      <c r="H172" s="207"/>
      <c r="I172" s="207"/>
      <c r="J172" s="212"/>
    </row>
    <row r="173" spans="1:10">
      <c r="A173" s="205"/>
      <c r="B173" s="205"/>
      <c r="C173" s="207"/>
      <c r="D173" s="207"/>
      <c r="E173" s="209"/>
      <c r="F173" s="207"/>
      <c r="G173" s="207"/>
      <c r="H173" s="207"/>
      <c r="I173" s="207"/>
      <c r="J173" s="212"/>
    </row>
    <row r="174" spans="1:10">
      <c r="A174" s="205"/>
      <c r="B174" s="205"/>
      <c r="C174" s="207"/>
      <c r="D174" s="207"/>
      <c r="E174" s="209"/>
      <c r="F174" s="207"/>
      <c r="G174" s="207"/>
      <c r="H174" s="207"/>
      <c r="I174" s="207"/>
      <c r="J174" s="212"/>
    </row>
    <row r="175" spans="1:10">
      <c r="A175" s="205"/>
      <c r="B175" s="205"/>
      <c r="C175" s="207"/>
      <c r="D175" s="207"/>
      <c r="E175" s="209"/>
      <c r="F175" s="207"/>
      <c r="G175" s="207"/>
      <c r="H175" s="207"/>
      <c r="I175" s="207"/>
      <c r="J175" s="212"/>
    </row>
    <row r="176" spans="1:10">
      <c r="A176" s="205"/>
      <c r="B176" s="205"/>
      <c r="C176" s="207"/>
      <c r="D176" s="207"/>
      <c r="E176" s="209"/>
      <c r="F176" s="207"/>
      <c r="G176" s="207"/>
      <c r="H176" s="207"/>
      <c r="I176" s="207"/>
      <c r="J176" s="212"/>
    </row>
    <row r="177" spans="1:10">
      <c r="A177" s="205"/>
      <c r="B177" s="205"/>
      <c r="C177" s="207"/>
      <c r="D177" s="207"/>
      <c r="E177" s="209"/>
      <c r="F177" s="207"/>
      <c r="G177" s="207"/>
      <c r="H177" s="207"/>
      <c r="I177" s="207"/>
      <c r="J177" s="212"/>
    </row>
    <row r="178" spans="1:10">
      <c r="A178" s="205"/>
      <c r="B178" s="205"/>
      <c r="C178" s="207"/>
      <c r="D178" s="207"/>
      <c r="E178" s="209"/>
      <c r="F178" s="207"/>
      <c r="G178" s="207"/>
      <c r="H178" s="207"/>
      <c r="I178" s="207"/>
      <c r="J178" s="212"/>
    </row>
    <row r="179" spans="1:10">
      <c r="A179" s="205"/>
      <c r="B179" s="205"/>
      <c r="C179" s="207"/>
      <c r="D179" s="207"/>
      <c r="E179" s="209"/>
      <c r="F179" s="207"/>
      <c r="G179" s="207"/>
      <c r="H179" s="207"/>
      <c r="I179" s="207"/>
      <c r="J179" s="212"/>
    </row>
    <row r="180" spans="1:10">
      <c r="A180" s="205"/>
      <c r="B180" s="205"/>
      <c r="C180" s="207"/>
      <c r="D180" s="207"/>
      <c r="E180" s="209"/>
      <c r="F180" s="207"/>
      <c r="G180" s="207"/>
      <c r="H180" s="207"/>
      <c r="I180" s="207"/>
      <c r="J180" s="212"/>
    </row>
    <row r="181" spans="1:10">
      <c r="A181" s="205"/>
      <c r="B181" s="205"/>
      <c r="C181" s="207"/>
      <c r="D181" s="207"/>
      <c r="E181" s="209"/>
      <c r="F181" s="207"/>
      <c r="G181" s="207"/>
      <c r="H181" s="207"/>
      <c r="I181" s="207"/>
      <c r="J181" s="212"/>
    </row>
    <row r="182" spans="1:10">
      <c r="A182" s="205"/>
      <c r="B182" s="205"/>
      <c r="C182" s="207"/>
      <c r="D182" s="207"/>
      <c r="E182" s="209"/>
      <c r="F182" s="207"/>
      <c r="G182" s="207"/>
      <c r="H182" s="207"/>
      <c r="I182" s="207"/>
      <c r="J182" s="212"/>
    </row>
    <row r="183" spans="1:10">
      <c r="A183" s="205"/>
      <c r="B183" s="205"/>
      <c r="C183" s="207"/>
      <c r="D183" s="207"/>
      <c r="E183" s="209"/>
      <c r="F183" s="207"/>
      <c r="G183" s="207"/>
      <c r="H183" s="207"/>
      <c r="I183" s="207"/>
      <c r="J183" s="212"/>
    </row>
    <row r="184" spans="1:10">
      <c r="A184" s="205"/>
      <c r="B184" s="205"/>
      <c r="C184" s="207"/>
      <c r="D184" s="207"/>
      <c r="E184" s="209"/>
      <c r="F184" s="207"/>
      <c r="G184" s="207"/>
      <c r="H184" s="207"/>
      <c r="I184" s="207"/>
      <c r="J184" s="212"/>
    </row>
    <row r="185" spans="1:10">
      <c r="A185" s="205"/>
      <c r="B185" s="205"/>
      <c r="C185" s="207"/>
      <c r="D185" s="207"/>
      <c r="E185" s="209"/>
      <c r="F185" s="207"/>
      <c r="G185" s="207"/>
      <c r="H185" s="207"/>
      <c r="I185" s="207"/>
      <c r="J185" s="212"/>
    </row>
    <row r="186" spans="1:10">
      <c r="A186" s="205"/>
      <c r="B186" s="205"/>
      <c r="C186" s="207"/>
      <c r="D186" s="207"/>
      <c r="E186" s="209"/>
      <c r="F186" s="207"/>
      <c r="G186" s="207"/>
      <c r="H186" s="207"/>
      <c r="I186" s="207"/>
      <c r="J186" s="212"/>
    </row>
    <row r="187" spans="1:10">
      <c r="A187" s="205"/>
      <c r="B187" s="205"/>
      <c r="C187" s="207"/>
      <c r="D187" s="207"/>
      <c r="E187" s="209"/>
      <c r="F187" s="207"/>
      <c r="G187" s="207"/>
      <c r="H187" s="207"/>
      <c r="I187" s="207"/>
      <c r="J187" s="212"/>
    </row>
    <row r="188" spans="1:10">
      <c r="A188" s="205"/>
      <c r="B188" s="205"/>
      <c r="C188" s="207"/>
      <c r="D188" s="207"/>
      <c r="E188" s="209"/>
      <c r="F188" s="207"/>
      <c r="G188" s="207"/>
      <c r="H188" s="207"/>
      <c r="I188" s="207"/>
      <c r="J188" s="212"/>
    </row>
    <row r="189" spans="1:10">
      <c r="A189" s="205"/>
      <c r="B189" s="205"/>
      <c r="C189" s="207"/>
      <c r="D189" s="207"/>
      <c r="E189" s="209"/>
      <c r="F189" s="207"/>
      <c r="G189" s="207"/>
      <c r="H189" s="207"/>
      <c r="I189" s="207"/>
      <c r="J189" s="212"/>
    </row>
    <row r="190" spans="1:10">
      <c r="A190" s="205"/>
      <c r="B190" s="205"/>
      <c r="C190" s="207"/>
      <c r="D190" s="207"/>
      <c r="E190" s="209"/>
      <c r="F190" s="207"/>
      <c r="G190" s="207"/>
      <c r="H190" s="207"/>
      <c r="I190" s="207"/>
      <c r="J190" s="212"/>
    </row>
    <row r="191" spans="1:10">
      <c r="A191" s="205"/>
      <c r="B191" s="205"/>
      <c r="C191" s="207"/>
      <c r="D191" s="207"/>
      <c r="E191" s="209"/>
      <c r="F191" s="207"/>
      <c r="G191" s="207"/>
      <c r="H191" s="207"/>
      <c r="I191" s="207"/>
      <c r="J191" s="212"/>
    </row>
    <row r="192" spans="1:10">
      <c r="A192" s="205"/>
      <c r="B192" s="205"/>
      <c r="C192" s="207"/>
      <c r="D192" s="207"/>
      <c r="E192" s="209"/>
      <c r="F192" s="207"/>
      <c r="G192" s="207"/>
      <c r="H192" s="207"/>
      <c r="I192" s="207"/>
      <c r="J192" s="212"/>
    </row>
    <row r="193" spans="1:10">
      <c r="A193" s="205"/>
      <c r="B193" s="205"/>
      <c r="C193" s="207"/>
      <c r="D193" s="207"/>
      <c r="E193" s="209"/>
      <c r="F193" s="207"/>
      <c r="G193" s="207"/>
      <c r="H193" s="207"/>
      <c r="I193" s="207"/>
      <c r="J193" s="212"/>
    </row>
    <row r="194" spans="1:10">
      <c r="A194" s="205"/>
      <c r="B194" s="205"/>
      <c r="C194" s="207"/>
      <c r="D194" s="207"/>
      <c r="E194" s="209"/>
      <c r="F194" s="207"/>
      <c r="G194" s="207"/>
      <c r="H194" s="207"/>
      <c r="I194" s="207"/>
      <c r="J194" s="212"/>
    </row>
    <row r="195" spans="1:10">
      <c r="A195" s="205"/>
      <c r="B195" s="205"/>
      <c r="C195" s="207"/>
      <c r="D195" s="207"/>
      <c r="E195" s="209"/>
      <c r="F195" s="207"/>
      <c r="G195" s="207"/>
      <c r="H195" s="207"/>
      <c r="I195" s="207"/>
      <c r="J195" s="212"/>
    </row>
    <row r="196" spans="1:10">
      <c r="A196" s="205"/>
      <c r="B196" s="205"/>
      <c r="C196" s="207"/>
      <c r="D196" s="207"/>
      <c r="E196" s="209"/>
      <c r="F196" s="207"/>
      <c r="G196" s="207"/>
      <c r="H196" s="207"/>
      <c r="I196" s="207"/>
      <c r="J196" s="212"/>
    </row>
    <row r="197" spans="1:10">
      <c r="A197" s="205"/>
      <c r="B197" s="205"/>
      <c r="C197" s="207"/>
      <c r="D197" s="207"/>
      <c r="E197" s="209"/>
      <c r="F197" s="207"/>
      <c r="G197" s="207"/>
      <c r="H197" s="207"/>
      <c r="I197" s="207"/>
      <c r="J197" s="212"/>
    </row>
    <row r="198" spans="1:10">
      <c r="A198" s="205"/>
      <c r="B198" s="205"/>
      <c r="C198" s="207"/>
      <c r="D198" s="207"/>
      <c r="E198" s="209"/>
      <c r="F198" s="207"/>
      <c r="G198" s="207"/>
      <c r="H198" s="207"/>
      <c r="I198" s="207"/>
      <c r="J198" s="212"/>
    </row>
    <row r="199" spans="1:10">
      <c r="A199" s="205"/>
      <c r="B199" s="205"/>
      <c r="C199" s="207"/>
      <c r="D199" s="207"/>
      <c r="E199" s="209"/>
      <c r="F199" s="207"/>
      <c r="G199" s="207"/>
      <c r="H199" s="207"/>
      <c r="I199" s="207"/>
      <c r="J199" s="212"/>
    </row>
    <row r="200" spans="1:10">
      <c r="A200" s="205"/>
      <c r="B200" s="205"/>
      <c r="C200" s="207"/>
      <c r="D200" s="207"/>
      <c r="E200" s="209"/>
      <c r="F200" s="207"/>
      <c r="G200" s="207"/>
      <c r="H200" s="207"/>
      <c r="I200" s="207"/>
      <c r="J200" s="212"/>
    </row>
    <row r="201" spans="1:10">
      <c r="A201" s="205"/>
      <c r="B201" s="205"/>
      <c r="C201" s="207"/>
      <c r="D201" s="207"/>
      <c r="E201" s="209"/>
      <c r="F201" s="207"/>
      <c r="G201" s="207"/>
      <c r="H201" s="207"/>
      <c r="I201" s="207"/>
      <c r="J201" s="212"/>
    </row>
    <row r="202" spans="1:10">
      <c r="A202" s="205"/>
      <c r="B202" s="205"/>
      <c r="C202" s="207"/>
      <c r="D202" s="207"/>
      <c r="E202" s="209"/>
      <c r="F202" s="207"/>
      <c r="G202" s="207"/>
      <c r="H202" s="207"/>
      <c r="I202" s="207"/>
      <c r="J202" s="212"/>
    </row>
    <row r="203" spans="1:10">
      <c r="A203" s="205"/>
      <c r="B203" s="205"/>
      <c r="C203" s="207"/>
      <c r="D203" s="207"/>
      <c r="E203" s="209"/>
      <c r="F203" s="207"/>
      <c r="G203" s="207"/>
      <c r="H203" s="207"/>
      <c r="I203" s="207"/>
      <c r="J203" s="212"/>
    </row>
    <row r="204" spans="1:10">
      <c r="A204" s="205"/>
      <c r="B204" s="205"/>
      <c r="C204" s="207"/>
      <c r="D204" s="207"/>
      <c r="E204" s="209"/>
      <c r="F204" s="207"/>
      <c r="G204" s="207"/>
      <c r="H204" s="207"/>
      <c r="I204" s="207"/>
      <c r="J204" s="212"/>
    </row>
    <row r="205" spans="1:10">
      <c r="A205" s="205"/>
      <c r="B205" s="205"/>
      <c r="C205" s="207"/>
      <c r="D205" s="207"/>
      <c r="E205" s="209"/>
      <c r="F205" s="207"/>
      <c r="G205" s="207"/>
      <c r="H205" s="207"/>
      <c r="I205" s="207"/>
      <c r="J205" s="212"/>
    </row>
    <row r="206" spans="1:10">
      <c r="A206" s="205"/>
      <c r="B206" s="205"/>
      <c r="C206" s="207"/>
      <c r="D206" s="207"/>
      <c r="E206" s="209"/>
      <c r="F206" s="207"/>
      <c r="G206" s="207"/>
      <c r="H206" s="207"/>
      <c r="I206" s="207"/>
      <c r="J206" s="212"/>
    </row>
    <row r="207" spans="1:10">
      <c r="A207" s="205"/>
      <c r="B207" s="205"/>
      <c r="C207" s="207"/>
      <c r="D207" s="207"/>
      <c r="E207" s="209"/>
      <c r="F207" s="207"/>
      <c r="G207" s="207"/>
      <c r="H207" s="207"/>
      <c r="I207" s="207"/>
      <c r="J207" s="212"/>
    </row>
    <row r="208" spans="1:10">
      <c r="A208" s="205"/>
      <c r="B208" s="205"/>
      <c r="C208" s="207"/>
      <c r="D208" s="207"/>
      <c r="E208" s="209"/>
      <c r="F208" s="207"/>
      <c r="G208" s="207"/>
      <c r="H208" s="207"/>
      <c r="I208" s="207"/>
      <c r="J208" s="212"/>
    </row>
    <row r="209" spans="1:10">
      <c r="A209" s="205"/>
      <c r="B209" s="205"/>
      <c r="C209" s="207"/>
      <c r="D209" s="207"/>
      <c r="E209" s="209"/>
      <c r="F209" s="207"/>
      <c r="G209" s="207"/>
      <c r="H209" s="207"/>
      <c r="I209" s="207"/>
      <c r="J209" s="212"/>
    </row>
    <row r="210" spans="1:10">
      <c r="A210" s="205"/>
      <c r="B210" s="205"/>
      <c r="C210" s="207"/>
      <c r="D210" s="207"/>
      <c r="E210" s="209"/>
      <c r="F210" s="207"/>
      <c r="G210" s="207"/>
      <c r="H210" s="207"/>
      <c r="I210" s="207"/>
      <c r="J210" s="212"/>
    </row>
    <row r="211" spans="1:10">
      <c r="A211" s="205"/>
      <c r="B211" s="205"/>
      <c r="C211" s="207"/>
      <c r="D211" s="207"/>
      <c r="E211" s="209"/>
      <c r="F211" s="207"/>
      <c r="G211" s="207"/>
      <c r="H211" s="207"/>
      <c r="I211" s="207"/>
      <c r="J211" s="212"/>
    </row>
    <row r="212" spans="1:10">
      <c r="A212" s="205"/>
      <c r="B212" s="205"/>
      <c r="C212" s="207"/>
      <c r="D212" s="207"/>
      <c r="E212" s="209"/>
      <c r="F212" s="207"/>
      <c r="G212" s="207"/>
      <c r="H212" s="207"/>
      <c r="I212" s="207"/>
      <c r="J212" s="212"/>
    </row>
    <row r="213" spans="1:10">
      <c r="A213" s="205"/>
      <c r="B213" s="205"/>
      <c r="C213" s="207"/>
      <c r="D213" s="207"/>
      <c r="E213" s="209"/>
      <c r="F213" s="207"/>
      <c r="G213" s="207"/>
      <c r="H213" s="207"/>
      <c r="I213" s="207"/>
      <c r="J213" s="212"/>
    </row>
    <row r="214" spans="1:10">
      <c r="A214" s="205"/>
      <c r="B214" s="205"/>
      <c r="C214" s="207"/>
      <c r="D214" s="207"/>
      <c r="E214" s="209"/>
      <c r="F214" s="207"/>
      <c r="G214" s="207"/>
      <c r="H214" s="207"/>
      <c r="I214" s="207"/>
      <c r="J214" s="212"/>
    </row>
    <row r="215" spans="1:10">
      <c r="A215" s="205"/>
      <c r="B215" s="205"/>
      <c r="C215" s="207"/>
      <c r="D215" s="207"/>
      <c r="E215" s="209"/>
      <c r="F215" s="207"/>
      <c r="G215" s="207"/>
      <c r="H215" s="207"/>
      <c r="I215" s="207"/>
      <c r="J215" s="212"/>
    </row>
    <row r="216" spans="1:10">
      <c r="A216" s="205"/>
      <c r="B216" s="205"/>
      <c r="C216" s="207"/>
      <c r="D216" s="207"/>
      <c r="E216" s="209"/>
      <c r="F216" s="207"/>
      <c r="G216" s="207"/>
      <c r="H216" s="207"/>
      <c r="I216" s="207"/>
      <c r="J216" s="212"/>
    </row>
    <row r="217" spans="1:10">
      <c r="A217" s="205"/>
      <c r="B217" s="205"/>
      <c r="C217" s="207"/>
      <c r="D217" s="207"/>
      <c r="E217" s="209"/>
      <c r="F217" s="207"/>
      <c r="G217" s="207"/>
      <c r="H217" s="207"/>
      <c r="I217" s="207"/>
      <c r="J217" s="212"/>
    </row>
    <row r="218" spans="1:10">
      <c r="A218" s="205"/>
      <c r="B218" s="205"/>
      <c r="C218" s="207"/>
      <c r="D218" s="207"/>
      <c r="E218" s="209"/>
      <c r="F218" s="207"/>
      <c r="G218" s="207"/>
      <c r="H218" s="207"/>
      <c r="I218" s="207"/>
      <c r="J218" s="212"/>
    </row>
    <row r="219" spans="1:10">
      <c r="A219" s="205"/>
      <c r="B219" s="205"/>
      <c r="C219" s="207"/>
      <c r="D219" s="207"/>
      <c r="E219" s="209"/>
      <c r="F219" s="207"/>
      <c r="G219" s="207"/>
      <c r="H219" s="207"/>
      <c r="I219" s="207"/>
      <c r="J219" s="212"/>
    </row>
    <row r="220" spans="1:10">
      <c r="A220" s="205"/>
      <c r="B220" s="205"/>
      <c r="C220" s="207"/>
      <c r="D220" s="207"/>
      <c r="E220" s="209"/>
      <c r="F220" s="207"/>
      <c r="G220" s="207"/>
      <c r="H220" s="207"/>
      <c r="I220" s="207"/>
      <c r="J220" s="212"/>
    </row>
    <row r="221" spans="1:10">
      <c r="A221" s="205"/>
      <c r="B221" s="205"/>
      <c r="C221" s="207"/>
      <c r="D221" s="207"/>
      <c r="E221" s="209"/>
      <c r="F221" s="207"/>
      <c r="G221" s="207"/>
      <c r="H221" s="207"/>
      <c r="I221" s="207"/>
      <c r="J221" s="212"/>
    </row>
    <row r="222" spans="1:10">
      <c r="A222" s="205"/>
      <c r="B222" s="205"/>
      <c r="C222" s="207"/>
      <c r="D222" s="207"/>
      <c r="E222" s="209"/>
      <c r="F222" s="207"/>
      <c r="G222" s="207"/>
      <c r="H222" s="207"/>
      <c r="I222" s="207"/>
      <c r="J222" s="212"/>
    </row>
    <row r="223" spans="1:10">
      <c r="A223" s="205"/>
      <c r="B223" s="205"/>
      <c r="C223" s="207"/>
      <c r="D223" s="207"/>
      <c r="E223" s="209"/>
      <c r="F223" s="207"/>
      <c r="G223" s="207"/>
      <c r="H223" s="207"/>
      <c r="I223" s="207"/>
      <c r="J223" s="212"/>
    </row>
    <row r="224" spans="1:10">
      <c r="A224" s="205"/>
      <c r="B224" s="205"/>
      <c r="C224" s="207"/>
      <c r="D224" s="207"/>
      <c r="E224" s="209"/>
      <c r="F224" s="207"/>
      <c r="G224" s="207"/>
      <c r="H224" s="207"/>
      <c r="I224" s="207"/>
      <c r="J224" s="212"/>
    </row>
    <row r="225" spans="1:10">
      <c r="A225" s="205"/>
      <c r="B225" s="205"/>
      <c r="C225" s="207"/>
      <c r="D225" s="207"/>
      <c r="E225" s="209"/>
      <c r="F225" s="207"/>
      <c r="G225" s="207"/>
      <c r="H225" s="207"/>
      <c r="I225" s="207"/>
      <c r="J225" s="212"/>
    </row>
    <row r="226" spans="1:10">
      <c r="A226" s="205"/>
      <c r="B226" s="205"/>
      <c r="C226" s="207"/>
      <c r="D226" s="207"/>
      <c r="E226" s="209"/>
      <c r="F226" s="207"/>
      <c r="G226" s="207"/>
      <c r="H226" s="207"/>
      <c r="I226" s="207"/>
      <c r="J226" s="212"/>
    </row>
    <row r="227" spans="1:10">
      <c r="A227" s="205"/>
      <c r="B227" s="205"/>
      <c r="C227" s="207"/>
      <c r="D227" s="207"/>
      <c r="E227" s="209"/>
      <c r="F227" s="207"/>
      <c r="G227" s="207"/>
      <c r="H227" s="207"/>
      <c r="I227" s="207"/>
      <c r="J227" s="212"/>
    </row>
    <row r="228" spans="1:10">
      <c r="A228" s="205"/>
      <c r="B228" s="205"/>
      <c r="C228" s="207"/>
      <c r="D228" s="207"/>
      <c r="E228" s="209"/>
      <c r="F228" s="207"/>
      <c r="G228" s="207"/>
      <c r="H228" s="207"/>
      <c r="I228" s="207"/>
      <c r="J228" s="212"/>
    </row>
    <row r="229" spans="1:10">
      <c r="A229" s="205"/>
      <c r="B229" s="205"/>
      <c r="C229" s="207"/>
      <c r="D229" s="207"/>
      <c r="E229" s="209"/>
      <c r="F229" s="207"/>
      <c r="G229" s="207"/>
      <c r="H229" s="207"/>
      <c r="I229" s="207"/>
      <c r="J229" s="212"/>
    </row>
    <row r="230" spans="1:10">
      <c r="A230" s="205"/>
      <c r="B230" s="205"/>
      <c r="C230" s="207"/>
      <c r="D230" s="207"/>
      <c r="E230" s="209"/>
      <c r="F230" s="207"/>
      <c r="G230" s="207"/>
      <c r="H230" s="207"/>
      <c r="I230" s="207"/>
      <c r="J230" s="212"/>
    </row>
    <row r="231" spans="1:10">
      <c r="A231" s="205"/>
      <c r="B231" s="205"/>
      <c r="C231" s="207"/>
      <c r="D231" s="207"/>
      <c r="E231" s="209"/>
      <c r="F231" s="207"/>
      <c r="G231" s="207"/>
      <c r="H231" s="207"/>
      <c r="I231" s="207"/>
      <c r="J231" s="212"/>
    </row>
    <row r="232" spans="1:10">
      <c r="A232" s="205"/>
      <c r="B232" s="205"/>
      <c r="C232" s="207"/>
      <c r="D232" s="207"/>
      <c r="E232" s="209"/>
      <c r="F232" s="207"/>
      <c r="G232" s="207"/>
      <c r="H232" s="207"/>
      <c r="I232" s="207"/>
      <c r="J232" s="212"/>
    </row>
    <row r="233" spans="1:10">
      <c r="A233" s="205"/>
      <c r="B233" s="205"/>
      <c r="C233" s="207"/>
      <c r="D233" s="207"/>
      <c r="E233" s="209"/>
      <c r="F233" s="207"/>
      <c r="G233" s="207"/>
      <c r="H233" s="207"/>
      <c r="I233" s="207"/>
      <c r="J233" s="212"/>
    </row>
    <row r="234" spans="1:10">
      <c r="A234" s="205"/>
      <c r="B234" s="205"/>
      <c r="C234" s="207"/>
      <c r="D234" s="207"/>
      <c r="E234" s="209"/>
      <c r="F234" s="207"/>
      <c r="G234" s="207"/>
      <c r="H234" s="207"/>
      <c r="I234" s="207"/>
      <c r="J234" s="212"/>
    </row>
    <row r="235" spans="1:10">
      <c r="A235" s="205"/>
      <c r="B235" s="205"/>
      <c r="C235" s="207"/>
      <c r="D235" s="207"/>
      <c r="E235" s="209"/>
      <c r="F235" s="207"/>
      <c r="G235" s="207"/>
      <c r="H235" s="207"/>
      <c r="I235" s="207"/>
      <c r="J235" s="212"/>
    </row>
    <row r="236" spans="1:10">
      <c r="A236" s="205"/>
      <c r="B236" s="205"/>
      <c r="C236" s="207"/>
      <c r="D236" s="207"/>
      <c r="E236" s="209"/>
      <c r="F236" s="207"/>
      <c r="G236" s="207"/>
      <c r="H236" s="207"/>
      <c r="I236" s="207"/>
      <c r="J236" s="212"/>
    </row>
    <row r="237" spans="1:10">
      <c r="A237" s="205"/>
      <c r="B237" s="205"/>
      <c r="C237" s="207"/>
      <c r="D237" s="207"/>
      <c r="E237" s="209"/>
      <c r="F237" s="207"/>
      <c r="G237" s="207"/>
      <c r="H237" s="207"/>
      <c r="I237" s="207"/>
      <c r="J237" s="212"/>
    </row>
    <row r="238" spans="1:10">
      <c r="A238" s="205"/>
      <c r="B238" s="205"/>
      <c r="C238" s="207"/>
      <c r="D238" s="207"/>
      <c r="E238" s="209"/>
      <c r="F238" s="207"/>
      <c r="G238" s="207"/>
      <c r="H238" s="207"/>
      <c r="I238" s="207"/>
      <c r="J238" s="212"/>
    </row>
    <row r="239" spans="1:10">
      <c r="A239" s="205"/>
      <c r="B239" s="205"/>
      <c r="C239" s="207"/>
      <c r="D239" s="207"/>
      <c r="E239" s="209"/>
      <c r="F239" s="207"/>
      <c r="G239" s="207"/>
      <c r="H239" s="207"/>
      <c r="I239" s="207"/>
      <c r="J239" s="212"/>
    </row>
    <row r="240" spans="1:10">
      <c r="A240" s="205"/>
      <c r="B240" s="205"/>
      <c r="C240" s="207"/>
      <c r="D240" s="207"/>
      <c r="E240" s="209"/>
      <c r="F240" s="207"/>
      <c r="G240" s="207"/>
      <c r="H240" s="207"/>
      <c r="I240" s="207"/>
      <c r="J240" s="212"/>
    </row>
    <row r="241" spans="1:10">
      <c r="A241" s="205"/>
      <c r="B241" s="205"/>
      <c r="C241" s="207"/>
      <c r="D241" s="207"/>
      <c r="E241" s="209"/>
      <c r="F241" s="207"/>
      <c r="G241" s="207"/>
      <c r="H241" s="207"/>
      <c r="I241" s="207"/>
      <c r="J241" s="212"/>
    </row>
    <row r="242" spans="1:10">
      <c r="A242" s="205"/>
      <c r="B242" s="205"/>
      <c r="C242" s="207"/>
      <c r="D242" s="207"/>
      <c r="E242" s="209"/>
      <c r="F242" s="207"/>
      <c r="G242" s="207"/>
      <c r="H242" s="207"/>
      <c r="I242" s="207"/>
      <c r="J242" s="212"/>
    </row>
    <row r="243" spans="1:10">
      <c r="A243" s="205"/>
      <c r="B243" s="205"/>
      <c r="C243" s="207"/>
      <c r="D243" s="207"/>
      <c r="E243" s="209"/>
      <c r="F243" s="207"/>
      <c r="G243" s="207"/>
      <c r="H243" s="207"/>
      <c r="I243" s="207"/>
      <c r="J243" s="212"/>
    </row>
    <row r="244" spans="1:10">
      <c r="A244" s="205"/>
      <c r="B244" s="205"/>
      <c r="C244" s="207"/>
      <c r="D244" s="207"/>
      <c r="E244" s="209"/>
      <c r="F244" s="207"/>
      <c r="G244" s="207"/>
      <c r="H244" s="207"/>
      <c r="I244" s="207"/>
      <c r="J244" s="212"/>
    </row>
    <row r="245" spans="1:10">
      <c r="A245" s="205"/>
      <c r="B245" s="205"/>
      <c r="C245" s="207"/>
      <c r="D245" s="207"/>
      <c r="E245" s="209"/>
      <c r="F245" s="207"/>
      <c r="G245" s="207"/>
      <c r="H245" s="207"/>
      <c r="I245" s="207"/>
      <c r="J245" s="212"/>
    </row>
    <row r="246" spans="1:10">
      <c r="A246" s="205"/>
      <c r="B246" s="205"/>
      <c r="C246" s="207"/>
      <c r="D246" s="207"/>
      <c r="E246" s="209"/>
      <c r="F246" s="207"/>
      <c r="G246" s="207"/>
      <c r="H246" s="207"/>
      <c r="I246" s="207"/>
      <c r="J246" s="212"/>
    </row>
    <row r="247" spans="1:10">
      <c r="A247" s="205"/>
      <c r="B247" s="205"/>
      <c r="C247" s="207"/>
      <c r="D247" s="207"/>
      <c r="E247" s="209"/>
      <c r="F247" s="207"/>
      <c r="G247" s="207"/>
      <c r="H247" s="207"/>
      <c r="I247" s="207"/>
      <c r="J247" s="212"/>
    </row>
    <row r="248" spans="1:10">
      <c r="A248" s="205"/>
      <c r="B248" s="205"/>
      <c r="C248" s="207"/>
      <c r="D248" s="207"/>
      <c r="E248" s="209"/>
      <c r="F248" s="207"/>
      <c r="G248" s="207"/>
      <c r="H248" s="207"/>
      <c r="I248" s="207"/>
      <c r="J248" s="212"/>
    </row>
    <row r="249" spans="1:10">
      <c r="A249" s="205"/>
      <c r="B249" s="205"/>
      <c r="C249" s="207"/>
      <c r="D249" s="207"/>
      <c r="E249" s="209"/>
      <c r="F249" s="207"/>
      <c r="G249" s="207"/>
      <c r="H249" s="207"/>
      <c r="I249" s="207"/>
      <c r="J249" s="212"/>
    </row>
    <row r="250" spans="1:10">
      <c r="A250" s="205"/>
      <c r="B250" s="205"/>
      <c r="C250" s="207"/>
      <c r="D250" s="207"/>
      <c r="E250" s="209"/>
      <c r="F250" s="207"/>
      <c r="G250" s="207"/>
      <c r="H250" s="207"/>
      <c r="I250" s="207"/>
      <c r="J250" s="212"/>
    </row>
    <row r="251" spans="1:10">
      <c r="A251" s="205"/>
      <c r="B251" s="205"/>
      <c r="C251" s="207"/>
      <c r="D251" s="207"/>
      <c r="E251" s="209"/>
      <c r="F251" s="207"/>
      <c r="G251" s="207"/>
      <c r="H251" s="207"/>
      <c r="I251" s="207"/>
      <c r="J251" s="212"/>
    </row>
    <row r="252" spans="1:10">
      <c r="A252" s="205"/>
      <c r="B252" s="205"/>
      <c r="C252" s="207"/>
      <c r="D252" s="207"/>
      <c r="E252" s="209"/>
      <c r="F252" s="207"/>
      <c r="G252" s="207"/>
      <c r="H252" s="207"/>
      <c r="I252" s="207"/>
      <c r="J252" s="212"/>
    </row>
    <row r="253" spans="1:10">
      <c r="A253" s="205"/>
      <c r="B253" s="205"/>
      <c r="C253" s="207"/>
      <c r="D253" s="207"/>
      <c r="E253" s="209"/>
      <c r="F253" s="207"/>
      <c r="G253" s="207"/>
      <c r="H253" s="207"/>
      <c r="I253" s="207"/>
      <c r="J253" s="212"/>
    </row>
    <row r="254" spans="1:10">
      <c r="A254" s="205"/>
      <c r="B254" s="205"/>
      <c r="C254" s="207"/>
      <c r="D254" s="207"/>
      <c r="E254" s="209"/>
      <c r="F254" s="207"/>
      <c r="G254" s="207"/>
      <c r="H254" s="207"/>
      <c r="I254" s="207"/>
      <c r="J254" s="212"/>
    </row>
    <row r="255" spans="1:10">
      <c r="A255" s="205"/>
      <c r="B255" s="205"/>
      <c r="C255" s="207"/>
      <c r="D255" s="207"/>
      <c r="E255" s="209"/>
      <c r="F255" s="207"/>
      <c r="G255" s="207"/>
      <c r="H255" s="207"/>
      <c r="I255" s="207"/>
      <c r="J255" s="212"/>
    </row>
    <row r="256" spans="1:10">
      <c r="A256" s="205"/>
      <c r="B256" s="205"/>
      <c r="C256" s="207"/>
      <c r="D256" s="207"/>
      <c r="E256" s="209"/>
      <c r="F256" s="207"/>
      <c r="G256" s="207"/>
      <c r="H256" s="207"/>
      <c r="I256" s="207"/>
      <c r="J256" s="212"/>
    </row>
    <row r="257" spans="1:10">
      <c r="A257" s="205"/>
      <c r="B257" s="205"/>
      <c r="C257" s="207"/>
      <c r="D257" s="207"/>
      <c r="E257" s="209"/>
      <c r="F257" s="207"/>
      <c r="G257" s="207"/>
      <c r="H257" s="207"/>
      <c r="I257" s="207"/>
      <c r="J257" s="212"/>
    </row>
    <row r="258" spans="1:10">
      <c r="A258" s="205"/>
      <c r="B258" s="205"/>
      <c r="C258" s="207"/>
      <c r="D258" s="207"/>
      <c r="E258" s="209"/>
      <c r="F258" s="207"/>
      <c r="G258" s="207"/>
      <c r="H258" s="207"/>
      <c r="I258" s="207"/>
      <c r="J258" s="212"/>
    </row>
    <row r="259" spans="1:10">
      <c r="A259" s="205"/>
      <c r="B259" s="205"/>
      <c r="C259" s="207"/>
      <c r="D259" s="207"/>
      <c r="E259" s="209"/>
      <c r="F259" s="207"/>
      <c r="G259" s="207"/>
      <c r="H259" s="207"/>
      <c r="I259" s="207"/>
      <c r="J259" s="212"/>
    </row>
    <row r="260" spans="1:10">
      <c r="A260" s="205"/>
      <c r="B260" s="205"/>
      <c r="C260" s="207"/>
      <c r="D260" s="207"/>
      <c r="E260" s="209"/>
      <c r="F260" s="207"/>
      <c r="G260" s="207"/>
      <c r="H260" s="207"/>
      <c r="I260" s="207"/>
      <c r="J260" s="212"/>
    </row>
    <row r="261" spans="1:10">
      <c r="A261" s="205"/>
      <c r="B261" s="205"/>
      <c r="C261" s="207"/>
      <c r="D261" s="207"/>
      <c r="E261" s="209"/>
      <c r="F261" s="207"/>
      <c r="G261" s="207"/>
      <c r="H261" s="207"/>
      <c r="I261" s="207"/>
      <c r="J261" s="212"/>
    </row>
    <row r="262" spans="1:10">
      <c r="A262" s="205"/>
      <c r="B262" s="205"/>
      <c r="C262" s="207"/>
      <c r="D262" s="207"/>
      <c r="E262" s="209"/>
      <c r="F262" s="207"/>
      <c r="G262" s="207"/>
      <c r="H262" s="207"/>
      <c r="I262" s="207"/>
      <c r="J262" s="212"/>
    </row>
    <row r="263" spans="1:10">
      <c r="A263" s="205"/>
      <c r="B263" s="205"/>
      <c r="C263" s="207"/>
      <c r="D263" s="207"/>
      <c r="E263" s="209"/>
      <c r="F263" s="207"/>
      <c r="G263" s="207"/>
      <c r="H263" s="207"/>
      <c r="I263" s="207"/>
      <c r="J263" s="212"/>
    </row>
    <row r="264" spans="1:10">
      <c r="A264" s="205"/>
      <c r="B264" s="205"/>
      <c r="C264" s="207"/>
      <c r="D264" s="207"/>
      <c r="E264" s="209"/>
      <c r="F264" s="207"/>
      <c r="G264" s="207"/>
      <c r="H264" s="207"/>
      <c r="I264" s="207"/>
      <c r="J264" s="212"/>
    </row>
    <row r="265" spans="1:10">
      <c r="A265" s="205"/>
      <c r="B265" s="205"/>
      <c r="C265" s="207"/>
      <c r="D265" s="207"/>
      <c r="E265" s="209"/>
      <c r="F265" s="207"/>
      <c r="G265" s="207"/>
      <c r="H265" s="207"/>
      <c r="I265" s="207"/>
      <c r="J265" s="212"/>
    </row>
    <row r="266" spans="1:10">
      <c r="A266" s="205"/>
      <c r="B266" s="205"/>
      <c r="C266" s="207"/>
      <c r="D266" s="207"/>
      <c r="E266" s="209"/>
      <c r="F266" s="207"/>
      <c r="G266" s="207"/>
      <c r="H266" s="207"/>
      <c r="I266" s="207"/>
      <c r="J266" s="212"/>
    </row>
    <row r="267" spans="1:10">
      <c r="A267" s="205"/>
      <c r="B267" s="205"/>
      <c r="C267" s="207"/>
      <c r="D267" s="207"/>
      <c r="E267" s="209"/>
      <c r="F267" s="207"/>
      <c r="G267" s="207"/>
      <c r="H267" s="207"/>
      <c r="I267" s="207"/>
      <c r="J267" s="212"/>
    </row>
    <row r="268" spans="1:10">
      <c r="A268" s="205"/>
      <c r="B268" s="205"/>
      <c r="C268" s="207"/>
      <c r="D268" s="207"/>
      <c r="E268" s="209"/>
      <c r="F268" s="207"/>
      <c r="G268" s="207"/>
      <c r="H268" s="207"/>
      <c r="I268" s="207"/>
      <c r="J268" s="212"/>
    </row>
    <row r="269" spans="1:10">
      <c r="A269" s="205"/>
      <c r="B269" s="205"/>
      <c r="C269" s="207"/>
      <c r="D269" s="207"/>
      <c r="E269" s="209"/>
      <c r="F269" s="207"/>
      <c r="G269" s="207"/>
      <c r="H269" s="207"/>
      <c r="I269" s="207"/>
      <c r="J269" s="212"/>
    </row>
    <row r="270" spans="1:10">
      <c r="A270" s="205"/>
      <c r="B270" s="205"/>
      <c r="C270" s="207"/>
      <c r="D270" s="207"/>
      <c r="E270" s="209"/>
      <c r="F270" s="207"/>
      <c r="G270" s="207"/>
      <c r="H270" s="207"/>
      <c r="I270" s="207"/>
      <c r="J270" s="212"/>
    </row>
    <row r="271" spans="1:10">
      <c r="A271" s="205"/>
      <c r="B271" s="205"/>
      <c r="C271" s="207"/>
      <c r="D271" s="207"/>
      <c r="E271" s="209"/>
      <c r="F271" s="207"/>
      <c r="G271" s="207"/>
      <c r="H271" s="207"/>
      <c r="I271" s="207"/>
      <c r="J271" s="212"/>
    </row>
    <row r="272" spans="1:10">
      <c r="A272" s="205"/>
      <c r="B272" s="205"/>
      <c r="C272" s="207"/>
      <c r="D272" s="207"/>
      <c r="E272" s="209"/>
      <c r="F272" s="207"/>
      <c r="G272" s="207"/>
      <c r="H272" s="207"/>
      <c r="I272" s="207"/>
      <c r="J272" s="212"/>
    </row>
    <row r="273" spans="1:10">
      <c r="A273" s="205"/>
      <c r="B273" s="205"/>
      <c r="C273" s="207"/>
      <c r="D273" s="207"/>
      <c r="E273" s="209"/>
      <c r="F273" s="207"/>
      <c r="G273" s="207"/>
      <c r="H273" s="207"/>
      <c r="I273" s="207"/>
      <c r="J273" s="212"/>
    </row>
    <row r="274" spans="1:10">
      <c r="A274" s="205"/>
      <c r="B274" s="205"/>
      <c r="C274" s="207"/>
      <c r="D274" s="207"/>
      <c r="E274" s="209"/>
      <c r="F274" s="207"/>
      <c r="G274" s="207"/>
      <c r="H274" s="207"/>
      <c r="I274" s="207"/>
      <c r="J274" s="212"/>
    </row>
    <row r="275" spans="1:10">
      <c r="A275" s="205"/>
      <c r="B275" s="205"/>
      <c r="C275" s="207"/>
      <c r="D275" s="207"/>
      <c r="E275" s="209"/>
      <c r="F275" s="207"/>
      <c r="G275" s="207"/>
      <c r="H275" s="207"/>
      <c r="I275" s="207"/>
      <c r="J275" s="212"/>
    </row>
    <row r="276" spans="1:10">
      <c r="A276" s="205"/>
      <c r="B276" s="205"/>
      <c r="C276" s="207"/>
      <c r="D276" s="207"/>
      <c r="E276" s="209"/>
      <c r="F276" s="207"/>
      <c r="G276" s="207"/>
      <c r="H276" s="207"/>
      <c r="I276" s="207"/>
      <c r="J276" s="212"/>
    </row>
    <row r="277" spans="1:10">
      <c r="A277" s="205"/>
      <c r="B277" s="205"/>
      <c r="C277" s="207"/>
      <c r="D277" s="207"/>
      <c r="E277" s="209"/>
      <c r="F277" s="207"/>
      <c r="G277" s="207"/>
      <c r="H277" s="207"/>
      <c r="I277" s="207"/>
      <c r="J277" s="212"/>
    </row>
    <row r="278" spans="1:10">
      <c r="A278" s="205"/>
      <c r="B278" s="205"/>
      <c r="C278" s="207"/>
      <c r="D278" s="207"/>
      <c r="E278" s="209"/>
      <c r="F278" s="207"/>
      <c r="G278" s="207"/>
      <c r="H278" s="207"/>
      <c r="I278" s="207"/>
      <c r="J278" s="212"/>
    </row>
    <row r="279" spans="1:10">
      <c r="A279" s="205"/>
      <c r="B279" s="205"/>
      <c r="C279" s="207"/>
      <c r="D279" s="207"/>
      <c r="E279" s="209"/>
      <c r="F279" s="207"/>
      <c r="G279" s="207"/>
      <c r="H279" s="207"/>
      <c r="I279" s="207"/>
      <c r="J279" s="212"/>
    </row>
    <row r="280" spans="1:10">
      <c r="A280" s="205"/>
      <c r="B280" s="205"/>
      <c r="C280" s="207"/>
      <c r="D280" s="207"/>
      <c r="E280" s="209"/>
      <c r="F280" s="207"/>
      <c r="G280" s="207"/>
      <c r="H280" s="207"/>
      <c r="I280" s="207"/>
      <c r="J280" s="212"/>
    </row>
    <row r="281" spans="1:10">
      <c r="A281" s="205"/>
      <c r="B281" s="205"/>
      <c r="C281" s="207"/>
      <c r="D281" s="207"/>
      <c r="E281" s="209"/>
      <c r="F281" s="207"/>
      <c r="G281" s="207"/>
      <c r="H281" s="207"/>
      <c r="I281" s="207"/>
      <c r="J281" s="212"/>
    </row>
    <row r="282" spans="1:10">
      <c r="A282" s="205"/>
      <c r="B282" s="205"/>
      <c r="C282" s="207"/>
      <c r="D282" s="207"/>
      <c r="E282" s="209"/>
      <c r="F282" s="207"/>
      <c r="G282" s="207"/>
      <c r="H282" s="207"/>
      <c r="I282" s="207"/>
      <c r="J282" s="212"/>
    </row>
    <row r="283" spans="1:10">
      <c r="A283" s="205"/>
      <c r="B283" s="205"/>
      <c r="C283" s="207"/>
      <c r="D283" s="207"/>
      <c r="E283" s="209"/>
      <c r="F283" s="207"/>
      <c r="G283" s="207"/>
      <c r="H283" s="207"/>
      <c r="I283" s="207"/>
      <c r="J283" s="212"/>
    </row>
    <row r="284" spans="1:10">
      <c r="A284" s="205"/>
      <c r="B284" s="205"/>
      <c r="C284" s="207"/>
      <c r="D284" s="207"/>
      <c r="E284" s="209"/>
      <c r="F284" s="207"/>
      <c r="G284" s="207"/>
      <c r="H284" s="207"/>
      <c r="I284" s="207"/>
      <c r="J284" s="212"/>
    </row>
    <row r="285" spans="1:10">
      <c r="A285" s="205"/>
      <c r="B285" s="205"/>
      <c r="C285" s="207"/>
      <c r="D285" s="207"/>
      <c r="E285" s="209"/>
      <c r="F285" s="207"/>
      <c r="G285" s="207"/>
      <c r="H285" s="207"/>
      <c r="I285" s="207"/>
      <c r="J285" s="212"/>
    </row>
    <row r="286" spans="1:10">
      <c r="A286" s="205"/>
      <c r="B286" s="205"/>
      <c r="C286" s="207"/>
      <c r="D286" s="207"/>
      <c r="E286" s="209"/>
      <c r="F286" s="207"/>
      <c r="G286" s="207"/>
      <c r="H286" s="207"/>
      <c r="I286" s="207"/>
      <c r="J286" s="212"/>
    </row>
    <row r="287" spans="1:10">
      <c r="A287" s="205"/>
      <c r="B287" s="205"/>
      <c r="C287" s="207"/>
      <c r="D287" s="207"/>
      <c r="E287" s="209"/>
      <c r="F287" s="207"/>
      <c r="G287" s="207"/>
      <c r="H287" s="207"/>
      <c r="I287" s="207"/>
      <c r="J287" s="212"/>
    </row>
    <row r="288" spans="1:10">
      <c r="A288" s="205"/>
      <c r="B288" s="205"/>
      <c r="C288" s="207"/>
      <c r="D288" s="207"/>
      <c r="E288" s="209"/>
      <c r="F288" s="207"/>
      <c r="G288" s="207"/>
      <c r="H288" s="207"/>
      <c r="I288" s="207"/>
      <c r="J288" s="212"/>
    </row>
    <row r="289" spans="1:10">
      <c r="A289" s="205"/>
      <c r="B289" s="205"/>
      <c r="C289" s="207"/>
      <c r="D289" s="207"/>
      <c r="E289" s="209"/>
      <c r="F289" s="207"/>
      <c r="G289" s="207"/>
      <c r="H289" s="207"/>
      <c r="I289" s="207"/>
      <c r="J289" s="212"/>
    </row>
    <row r="290" spans="1:10">
      <c r="A290" s="205"/>
      <c r="B290" s="205"/>
      <c r="C290" s="207"/>
      <c r="D290" s="207"/>
      <c r="E290" s="209"/>
      <c r="F290" s="207"/>
      <c r="G290" s="207"/>
      <c r="H290" s="207"/>
      <c r="I290" s="207"/>
      <c r="J290" s="212"/>
    </row>
    <row r="291" spans="1:10">
      <c r="A291" s="205"/>
      <c r="B291" s="205"/>
      <c r="C291" s="207"/>
      <c r="D291" s="207"/>
      <c r="E291" s="209"/>
      <c r="F291" s="207"/>
      <c r="G291" s="207"/>
      <c r="H291" s="207"/>
      <c r="I291" s="207"/>
      <c r="J291" s="212"/>
    </row>
    <row r="292" spans="1:10">
      <c r="A292" s="205"/>
      <c r="B292" s="205"/>
      <c r="C292" s="207"/>
      <c r="D292" s="207"/>
      <c r="E292" s="209"/>
      <c r="F292" s="207"/>
      <c r="G292" s="207"/>
      <c r="H292" s="207"/>
      <c r="I292" s="207"/>
      <c r="J292" s="212"/>
    </row>
    <row r="293" spans="1:10">
      <c r="A293" s="205"/>
      <c r="B293" s="205"/>
      <c r="C293" s="207"/>
      <c r="D293" s="207"/>
      <c r="E293" s="209"/>
      <c r="F293" s="207"/>
      <c r="G293" s="207"/>
      <c r="H293" s="207"/>
      <c r="I293" s="207"/>
      <c r="J293" s="212"/>
    </row>
    <row r="294" spans="1:10">
      <c r="A294" s="205"/>
      <c r="B294" s="205"/>
      <c r="C294" s="207"/>
      <c r="D294" s="207"/>
      <c r="E294" s="209"/>
      <c r="F294" s="207"/>
      <c r="G294" s="207"/>
      <c r="H294" s="207"/>
      <c r="I294" s="207"/>
      <c r="J294" s="212"/>
    </row>
    <row r="295" spans="1:10">
      <c r="A295" s="205"/>
      <c r="B295" s="205"/>
      <c r="C295" s="207"/>
      <c r="D295" s="207"/>
      <c r="E295" s="209"/>
      <c r="F295" s="207"/>
      <c r="G295" s="207"/>
      <c r="H295" s="207"/>
      <c r="I295" s="207"/>
      <c r="J295" s="212"/>
    </row>
    <row r="296" spans="1:10">
      <c r="A296" s="205"/>
      <c r="B296" s="205"/>
      <c r="C296" s="207"/>
      <c r="D296" s="207"/>
      <c r="E296" s="209"/>
      <c r="F296" s="207"/>
      <c r="G296" s="207"/>
      <c r="H296" s="207"/>
      <c r="I296" s="207"/>
      <c r="J296" s="212"/>
    </row>
    <row r="297" spans="1:10">
      <c r="A297" s="205"/>
      <c r="B297" s="205"/>
      <c r="C297" s="207"/>
      <c r="D297" s="207"/>
      <c r="E297" s="209"/>
      <c r="F297" s="207"/>
      <c r="G297" s="207"/>
      <c r="H297" s="207"/>
      <c r="I297" s="207"/>
      <c r="J297" s="212"/>
    </row>
    <row r="298" spans="1:10">
      <c r="A298" s="205"/>
      <c r="B298" s="205"/>
      <c r="C298" s="207"/>
      <c r="D298" s="207"/>
      <c r="E298" s="209"/>
      <c r="F298" s="207"/>
      <c r="G298" s="207"/>
      <c r="H298" s="207"/>
      <c r="I298" s="207"/>
      <c r="J298" s="212"/>
    </row>
    <row r="299" spans="1:10">
      <c r="A299" s="205"/>
      <c r="B299" s="205"/>
      <c r="C299" s="207"/>
      <c r="D299" s="207"/>
      <c r="E299" s="209"/>
      <c r="F299" s="207"/>
      <c r="G299" s="207"/>
      <c r="H299" s="207"/>
      <c r="I299" s="207"/>
      <c r="J299" s="212"/>
    </row>
    <row r="300" spans="1:10">
      <c r="A300" s="205"/>
      <c r="B300" s="205"/>
      <c r="C300" s="207"/>
      <c r="D300" s="207"/>
      <c r="E300" s="209"/>
      <c r="F300" s="207"/>
      <c r="G300" s="207"/>
      <c r="H300" s="207"/>
      <c r="I300" s="207"/>
      <c r="J300" s="212"/>
    </row>
    <row r="301" spans="1:10">
      <c r="A301" s="205"/>
      <c r="B301" s="205"/>
      <c r="C301" s="207"/>
      <c r="D301" s="207"/>
      <c r="E301" s="209"/>
      <c r="F301" s="207"/>
      <c r="G301" s="207"/>
      <c r="H301" s="207"/>
      <c r="I301" s="207"/>
      <c r="J301" s="212"/>
    </row>
    <row r="302" spans="1:10">
      <c r="A302" s="205"/>
      <c r="B302" s="205"/>
      <c r="C302" s="207"/>
      <c r="D302" s="207"/>
      <c r="E302" s="209"/>
      <c r="F302" s="207"/>
      <c r="G302" s="207"/>
      <c r="H302" s="207"/>
      <c r="I302" s="207"/>
      <c r="J302" s="212"/>
    </row>
    <row r="303" spans="1:10">
      <c r="A303" s="205"/>
      <c r="B303" s="205"/>
      <c r="C303" s="207"/>
      <c r="D303" s="207"/>
      <c r="E303" s="209"/>
      <c r="F303" s="207"/>
      <c r="G303" s="207"/>
      <c r="H303" s="207"/>
      <c r="I303" s="207"/>
      <c r="J303" s="212"/>
    </row>
    <row r="304" spans="1:10">
      <c r="A304" s="205"/>
      <c r="B304" s="205"/>
      <c r="C304" s="207"/>
      <c r="D304" s="207"/>
      <c r="E304" s="209"/>
      <c r="F304" s="207"/>
      <c r="G304" s="207"/>
      <c r="H304" s="207"/>
      <c r="I304" s="207"/>
      <c r="J304" s="212"/>
    </row>
    <row r="305" spans="1:10">
      <c r="A305" s="205"/>
      <c r="B305" s="205"/>
      <c r="C305" s="207"/>
      <c r="D305" s="207"/>
      <c r="E305" s="209"/>
      <c r="F305" s="207"/>
      <c r="G305" s="207"/>
      <c r="H305" s="207"/>
      <c r="I305" s="207"/>
      <c r="J305" s="212"/>
    </row>
    <row r="306" spans="1:10">
      <c r="A306" s="205"/>
      <c r="B306" s="205"/>
      <c r="C306" s="207"/>
      <c r="D306" s="207"/>
      <c r="E306" s="209"/>
      <c r="F306" s="207"/>
      <c r="G306" s="207"/>
      <c r="H306" s="207"/>
      <c r="I306" s="207"/>
      <c r="J306" s="212"/>
    </row>
    <row r="307" spans="1:10">
      <c r="A307" s="205"/>
      <c r="B307" s="205"/>
      <c r="C307" s="207"/>
      <c r="D307" s="207"/>
      <c r="E307" s="209"/>
      <c r="F307" s="207"/>
      <c r="G307" s="207"/>
      <c r="H307" s="207"/>
      <c r="I307" s="207"/>
      <c r="J307" s="212"/>
    </row>
    <row r="308" spans="1:10">
      <c r="A308" s="205"/>
      <c r="B308" s="205"/>
      <c r="C308" s="207"/>
      <c r="D308" s="207"/>
      <c r="E308" s="209"/>
      <c r="F308" s="207"/>
      <c r="G308" s="207"/>
      <c r="H308" s="207"/>
      <c r="I308" s="207"/>
      <c r="J308" s="212"/>
    </row>
    <row r="309" spans="1:10">
      <c r="A309" s="214"/>
      <c r="B309" s="214"/>
      <c r="J309" s="217"/>
    </row>
    <row r="310" spans="1:10">
      <c r="A310" s="214"/>
      <c r="B310" s="214"/>
      <c r="J310" s="217"/>
    </row>
    <row r="311" spans="1:10">
      <c r="A311" s="214"/>
      <c r="B311" s="214"/>
      <c r="J311" s="217"/>
    </row>
    <row r="312" spans="1:10">
      <c r="A312" s="214"/>
      <c r="B312" s="214"/>
      <c r="J312" s="217"/>
    </row>
    <row r="313" spans="1:10">
      <c r="A313" s="214"/>
      <c r="B313" s="214"/>
      <c r="J313" s="217"/>
    </row>
    <row r="314" spans="1:10">
      <c r="A314" s="214"/>
      <c r="B314" s="214"/>
      <c r="J314" s="217"/>
    </row>
    <row r="315" spans="1:10">
      <c r="A315" s="214"/>
      <c r="B315" s="214"/>
      <c r="J315" s="217"/>
    </row>
    <row r="316" spans="1:10">
      <c r="A316" s="214"/>
      <c r="B316" s="214"/>
      <c r="J316" s="217"/>
    </row>
    <row r="317" spans="1:10">
      <c r="A317" s="214"/>
      <c r="B317" s="214"/>
      <c r="J317" s="217"/>
    </row>
    <row r="318" spans="1:10">
      <c r="A318" s="214"/>
      <c r="B318" s="214"/>
      <c r="J318" s="217"/>
    </row>
    <row r="319" spans="1:10">
      <c r="A319" s="214"/>
      <c r="B319" s="214"/>
      <c r="J319" s="217"/>
    </row>
    <row r="320" spans="1:10">
      <c r="A320" s="214"/>
      <c r="B320" s="214"/>
      <c r="J320" s="217"/>
    </row>
    <row r="321" spans="1:10">
      <c r="A321" s="214"/>
      <c r="B321" s="214"/>
      <c r="J321" s="217"/>
    </row>
    <row r="322" spans="1:10">
      <c r="A322" s="214"/>
      <c r="B322" s="214"/>
      <c r="J322" s="217"/>
    </row>
    <row r="323" spans="1:10">
      <c r="A323" s="214"/>
      <c r="B323" s="214"/>
      <c r="J323" s="217"/>
    </row>
    <row r="324" spans="1:10">
      <c r="A324" s="214"/>
      <c r="B324" s="214"/>
      <c r="J324" s="217"/>
    </row>
    <row r="325" spans="1:10">
      <c r="A325" s="214"/>
      <c r="B325" s="214"/>
      <c r="J325" s="217"/>
    </row>
    <row r="326" spans="1:10">
      <c r="A326" s="214"/>
      <c r="B326" s="214"/>
      <c r="J326" s="217"/>
    </row>
    <row r="327" spans="1:10">
      <c r="A327" s="214"/>
      <c r="B327" s="214"/>
      <c r="J327" s="217"/>
    </row>
    <row r="328" spans="1:10">
      <c r="A328" s="214"/>
      <c r="B328" s="214"/>
      <c r="J328" s="217"/>
    </row>
    <row r="329" spans="1:10">
      <c r="A329" s="214"/>
      <c r="B329" s="214"/>
      <c r="J329" s="217"/>
    </row>
    <row r="330" spans="1:10">
      <c r="A330" s="214"/>
      <c r="B330" s="214"/>
      <c r="J330" s="217"/>
    </row>
    <row r="331" spans="1:10">
      <c r="A331" s="214"/>
      <c r="B331" s="214"/>
      <c r="J331" s="217"/>
    </row>
    <row r="332" spans="1:10">
      <c r="A332" s="214"/>
      <c r="B332" s="214"/>
      <c r="J332" s="217"/>
    </row>
    <row r="333" spans="1:10">
      <c r="A333" s="214"/>
      <c r="B333" s="214"/>
      <c r="J333" s="217"/>
    </row>
    <row r="334" spans="1:10">
      <c r="A334" s="214"/>
      <c r="B334" s="214"/>
      <c r="J334" s="217"/>
    </row>
    <row r="335" spans="1:10">
      <c r="A335" s="214"/>
      <c r="B335" s="214"/>
      <c r="J335" s="217"/>
    </row>
    <row r="336" spans="1:10">
      <c r="A336" s="214"/>
      <c r="B336" s="214"/>
      <c r="J336" s="217"/>
    </row>
    <row r="337" spans="1:10">
      <c r="A337" s="214"/>
      <c r="B337" s="214"/>
      <c r="J337" s="217"/>
    </row>
    <row r="338" spans="1:10">
      <c r="A338" s="214"/>
      <c r="B338" s="214"/>
      <c r="J338" s="217"/>
    </row>
    <row r="339" spans="1:10">
      <c r="A339" s="214"/>
      <c r="B339" s="214"/>
      <c r="J339" s="217"/>
    </row>
    <row r="340" spans="1:10">
      <c r="A340" s="214"/>
      <c r="B340" s="214"/>
      <c r="J340" s="217"/>
    </row>
    <row r="341" spans="1:10">
      <c r="A341" s="214"/>
      <c r="B341" s="214"/>
      <c r="J341" s="217"/>
    </row>
    <row r="342" spans="1:10">
      <c r="A342" s="214"/>
      <c r="B342" s="214"/>
      <c r="J342" s="217"/>
    </row>
    <row r="343" spans="1:10">
      <c r="A343" s="214"/>
      <c r="B343" s="214"/>
      <c r="J343" s="217"/>
    </row>
    <row r="344" spans="1:10">
      <c r="A344" s="214"/>
      <c r="B344" s="214"/>
      <c r="J344" s="217"/>
    </row>
    <row r="345" spans="1:10">
      <c r="A345" s="214"/>
      <c r="B345" s="214"/>
      <c r="J345" s="217"/>
    </row>
    <row r="346" spans="1:10">
      <c r="A346" s="214"/>
      <c r="B346" s="214"/>
      <c r="J346" s="217"/>
    </row>
    <row r="347" spans="1:10">
      <c r="A347" s="214"/>
      <c r="B347" s="214"/>
      <c r="J347" s="217"/>
    </row>
    <row r="348" spans="1:10">
      <c r="A348" s="214"/>
      <c r="B348" s="214"/>
      <c r="J348" s="217"/>
    </row>
    <row r="349" spans="1:10">
      <c r="A349" s="214"/>
      <c r="B349" s="214"/>
      <c r="J349" s="217"/>
    </row>
    <row r="350" spans="1:10">
      <c r="A350" s="214"/>
      <c r="B350" s="214"/>
      <c r="J350" s="217"/>
    </row>
    <row r="351" spans="1:10">
      <c r="A351" s="214"/>
      <c r="B351" s="214"/>
      <c r="J351" s="217"/>
    </row>
    <row r="352" spans="1:10">
      <c r="A352" s="214"/>
      <c r="B352" s="214"/>
      <c r="J352" s="217"/>
    </row>
    <row r="353" spans="1:10">
      <c r="A353" s="214"/>
      <c r="B353" s="214"/>
      <c r="J353" s="217"/>
    </row>
    <row r="354" spans="1:10">
      <c r="A354" s="214"/>
      <c r="B354" s="214"/>
      <c r="J354" s="217"/>
    </row>
    <row r="355" spans="1:10">
      <c r="A355" s="214"/>
      <c r="B355" s="214"/>
      <c r="J355" s="217"/>
    </row>
    <row r="356" spans="1:10">
      <c r="A356" s="214"/>
      <c r="B356" s="214"/>
      <c r="J356" s="217"/>
    </row>
    <row r="357" spans="1:10">
      <c r="A357" s="214"/>
      <c r="B357" s="214"/>
      <c r="J357" s="217"/>
    </row>
    <row r="358" spans="1:10">
      <c r="A358" s="214"/>
      <c r="B358" s="214"/>
      <c r="J358" s="217"/>
    </row>
    <row r="359" spans="1:10">
      <c r="A359" s="214"/>
      <c r="B359" s="214"/>
      <c r="J359" s="217"/>
    </row>
    <row r="360" spans="1:10">
      <c r="A360" s="214"/>
      <c r="B360" s="214"/>
      <c r="J360" s="217"/>
    </row>
    <row r="361" spans="1:10">
      <c r="A361" s="214"/>
      <c r="B361" s="214"/>
      <c r="J361" s="217"/>
    </row>
    <row r="362" spans="1:10">
      <c r="A362" s="214"/>
      <c r="B362" s="214"/>
      <c r="J362" s="217"/>
    </row>
    <row r="363" spans="1:10">
      <c r="A363" s="214"/>
      <c r="B363" s="214"/>
      <c r="J363" s="217"/>
    </row>
    <row r="364" spans="1:10">
      <c r="A364" s="214"/>
      <c r="B364" s="214"/>
      <c r="J364" s="217"/>
    </row>
    <row r="365" spans="1:10">
      <c r="A365" s="214"/>
      <c r="B365" s="214"/>
      <c r="J365" s="217"/>
    </row>
    <row r="366" spans="1:10">
      <c r="A366" s="214"/>
      <c r="B366" s="214"/>
      <c r="J366" s="217"/>
    </row>
    <row r="367" spans="1:10">
      <c r="A367" s="214"/>
      <c r="B367" s="214"/>
      <c r="J367" s="217"/>
    </row>
    <row r="368" spans="1:10">
      <c r="A368" s="214"/>
      <c r="B368" s="214"/>
      <c r="J368" s="217"/>
    </row>
    <row r="369" spans="1:10">
      <c r="A369" s="214"/>
      <c r="B369" s="214"/>
      <c r="J369" s="217"/>
    </row>
    <row r="370" spans="1:10">
      <c r="A370" s="214"/>
      <c r="B370" s="214"/>
      <c r="J370" s="217"/>
    </row>
    <row r="371" spans="1:10">
      <c r="A371" s="214"/>
      <c r="B371" s="214"/>
      <c r="J371" s="217"/>
    </row>
    <row r="372" spans="1:10">
      <c r="A372" s="214"/>
      <c r="B372" s="214"/>
      <c r="J372" s="217"/>
    </row>
    <row r="373" spans="1:10">
      <c r="A373" s="214"/>
      <c r="B373" s="214"/>
      <c r="J373" s="217"/>
    </row>
    <row r="374" spans="1:10">
      <c r="A374" s="214"/>
      <c r="B374" s="214"/>
      <c r="J374" s="217"/>
    </row>
    <row r="375" spans="1:10">
      <c r="A375" s="214"/>
      <c r="B375" s="214"/>
      <c r="J375" s="217"/>
    </row>
    <row r="376" spans="1:10">
      <c r="A376" s="214"/>
      <c r="B376" s="214"/>
      <c r="J376" s="217"/>
    </row>
    <row r="377" spans="1:10">
      <c r="A377" s="214"/>
      <c r="B377" s="214"/>
      <c r="J377" s="217"/>
    </row>
    <row r="378" spans="1:10">
      <c r="A378" s="214"/>
      <c r="B378" s="214"/>
      <c r="J378" s="217"/>
    </row>
    <row r="379" spans="1:10">
      <c r="A379" s="214"/>
      <c r="B379" s="214"/>
      <c r="J379" s="217"/>
    </row>
    <row r="380" spans="1:10">
      <c r="A380" s="214"/>
      <c r="B380" s="214"/>
      <c r="J380" s="217"/>
    </row>
    <row r="381" spans="1:10">
      <c r="A381" s="214"/>
      <c r="B381" s="214"/>
      <c r="J381" s="217"/>
    </row>
    <row r="382" spans="1:10">
      <c r="A382" s="214"/>
      <c r="B382" s="214"/>
      <c r="J382" s="217"/>
    </row>
    <row r="383" spans="1:10">
      <c r="A383" s="214"/>
      <c r="B383" s="214"/>
      <c r="J383" s="217"/>
    </row>
    <row r="384" spans="1:10">
      <c r="A384" s="214"/>
      <c r="B384" s="214"/>
      <c r="J384" s="217"/>
    </row>
    <row r="385" spans="1:10">
      <c r="A385" s="214"/>
      <c r="B385" s="214"/>
      <c r="J385" s="217"/>
    </row>
    <row r="386" spans="1:10">
      <c r="A386" s="214"/>
      <c r="B386" s="214"/>
      <c r="J386" s="217"/>
    </row>
    <row r="387" spans="1:10">
      <c r="A387" s="214"/>
      <c r="B387" s="214"/>
      <c r="J387" s="217"/>
    </row>
    <row r="388" spans="1:10">
      <c r="A388" s="214"/>
      <c r="B388" s="214"/>
      <c r="J388" s="217"/>
    </row>
    <row r="389" spans="1:10">
      <c r="A389" s="214"/>
      <c r="B389" s="214"/>
      <c r="J389" s="217"/>
    </row>
    <row r="390" spans="1:10">
      <c r="A390" s="214"/>
      <c r="B390" s="214"/>
      <c r="J390" s="217"/>
    </row>
    <row r="391" spans="1:10">
      <c r="A391" s="214"/>
      <c r="B391" s="214"/>
      <c r="J391" s="217"/>
    </row>
    <row r="392" spans="1:10">
      <c r="A392" s="214"/>
      <c r="B392" s="214"/>
      <c r="J392" s="217"/>
    </row>
    <row r="393" spans="1:10">
      <c r="A393" s="214"/>
      <c r="B393" s="214"/>
      <c r="J393" s="217"/>
    </row>
    <row r="394" spans="1:10">
      <c r="A394" s="214"/>
      <c r="B394" s="214"/>
      <c r="J394" s="217"/>
    </row>
    <row r="395" spans="1:10">
      <c r="A395" s="214"/>
      <c r="B395" s="214"/>
      <c r="J395" s="217"/>
    </row>
    <row r="396" spans="1:10">
      <c r="A396" s="214"/>
      <c r="B396" s="214"/>
      <c r="J396" s="217"/>
    </row>
    <row r="397" spans="1:10">
      <c r="A397" s="214"/>
      <c r="B397" s="214"/>
      <c r="J397" s="217"/>
    </row>
    <row r="398" spans="1:10">
      <c r="A398" s="214"/>
      <c r="B398" s="214"/>
      <c r="J398" s="217"/>
    </row>
    <row r="399" spans="1:10">
      <c r="A399" s="214"/>
      <c r="B399" s="214"/>
      <c r="J399" s="217"/>
    </row>
    <row r="400" spans="1:10">
      <c r="A400" s="214"/>
      <c r="B400" s="214"/>
      <c r="J400" s="217"/>
    </row>
    <row r="401" spans="1:10">
      <c r="A401" s="214"/>
      <c r="B401" s="214"/>
      <c r="J401" s="217"/>
    </row>
    <row r="402" spans="1:10">
      <c r="A402" s="214"/>
      <c r="B402" s="214"/>
      <c r="J402" s="217"/>
    </row>
    <row r="403" spans="1:10">
      <c r="A403" s="214"/>
      <c r="B403" s="214"/>
      <c r="J403" s="217"/>
    </row>
    <row r="404" spans="1:10">
      <c r="A404" s="214"/>
      <c r="B404" s="214"/>
      <c r="J404" s="217"/>
    </row>
    <row r="405" spans="1:10">
      <c r="A405" s="214"/>
      <c r="B405" s="214"/>
      <c r="J405" s="217"/>
    </row>
    <row r="406" spans="1:10">
      <c r="A406" s="214"/>
      <c r="B406" s="214"/>
      <c r="J406" s="217"/>
    </row>
    <row r="407" spans="1:10">
      <c r="A407" s="214"/>
      <c r="B407" s="214"/>
      <c r="J407" s="217"/>
    </row>
    <row r="408" spans="1:10">
      <c r="A408" s="214"/>
      <c r="B408" s="214"/>
      <c r="J408" s="217"/>
    </row>
    <row r="409" spans="1:10">
      <c r="A409" s="214"/>
      <c r="B409" s="214"/>
      <c r="J409" s="217"/>
    </row>
    <row r="410" spans="1:10">
      <c r="A410" s="214"/>
      <c r="B410" s="214"/>
      <c r="J410" s="217"/>
    </row>
    <row r="411" spans="1:10">
      <c r="A411" s="214"/>
      <c r="B411" s="214"/>
      <c r="J411" s="217"/>
    </row>
    <row r="412" spans="1:10">
      <c r="A412" s="214"/>
      <c r="B412" s="214"/>
      <c r="J412" s="217"/>
    </row>
    <row r="413" spans="1:10">
      <c r="A413" s="214"/>
      <c r="B413" s="214"/>
      <c r="J413" s="217"/>
    </row>
    <row r="414" spans="1:10">
      <c r="A414" s="214"/>
      <c r="B414" s="214"/>
      <c r="J414" s="217"/>
    </row>
    <row r="415" spans="1:10">
      <c r="A415" s="214"/>
      <c r="B415" s="214"/>
      <c r="J415" s="217"/>
    </row>
    <row r="416" spans="1:10">
      <c r="A416" s="214"/>
      <c r="B416" s="214"/>
      <c r="J416" s="217"/>
    </row>
    <row r="417" spans="1:10">
      <c r="A417" s="214"/>
      <c r="B417" s="214"/>
      <c r="J417" s="217"/>
    </row>
    <row r="418" spans="1:10">
      <c r="A418" s="214"/>
      <c r="B418" s="214"/>
      <c r="J418" s="217"/>
    </row>
    <row r="419" spans="1:10">
      <c r="A419" s="214"/>
      <c r="B419" s="214"/>
      <c r="J419" s="217"/>
    </row>
    <row r="420" spans="1:10">
      <c r="A420" s="214"/>
      <c r="B420" s="214"/>
      <c r="J420" s="217"/>
    </row>
    <row r="421" spans="1:10">
      <c r="A421" s="214"/>
      <c r="B421" s="214"/>
      <c r="J421" s="217"/>
    </row>
    <row r="422" spans="1:10">
      <c r="A422" s="214"/>
      <c r="B422" s="214"/>
      <c r="J422" s="217"/>
    </row>
    <row r="423" spans="1:10">
      <c r="A423" s="214"/>
      <c r="B423" s="214"/>
      <c r="J423" s="217"/>
    </row>
    <row r="424" spans="1:10">
      <c r="A424" s="214"/>
      <c r="B424" s="214"/>
      <c r="J424" s="217"/>
    </row>
    <row r="425" spans="1:10">
      <c r="A425" s="214"/>
      <c r="B425" s="214"/>
      <c r="J425" s="217"/>
    </row>
    <row r="426" spans="1:10">
      <c r="A426" s="214"/>
      <c r="B426" s="214"/>
      <c r="J426" s="217"/>
    </row>
    <row r="427" spans="1:10">
      <c r="A427" s="214"/>
      <c r="B427" s="214"/>
      <c r="J427" s="217"/>
    </row>
    <row r="428" spans="1:10">
      <c r="A428" s="214"/>
      <c r="B428" s="214"/>
      <c r="J428" s="217"/>
    </row>
    <row r="429" spans="1:10">
      <c r="A429" s="214"/>
      <c r="B429" s="214"/>
      <c r="J429" s="217"/>
    </row>
    <row r="430" spans="1:10">
      <c r="A430" s="214"/>
      <c r="B430" s="214"/>
      <c r="J430" s="217"/>
    </row>
    <row r="431" spans="1:10">
      <c r="A431" s="214"/>
      <c r="B431" s="214"/>
      <c r="J431" s="217"/>
    </row>
    <row r="432" spans="1:10">
      <c r="A432" s="214"/>
      <c r="B432" s="214"/>
      <c r="J432" s="217"/>
    </row>
    <row r="433" spans="1:10">
      <c r="A433" s="214"/>
      <c r="B433" s="214"/>
      <c r="J433" s="217"/>
    </row>
    <row r="434" spans="1:10">
      <c r="A434" s="214"/>
      <c r="B434" s="214"/>
      <c r="J434" s="217"/>
    </row>
    <row r="435" spans="1:10">
      <c r="A435" s="214"/>
      <c r="B435" s="214"/>
      <c r="J435" s="217"/>
    </row>
    <row r="436" spans="1:10">
      <c r="A436" s="214"/>
      <c r="B436" s="214"/>
      <c r="J436" s="217"/>
    </row>
    <row r="437" spans="1:10">
      <c r="A437" s="214"/>
      <c r="B437" s="214"/>
      <c r="J437" s="217"/>
    </row>
    <row r="438" spans="1:10">
      <c r="A438" s="214"/>
      <c r="B438" s="214"/>
      <c r="J438" s="217"/>
    </row>
    <row r="439" spans="1:10">
      <c r="A439" s="214"/>
      <c r="B439" s="214"/>
      <c r="J439" s="217"/>
    </row>
    <row r="440" spans="1:10">
      <c r="A440" s="214"/>
      <c r="B440" s="214"/>
      <c r="J440" s="217"/>
    </row>
    <row r="441" spans="1:10">
      <c r="A441" s="214"/>
      <c r="B441" s="214"/>
      <c r="J441" s="217"/>
    </row>
    <row r="442" spans="1:10">
      <c r="A442" s="214"/>
      <c r="B442" s="214"/>
      <c r="J442" s="217"/>
    </row>
    <row r="443" spans="1:10">
      <c r="A443" s="214"/>
      <c r="B443" s="214"/>
      <c r="J443" s="217"/>
    </row>
    <row r="444" spans="1:10">
      <c r="A444" s="214"/>
      <c r="B444" s="214"/>
      <c r="J444" s="217"/>
    </row>
    <row r="445" spans="1:10">
      <c r="A445" s="214"/>
      <c r="B445" s="214"/>
      <c r="J445" s="217"/>
    </row>
    <row r="446" spans="1:10">
      <c r="A446" s="214"/>
      <c r="B446" s="214"/>
      <c r="J446" s="217"/>
    </row>
    <row r="447" spans="1:10">
      <c r="A447" s="214"/>
      <c r="B447" s="214"/>
      <c r="J447" s="217"/>
    </row>
    <row r="448" spans="1:10">
      <c r="A448" s="214"/>
      <c r="B448" s="214"/>
      <c r="J448" s="217"/>
    </row>
    <row r="449" spans="1:10">
      <c r="A449" s="214"/>
      <c r="B449" s="214"/>
      <c r="J449" s="217"/>
    </row>
    <row r="450" spans="1:10">
      <c r="A450" s="214"/>
      <c r="B450" s="214"/>
      <c r="J450" s="217"/>
    </row>
    <row r="451" spans="1:10">
      <c r="A451" s="214"/>
      <c r="B451" s="214"/>
      <c r="J451" s="217"/>
    </row>
    <row r="452" spans="1:10">
      <c r="A452" s="214"/>
      <c r="B452" s="214"/>
      <c r="J452" s="217"/>
    </row>
    <row r="453" spans="1:10">
      <c r="A453" s="214"/>
      <c r="B453" s="214"/>
      <c r="J453" s="217"/>
    </row>
    <row r="454" spans="1:10">
      <c r="A454" s="214"/>
      <c r="B454" s="214"/>
      <c r="J454" s="217"/>
    </row>
    <row r="455" spans="1:10">
      <c r="A455" s="214"/>
      <c r="B455" s="214"/>
      <c r="J455" s="217"/>
    </row>
    <row r="456" spans="1:10">
      <c r="A456" s="214"/>
      <c r="B456" s="214"/>
      <c r="J456" s="217"/>
    </row>
    <row r="457" spans="1:10">
      <c r="A457" s="214"/>
      <c r="B457" s="214"/>
      <c r="J457" s="217"/>
    </row>
    <row r="458" spans="1:10">
      <c r="A458" s="214"/>
      <c r="B458" s="214"/>
      <c r="J458" s="217"/>
    </row>
    <row r="459" spans="1:10">
      <c r="A459" s="214"/>
      <c r="B459" s="214"/>
      <c r="J459" s="217"/>
    </row>
    <row r="460" spans="1:10">
      <c r="A460" s="214"/>
      <c r="B460" s="214"/>
      <c r="J460" s="217"/>
    </row>
    <row r="461" spans="1:10">
      <c r="A461" s="214"/>
      <c r="B461" s="214"/>
      <c r="J461" s="217"/>
    </row>
    <row r="462" spans="1:10">
      <c r="A462" s="214"/>
      <c r="B462" s="214"/>
      <c r="J462" s="217"/>
    </row>
    <row r="463" spans="1:10">
      <c r="A463" s="214"/>
      <c r="B463" s="214"/>
      <c r="J463" s="217"/>
    </row>
    <row r="464" spans="1:10">
      <c r="A464" s="214"/>
      <c r="B464" s="214"/>
      <c r="J464" s="217"/>
    </row>
    <row r="465" spans="1:10">
      <c r="A465" s="214"/>
      <c r="B465" s="214"/>
      <c r="J465" s="217"/>
    </row>
    <row r="466" spans="1:10">
      <c r="A466" s="214"/>
      <c r="B466" s="214"/>
      <c r="J466" s="217"/>
    </row>
    <row r="467" spans="1:10">
      <c r="A467" s="214"/>
      <c r="B467" s="214"/>
      <c r="J467" s="217"/>
    </row>
    <row r="468" spans="1:10">
      <c r="A468" s="214"/>
      <c r="B468" s="214"/>
      <c r="J468" s="217"/>
    </row>
    <row r="469" spans="1:10">
      <c r="A469" s="214"/>
      <c r="B469" s="214"/>
      <c r="J469" s="217"/>
    </row>
    <row r="470" spans="1:10">
      <c r="A470" s="214"/>
      <c r="B470" s="214"/>
      <c r="J470" s="217"/>
    </row>
    <row r="471" spans="1:10">
      <c r="A471" s="214"/>
      <c r="B471" s="214"/>
      <c r="J471" s="217"/>
    </row>
    <row r="472" spans="1:10">
      <c r="A472" s="214"/>
      <c r="B472" s="214"/>
      <c r="J472" s="217"/>
    </row>
    <row r="473" spans="1:10">
      <c r="A473" s="214"/>
      <c r="B473" s="214"/>
      <c r="J473" s="217"/>
    </row>
    <row r="474" spans="1:10">
      <c r="A474" s="214"/>
      <c r="B474" s="214"/>
      <c r="J474" s="217"/>
    </row>
    <row r="475" spans="1:10">
      <c r="A475" s="214"/>
      <c r="B475" s="214"/>
      <c r="J475" s="217"/>
    </row>
    <row r="476" spans="1:10">
      <c r="A476" s="214"/>
      <c r="B476" s="214"/>
      <c r="J476" s="217"/>
    </row>
    <row r="477" spans="1:10">
      <c r="A477" s="214"/>
      <c r="B477" s="214"/>
      <c r="J477" s="217"/>
    </row>
    <row r="478" spans="1:10">
      <c r="A478" s="214"/>
      <c r="B478" s="214"/>
      <c r="J478" s="217"/>
    </row>
    <row r="479" spans="1:10">
      <c r="A479" s="214"/>
      <c r="B479" s="214"/>
      <c r="J479" s="217"/>
    </row>
    <row r="480" spans="1:10">
      <c r="A480" s="214"/>
      <c r="B480" s="214"/>
      <c r="J480" s="217"/>
    </row>
    <row r="481" spans="1:10">
      <c r="A481" s="214"/>
      <c r="B481" s="214"/>
      <c r="J481" s="217"/>
    </row>
    <row r="482" spans="1:10">
      <c r="A482" s="214"/>
      <c r="B482" s="214"/>
      <c r="J482" s="217"/>
    </row>
    <row r="483" spans="1:10">
      <c r="A483" s="214"/>
      <c r="B483" s="214"/>
      <c r="J483" s="217"/>
    </row>
    <row r="484" spans="1:10">
      <c r="A484" s="214"/>
      <c r="B484" s="214"/>
      <c r="J484" s="217"/>
    </row>
    <row r="485" spans="1:10">
      <c r="A485" s="214"/>
      <c r="B485" s="214"/>
      <c r="J485" s="217"/>
    </row>
    <row r="486" spans="1:10">
      <c r="A486" s="214"/>
      <c r="B486" s="214"/>
      <c r="J486" s="217"/>
    </row>
    <row r="487" spans="1:10">
      <c r="A487" s="214"/>
      <c r="B487" s="214"/>
      <c r="J487" s="217"/>
    </row>
    <row r="488" spans="1:10">
      <c r="A488" s="214"/>
      <c r="B488" s="214"/>
      <c r="J488" s="217"/>
    </row>
    <row r="489" spans="1:10">
      <c r="A489" s="214"/>
      <c r="B489" s="214"/>
      <c r="J489" s="217"/>
    </row>
    <row r="490" spans="1:10">
      <c r="A490" s="214"/>
      <c r="B490" s="214"/>
      <c r="J490" s="217"/>
    </row>
    <row r="491" spans="1:10">
      <c r="A491" s="214"/>
      <c r="B491" s="214"/>
      <c r="J491" s="217"/>
    </row>
    <row r="492" spans="1:10">
      <c r="A492" s="214"/>
      <c r="B492" s="214"/>
      <c r="J492" s="217"/>
    </row>
    <row r="493" spans="1:10">
      <c r="A493" s="214"/>
      <c r="B493" s="214"/>
      <c r="J493" s="217"/>
    </row>
    <row r="494" spans="1:10">
      <c r="A494" s="214"/>
      <c r="B494" s="214"/>
      <c r="J494" s="217"/>
    </row>
    <row r="495" spans="1:10">
      <c r="A495" s="214"/>
      <c r="B495" s="214"/>
      <c r="J495" s="217"/>
    </row>
    <row r="496" spans="1:10">
      <c r="A496" s="214"/>
      <c r="B496" s="214"/>
      <c r="J496" s="217"/>
    </row>
    <row r="497" spans="1:10">
      <c r="A497" s="214"/>
      <c r="B497" s="214"/>
      <c r="J497" s="217"/>
    </row>
    <row r="498" spans="1:10">
      <c r="A498" s="214"/>
      <c r="B498" s="214"/>
      <c r="J498" s="217"/>
    </row>
    <row r="499" spans="1:10">
      <c r="A499" s="214"/>
      <c r="B499" s="214"/>
      <c r="J499" s="217"/>
    </row>
    <row r="500" spans="1:10">
      <c r="A500" s="214"/>
      <c r="B500" s="214"/>
      <c r="J500" s="217"/>
    </row>
    <row r="501" spans="1:10">
      <c r="A501" s="214"/>
      <c r="B501" s="214"/>
      <c r="J501" s="217"/>
    </row>
    <row r="502" spans="1:10">
      <c r="A502" s="214"/>
      <c r="B502" s="214"/>
      <c r="J502" s="217"/>
    </row>
    <row r="503" spans="1:10">
      <c r="A503" s="214"/>
      <c r="B503" s="214"/>
      <c r="J503" s="217"/>
    </row>
    <row r="504" spans="1:10">
      <c r="A504" s="214"/>
      <c r="B504" s="214"/>
      <c r="J504" s="217"/>
    </row>
    <row r="505" spans="1:10">
      <c r="A505" s="214"/>
      <c r="B505" s="214"/>
      <c r="J505" s="217"/>
    </row>
    <row r="506" spans="1:10">
      <c r="A506" s="214"/>
      <c r="B506" s="214"/>
      <c r="J506" s="217"/>
    </row>
    <row r="507" spans="1:10">
      <c r="A507" s="214"/>
      <c r="B507" s="214"/>
      <c r="J507" s="217"/>
    </row>
    <row r="508" spans="1:10">
      <c r="A508" s="214"/>
      <c r="B508" s="214"/>
      <c r="J508" s="217"/>
    </row>
    <row r="509" spans="1:10">
      <c r="A509" s="214"/>
      <c r="B509" s="214"/>
      <c r="J509" s="217"/>
    </row>
    <row r="510" spans="1:10">
      <c r="A510" s="214"/>
      <c r="B510" s="214"/>
      <c r="J510" s="217"/>
    </row>
    <row r="511" spans="1:10">
      <c r="A511" s="214"/>
      <c r="B511" s="214"/>
      <c r="J511" s="217"/>
    </row>
    <row r="512" spans="1:10">
      <c r="A512" s="214"/>
      <c r="B512" s="214"/>
      <c r="J512" s="217"/>
    </row>
    <row r="513" spans="1:10">
      <c r="A513" s="214"/>
      <c r="B513" s="214"/>
      <c r="J513" s="217"/>
    </row>
    <row r="514" spans="1:10">
      <c r="A514" s="214"/>
      <c r="B514" s="214"/>
      <c r="J514" s="217"/>
    </row>
    <row r="515" spans="1:10">
      <c r="A515" s="214"/>
      <c r="B515" s="214"/>
      <c r="J515" s="217"/>
    </row>
    <row r="516" spans="1:10">
      <c r="A516" s="214"/>
      <c r="B516" s="214"/>
      <c r="J516" s="217"/>
    </row>
    <row r="517" spans="1:10">
      <c r="A517" s="214"/>
      <c r="B517" s="214"/>
      <c r="J517" s="217"/>
    </row>
    <row r="518" spans="1:10">
      <c r="A518" s="214"/>
      <c r="B518" s="214"/>
      <c r="J518" s="217"/>
    </row>
    <row r="519" spans="1:10">
      <c r="A519" s="214"/>
      <c r="B519" s="214"/>
      <c r="J519" s="217"/>
    </row>
    <row r="520" spans="1:10">
      <c r="A520" s="214"/>
      <c r="B520" s="214"/>
      <c r="J520" s="217"/>
    </row>
    <row r="521" spans="1:10">
      <c r="A521" s="214"/>
      <c r="B521" s="214"/>
      <c r="J521" s="217"/>
    </row>
    <row r="522" spans="1:10">
      <c r="A522" s="214"/>
      <c r="B522" s="214"/>
      <c r="J522" s="217"/>
    </row>
    <row r="523" spans="1:10">
      <c r="A523" s="214"/>
      <c r="B523" s="214"/>
      <c r="J523" s="217"/>
    </row>
    <row r="524" spans="1:10">
      <c r="A524" s="214"/>
      <c r="B524" s="214"/>
      <c r="J524" s="217"/>
    </row>
    <row r="525" spans="1:10">
      <c r="A525" s="214"/>
      <c r="B525" s="214"/>
      <c r="J525" s="217"/>
    </row>
    <row r="526" spans="1:10">
      <c r="A526" s="214"/>
      <c r="B526" s="214"/>
      <c r="J526" s="217"/>
    </row>
    <row r="527" spans="1:10">
      <c r="A527" s="214"/>
      <c r="B527" s="214"/>
      <c r="J527" s="217"/>
    </row>
    <row r="528" spans="1:10">
      <c r="A528" s="214"/>
      <c r="B528" s="214"/>
      <c r="J528" s="217"/>
    </row>
    <row r="529" spans="1:10">
      <c r="A529" s="214"/>
      <c r="B529" s="214"/>
      <c r="J529" s="217"/>
    </row>
    <row r="530" spans="1:10">
      <c r="A530" s="214"/>
      <c r="B530" s="214"/>
      <c r="J530" s="217"/>
    </row>
    <row r="531" spans="1:10">
      <c r="A531" s="214"/>
      <c r="B531" s="214"/>
      <c r="J531" s="217"/>
    </row>
    <row r="532" spans="1:10">
      <c r="A532" s="214"/>
      <c r="B532" s="214"/>
      <c r="J532" s="217"/>
    </row>
    <row r="533" spans="1:10">
      <c r="A533" s="214"/>
      <c r="B533" s="214"/>
      <c r="J533" s="217"/>
    </row>
    <row r="534" spans="1:10">
      <c r="A534" s="214"/>
      <c r="B534" s="214"/>
      <c r="J534" s="217"/>
    </row>
    <row r="535" spans="1:10">
      <c r="A535" s="214"/>
      <c r="B535" s="214"/>
      <c r="J535" s="217"/>
    </row>
    <row r="536" spans="1:10">
      <c r="A536" s="214"/>
      <c r="B536" s="214"/>
      <c r="J536" s="217"/>
    </row>
    <row r="537" spans="1:10">
      <c r="A537" s="214"/>
      <c r="B537" s="214"/>
      <c r="J537" s="217"/>
    </row>
    <row r="538" spans="1:10">
      <c r="A538" s="214"/>
      <c r="B538" s="214"/>
      <c r="J538" s="217"/>
    </row>
    <row r="539" spans="1:10">
      <c r="A539" s="214"/>
      <c r="B539" s="214"/>
      <c r="J539" s="217"/>
    </row>
    <row r="540" spans="1:10">
      <c r="A540" s="214"/>
      <c r="B540" s="214"/>
      <c r="J540" s="217"/>
    </row>
    <row r="541" spans="1:10">
      <c r="A541" s="214"/>
      <c r="B541" s="214"/>
      <c r="J541" s="217"/>
    </row>
    <row r="542" spans="1:10">
      <c r="A542" s="214"/>
      <c r="B542" s="214"/>
      <c r="J542" s="217"/>
    </row>
    <row r="543" spans="1:10">
      <c r="A543" s="214"/>
      <c r="B543" s="214"/>
      <c r="J543" s="217"/>
    </row>
    <row r="544" spans="1:10">
      <c r="A544" s="214"/>
      <c r="B544" s="214"/>
      <c r="J544" s="217"/>
    </row>
    <row r="545" spans="1:10">
      <c r="A545" s="214"/>
      <c r="B545" s="214"/>
      <c r="J545" s="217"/>
    </row>
    <row r="546" spans="1:10">
      <c r="A546" s="214"/>
      <c r="B546" s="214"/>
      <c r="J546" s="217"/>
    </row>
    <row r="547" spans="1:10">
      <c r="A547" s="214"/>
      <c r="B547" s="214"/>
      <c r="J547" s="217"/>
    </row>
    <row r="548" spans="1:10">
      <c r="A548" s="214"/>
      <c r="B548" s="214"/>
      <c r="J548" s="217"/>
    </row>
    <row r="549" spans="1:10">
      <c r="A549" s="214"/>
      <c r="B549" s="214"/>
      <c r="J549" s="217"/>
    </row>
    <row r="550" spans="1:10">
      <c r="A550" s="214"/>
      <c r="B550" s="214"/>
      <c r="J550" s="217"/>
    </row>
    <row r="551" spans="1:10">
      <c r="A551" s="214"/>
      <c r="B551" s="214"/>
      <c r="J551" s="217"/>
    </row>
    <row r="552" spans="1:10">
      <c r="A552" s="214"/>
      <c r="B552" s="214"/>
      <c r="J552" s="217"/>
    </row>
    <row r="553" spans="1:10">
      <c r="A553" s="214"/>
      <c r="B553" s="214"/>
      <c r="J553" s="217"/>
    </row>
    <row r="554" spans="1:10">
      <c r="A554" s="214"/>
      <c r="B554" s="214"/>
      <c r="J554" s="217"/>
    </row>
    <row r="555" spans="1:10">
      <c r="A555" s="214"/>
      <c r="B555" s="214"/>
      <c r="J555" s="217"/>
    </row>
    <row r="556" spans="1:10">
      <c r="A556" s="214"/>
      <c r="B556" s="214"/>
      <c r="J556" s="217"/>
    </row>
    <row r="557" spans="1:10">
      <c r="A557" s="214"/>
      <c r="B557" s="214"/>
      <c r="J557" s="217"/>
    </row>
    <row r="558" spans="1:10">
      <c r="A558" s="214"/>
      <c r="B558" s="214"/>
      <c r="J558" s="217"/>
    </row>
    <row r="559" spans="1:10">
      <c r="A559" s="214"/>
      <c r="B559" s="214"/>
      <c r="J559" s="217"/>
    </row>
    <row r="560" spans="1:10">
      <c r="A560" s="214"/>
      <c r="B560" s="214"/>
      <c r="J560" s="217"/>
    </row>
    <row r="561" spans="1:10">
      <c r="A561" s="214"/>
      <c r="B561" s="214"/>
      <c r="J561" s="217"/>
    </row>
    <row r="562" spans="1:10">
      <c r="A562" s="214"/>
      <c r="B562" s="214"/>
      <c r="J562" s="217"/>
    </row>
    <row r="563" spans="1:10">
      <c r="A563" s="214"/>
      <c r="B563" s="214"/>
      <c r="J563" s="217"/>
    </row>
    <row r="564" spans="1:10">
      <c r="A564" s="214"/>
      <c r="B564" s="214"/>
      <c r="J564" s="217"/>
    </row>
    <row r="565" spans="1:10">
      <c r="A565" s="214"/>
      <c r="B565" s="214"/>
      <c r="J565" s="217"/>
    </row>
    <row r="566" spans="1:10">
      <c r="A566" s="214"/>
      <c r="B566" s="214"/>
      <c r="J566" s="217"/>
    </row>
    <row r="567" spans="1:10">
      <c r="A567" s="214"/>
      <c r="B567" s="214"/>
      <c r="J567" s="217"/>
    </row>
    <row r="568" spans="1:10">
      <c r="A568" s="214"/>
      <c r="B568" s="214"/>
      <c r="J568" s="217"/>
    </row>
    <row r="569" spans="1:10">
      <c r="A569" s="214"/>
      <c r="B569" s="214"/>
      <c r="J569" s="217"/>
    </row>
    <row r="570" spans="1:10">
      <c r="A570" s="214"/>
      <c r="B570" s="214"/>
      <c r="J570" s="217"/>
    </row>
    <row r="571" spans="1:10">
      <c r="A571" s="214"/>
      <c r="B571" s="214"/>
      <c r="J571" s="217"/>
    </row>
    <row r="572" spans="1:10">
      <c r="A572" s="214"/>
      <c r="B572" s="214"/>
      <c r="J572" s="217"/>
    </row>
    <row r="573" spans="1:10">
      <c r="A573" s="214"/>
      <c r="B573" s="214"/>
      <c r="J573" s="217"/>
    </row>
    <row r="574" spans="1:10">
      <c r="A574" s="214"/>
      <c r="B574" s="214"/>
      <c r="J574" s="217"/>
    </row>
    <row r="575" spans="1:10">
      <c r="A575" s="214"/>
      <c r="B575" s="214"/>
      <c r="J575" s="217"/>
    </row>
    <row r="576" spans="1:10">
      <c r="A576" s="214"/>
      <c r="B576" s="214"/>
      <c r="J576" s="217"/>
    </row>
    <row r="577" spans="1:10">
      <c r="A577" s="214"/>
      <c r="B577" s="214"/>
      <c r="J577" s="217"/>
    </row>
    <row r="578" spans="1:10">
      <c r="A578" s="214"/>
      <c r="B578" s="214"/>
      <c r="J578" s="217"/>
    </row>
    <row r="579" spans="1:10">
      <c r="A579" s="214"/>
      <c r="B579" s="214"/>
      <c r="J579" s="217"/>
    </row>
    <row r="580" spans="1:10">
      <c r="A580" s="214"/>
      <c r="B580" s="214"/>
      <c r="J580" s="217"/>
    </row>
    <row r="581" spans="1:10">
      <c r="A581" s="214"/>
      <c r="B581" s="214"/>
      <c r="J581" s="217"/>
    </row>
    <row r="582" spans="1:10">
      <c r="A582" s="214"/>
      <c r="B582" s="214"/>
      <c r="J582" s="217"/>
    </row>
    <row r="583" spans="1:10">
      <c r="A583" s="214"/>
      <c r="B583" s="214"/>
      <c r="J583" s="217"/>
    </row>
    <row r="584" spans="1:10">
      <c r="A584" s="214"/>
      <c r="B584" s="214"/>
      <c r="J584" s="217"/>
    </row>
    <row r="585" spans="1:10">
      <c r="A585" s="214"/>
      <c r="B585" s="214"/>
      <c r="J585" s="217"/>
    </row>
    <row r="586" spans="1:10">
      <c r="A586" s="214"/>
      <c r="B586" s="214"/>
      <c r="J586" s="217"/>
    </row>
    <row r="587" spans="1:10">
      <c r="A587" s="214"/>
      <c r="B587" s="214"/>
      <c r="J587" s="217"/>
    </row>
    <row r="588" spans="1:10">
      <c r="A588" s="214"/>
      <c r="B588" s="214"/>
      <c r="J588" s="217"/>
    </row>
    <row r="589" spans="1:10">
      <c r="A589" s="214"/>
      <c r="B589" s="214"/>
      <c r="J589" s="217"/>
    </row>
    <row r="590" spans="1:10">
      <c r="A590" s="214"/>
      <c r="B590" s="214"/>
      <c r="J590" s="217"/>
    </row>
    <row r="591" spans="1:10">
      <c r="A591" s="214"/>
      <c r="B591" s="214"/>
      <c r="J591" s="217"/>
    </row>
    <row r="592" spans="1:10">
      <c r="A592" s="214"/>
      <c r="B592" s="214"/>
      <c r="J592" s="217"/>
    </row>
    <row r="593" spans="1:10">
      <c r="A593" s="214"/>
      <c r="B593" s="214"/>
      <c r="J593" s="217"/>
    </row>
    <row r="594" spans="1:10">
      <c r="A594" s="214"/>
      <c r="B594" s="214"/>
      <c r="J594" s="217"/>
    </row>
    <row r="595" spans="1:10">
      <c r="A595" s="214"/>
      <c r="B595" s="214"/>
      <c r="J595" s="217"/>
    </row>
    <row r="596" spans="1:10">
      <c r="A596" s="214"/>
      <c r="B596" s="214"/>
      <c r="J596" s="217"/>
    </row>
    <row r="597" spans="1:10">
      <c r="A597" s="214"/>
      <c r="B597" s="214"/>
      <c r="J597" s="217"/>
    </row>
    <row r="598" spans="1:10">
      <c r="A598" s="214"/>
      <c r="B598" s="214"/>
      <c r="J598" s="217"/>
    </row>
    <row r="599" spans="1:10">
      <c r="A599" s="214"/>
      <c r="B599" s="214"/>
      <c r="J599" s="217"/>
    </row>
    <row r="600" spans="1:10">
      <c r="A600" s="214"/>
      <c r="B600" s="214"/>
      <c r="J600" s="217"/>
    </row>
    <row r="601" spans="1:10">
      <c r="A601" s="214"/>
      <c r="B601" s="214"/>
      <c r="J601" s="217"/>
    </row>
    <row r="602" spans="1:10">
      <c r="A602" s="214"/>
      <c r="B602" s="214"/>
      <c r="J602" s="217"/>
    </row>
    <row r="603" spans="1:10">
      <c r="A603" s="214"/>
      <c r="B603" s="214"/>
      <c r="J603" s="217"/>
    </row>
    <row r="604" spans="1:10">
      <c r="A604" s="214"/>
      <c r="B604" s="214"/>
      <c r="J604" s="217"/>
    </row>
    <row r="605" spans="1:10">
      <c r="A605" s="214"/>
      <c r="B605" s="214"/>
      <c r="J605" s="217"/>
    </row>
    <row r="606" spans="1:10">
      <c r="A606" s="214"/>
      <c r="B606" s="214"/>
      <c r="J606" s="217"/>
    </row>
    <row r="607" spans="1:10">
      <c r="A607" s="214"/>
      <c r="B607" s="214"/>
      <c r="J607" s="217"/>
    </row>
    <row r="608" spans="1:10">
      <c r="A608" s="214"/>
      <c r="B608" s="214"/>
      <c r="J608" s="217"/>
    </row>
    <row r="609" spans="1:10">
      <c r="A609" s="214"/>
      <c r="B609" s="214"/>
      <c r="J609" s="217"/>
    </row>
    <row r="610" spans="1:10">
      <c r="A610" s="214"/>
      <c r="B610" s="214"/>
      <c r="J610" s="217"/>
    </row>
    <row r="611" spans="1:10">
      <c r="A611" s="214"/>
      <c r="B611" s="214"/>
      <c r="J611" s="217"/>
    </row>
    <row r="612" spans="1:10">
      <c r="A612" s="214"/>
      <c r="B612" s="214"/>
      <c r="J612" s="217"/>
    </row>
    <row r="613" spans="1:10">
      <c r="A613" s="214"/>
      <c r="B613" s="214"/>
      <c r="J613" s="217"/>
    </row>
    <row r="614" spans="1:10">
      <c r="A614" s="214"/>
      <c r="B614" s="214"/>
      <c r="J614" s="217"/>
    </row>
    <row r="615" spans="1:10">
      <c r="A615" s="214"/>
      <c r="B615" s="214"/>
      <c r="J615" s="217"/>
    </row>
    <row r="616" spans="1:10">
      <c r="A616" s="214"/>
      <c r="B616" s="214"/>
      <c r="J616" s="217"/>
    </row>
    <row r="617" spans="1:10">
      <c r="A617" s="214"/>
      <c r="B617" s="214"/>
      <c r="J617" s="217"/>
    </row>
    <row r="618" spans="1:10">
      <c r="A618" s="214"/>
      <c r="B618" s="214"/>
      <c r="J618" s="217"/>
    </row>
    <row r="619" spans="1:10">
      <c r="A619" s="214"/>
      <c r="B619" s="214"/>
      <c r="J619" s="217"/>
    </row>
    <row r="620" spans="1:10">
      <c r="A620" s="214"/>
      <c r="B620" s="214"/>
      <c r="J620" s="217"/>
    </row>
    <row r="621" spans="1:10">
      <c r="A621" s="214"/>
      <c r="B621" s="214"/>
      <c r="J621" s="217"/>
    </row>
    <row r="622" spans="1:10">
      <c r="A622" s="214"/>
      <c r="B622" s="214"/>
      <c r="J622" s="217"/>
    </row>
    <row r="623" spans="1:10">
      <c r="A623" s="214"/>
      <c r="B623" s="214"/>
      <c r="J623" s="217"/>
    </row>
    <row r="624" spans="1:10">
      <c r="A624" s="214"/>
      <c r="B624" s="214"/>
      <c r="J624" s="217"/>
    </row>
    <row r="625" spans="1:10">
      <c r="A625" s="214"/>
      <c r="B625" s="214"/>
      <c r="J625" s="217"/>
    </row>
    <row r="626" spans="1:10">
      <c r="A626" s="214"/>
      <c r="B626" s="214"/>
      <c r="J626" s="217"/>
    </row>
    <row r="627" spans="1:10">
      <c r="A627" s="214"/>
      <c r="B627" s="214"/>
      <c r="J627" s="217"/>
    </row>
    <row r="628" spans="1:10">
      <c r="A628" s="214"/>
      <c r="B628" s="214"/>
      <c r="J628" s="217"/>
    </row>
    <row r="629" spans="1:10">
      <c r="A629" s="214"/>
      <c r="B629" s="214"/>
      <c r="J629" s="217"/>
    </row>
    <row r="630" spans="1:10">
      <c r="A630" s="214"/>
      <c r="B630" s="214"/>
      <c r="J630" s="217"/>
    </row>
    <row r="631" spans="1:10">
      <c r="A631" s="214"/>
      <c r="B631" s="214"/>
      <c r="J631" s="217"/>
    </row>
    <row r="632" spans="1:10">
      <c r="A632" s="214"/>
      <c r="B632" s="214"/>
      <c r="J632" s="217"/>
    </row>
    <row r="633" spans="1:10">
      <c r="A633" s="214"/>
      <c r="B633" s="214"/>
      <c r="J633" s="217"/>
    </row>
    <row r="634" spans="1:10">
      <c r="A634" s="214"/>
      <c r="B634" s="214"/>
      <c r="J634" s="217"/>
    </row>
    <row r="635" spans="1:10">
      <c r="A635" s="214"/>
      <c r="B635" s="214"/>
      <c r="J635" s="217"/>
    </row>
    <row r="636" spans="1:10">
      <c r="A636" s="214"/>
      <c r="B636" s="214"/>
      <c r="J636" s="217"/>
    </row>
    <row r="637" spans="1:10">
      <c r="A637" s="214"/>
      <c r="B637" s="214"/>
      <c r="J637" s="217"/>
    </row>
    <row r="638" spans="1:10">
      <c r="A638" s="214"/>
      <c r="B638" s="214"/>
      <c r="J638" s="217"/>
    </row>
    <row r="639" spans="1:10">
      <c r="A639" s="214"/>
      <c r="B639" s="214"/>
      <c r="J639" s="217"/>
    </row>
    <row r="640" spans="1:10">
      <c r="A640" s="214"/>
      <c r="B640" s="214"/>
      <c r="J640" s="217"/>
    </row>
    <row r="641" spans="1:10">
      <c r="A641" s="214"/>
      <c r="B641" s="214"/>
      <c r="J641" s="217"/>
    </row>
    <row r="642" spans="1:10">
      <c r="A642" s="214"/>
      <c r="B642" s="214"/>
      <c r="J642" s="217"/>
    </row>
    <row r="643" spans="1:10">
      <c r="A643" s="214"/>
      <c r="B643" s="214"/>
      <c r="J643" s="217"/>
    </row>
    <row r="644" spans="1:10">
      <c r="A644" s="214"/>
      <c r="B644" s="214"/>
      <c r="J644" s="217"/>
    </row>
    <row r="645" spans="1:10">
      <c r="A645" s="214"/>
      <c r="B645" s="214"/>
      <c r="J645" s="217"/>
    </row>
    <row r="646" spans="1:10">
      <c r="A646" s="214"/>
      <c r="B646" s="214"/>
      <c r="J646" s="217"/>
    </row>
    <row r="647" spans="1:10">
      <c r="A647" s="214"/>
      <c r="B647" s="214"/>
      <c r="J647" s="217"/>
    </row>
    <row r="648" spans="1:10">
      <c r="A648" s="214"/>
      <c r="B648" s="214"/>
      <c r="J648" s="217"/>
    </row>
    <row r="649" spans="1:10">
      <c r="A649" s="214"/>
      <c r="B649" s="214"/>
      <c r="J649" s="217"/>
    </row>
    <row r="650" spans="1:10">
      <c r="A650" s="214"/>
      <c r="B650" s="214"/>
      <c r="J650" s="217"/>
    </row>
    <row r="651" spans="1:10">
      <c r="A651" s="214"/>
      <c r="B651" s="214"/>
      <c r="J651" s="217"/>
    </row>
    <row r="652" spans="1:10">
      <c r="A652" s="214"/>
      <c r="B652" s="214"/>
      <c r="J652" s="217"/>
    </row>
    <row r="653" spans="1:10">
      <c r="A653" s="214"/>
      <c r="B653" s="214"/>
      <c r="J653" s="217"/>
    </row>
    <row r="654" spans="1:10">
      <c r="A654" s="214"/>
      <c r="B654" s="214"/>
      <c r="J654" s="217"/>
    </row>
    <row r="655" spans="1:10">
      <c r="A655" s="214"/>
      <c r="B655" s="214"/>
      <c r="J655" s="217"/>
    </row>
    <row r="656" spans="1:10">
      <c r="A656" s="214"/>
      <c r="B656" s="214"/>
      <c r="J656" s="217"/>
    </row>
    <row r="657" spans="1:10">
      <c r="A657" s="214"/>
      <c r="B657" s="214"/>
      <c r="J657" s="217"/>
    </row>
    <row r="658" spans="1:10">
      <c r="A658" s="214"/>
      <c r="B658" s="214"/>
      <c r="J658" s="217"/>
    </row>
    <row r="659" spans="1:10">
      <c r="A659" s="214"/>
      <c r="B659" s="214"/>
      <c r="J659" s="217"/>
    </row>
    <row r="660" spans="1:10">
      <c r="A660" s="214"/>
      <c r="B660" s="214"/>
      <c r="J660" s="217"/>
    </row>
    <row r="661" spans="1:10">
      <c r="A661" s="214"/>
      <c r="B661" s="214"/>
      <c r="J661" s="217"/>
    </row>
    <row r="662" spans="1:10">
      <c r="A662" s="214"/>
      <c r="B662" s="214"/>
      <c r="J662" s="217"/>
    </row>
    <row r="663" spans="1:10">
      <c r="A663" s="214"/>
      <c r="B663" s="214"/>
      <c r="J663" s="217"/>
    </row>
    <row r="664" spans="1:10">
      <c r="A664" s="214"/>
      <c r="B664" s="214"/>
      <c r="J664" s="217"/>
    </row>
    <row r="665" spans="1:10">
      <c r="A665" s="214"/>
      <c r="B665" s="214"/>
      <c r="J665" s="217"/>
    </row>
    <row r="666" spans="1:10">
      <c r="A666" s="214"/>
      <c r="B666" s="214"/>
      <c r="J666" s="217"/>
    </row>
    <row r="667" spans="1:10">
      <c r="A667" s="214"/>
      <c r="B667" s="214"/>
      <c r="J667" s="217"/>
    </row>
    <row r="668" spans="1:10">
      <c r="A668" s="214"/>
      <c r="B668" s="214"/>
      <c r="J668" s="217"/>
    </row>
    <row r="669" spans="1:10">
      <c r="A669" s="214"/>
      <c r="B669" s="214"/>
      <c r="J669" s="217"/>
    </row>
    <row r="670" spans="1:10">
      <c r="A670" s="214"/>
      <c r="B670" s="214"/>
      <c r="J670" s="217"/>
    </row>
    <row r="671" spans="1:10">
      <c r="A671" s="214"/>
      <c r="B671" s="214"/>
      <c r="J671" s="217"/>
    </row>
    <row r="672" spans="1:10">
      <c r="A672" s="214"/>
      <c r="B672" s="214"/>
      <c r="J672" s="217"/>
    </row>
    <row r="673" spans="1:10">
      <c r="A673" s="214"/>
      <c r="B673" s="214"/>
      <c r="J673" s="217"/>
    </row>
    <row r="674" spans="1:10">
      <c r="A674" s="214"/>
      <c r="B674" s="214"/>
      <c r="J674" s="217"/>
    </row>
    <row r="675" spans="1:10">
      <c r="A675" s="214"/>
      <c r="B675" s="214"/>
      <c r="J675" s="217"/>
    </row>
    <row r="676" spans="1:10">
      <c r="A676" s="214"/>
      <c r="B676" s="214"/>
      <c r="J676" s="217"/>
    </row>
    <row r="677" spans="1:10">
      <c r="A677" s="214"/>
      <c r="B677" s="214"/>
      <c r="J677" s="217"/>
    </row>
    <row r="678" spans="1:10">
      <c r="A678" s="214"/>
      <c r="B678" s="214"/>
      <c r="J678" s="217"/>
    </row>
    <row r="679" spans="1:10">
      <c r="A679" s="214"/>
      <c r="B679" s="214"/>
      <c r="J679" s="217"/>
    </row>
    <row r="680" spans="1:10">
      <c r="A680" s="214"/>
      <c r="B680" s="214"/>
      <c r="J680" s="217"/>
    </row>
    <row r="681" spans="1:10">
      <c r="A681" s="214"/>
      <c r="B681" s="214"/>
      <c r="J681" s="217"/>
    </row>
    <row r="682" spans="1:10">
      <c r="A682" s="214"/>
      <c r="B682" s="214"/>
      <c r="J682" s="217"/>
    </row>
    <row r="683" spans="1:10">
      <c r="A683" s="214"/>
      <c r="B683" s="214"/>
      <c r="J683" s="217"/>
    </row>
    <row r="684" spans="1:10">
      <c r="A684" s="214"/>
      <c r="B684" s="214"/>
      <c r="J684" s="217"/>
    </row>
    <row r="685" spans="1:10">
      <c r="A685" s="214"/>
      <c r="B685" s="214"/>
      <c r="J685" s="217"/>
    </row>
    <row r="686" spans="1:10">
      <c r="A686" s="214"/>
      <c r="B686" s="214"/>
      <c r="J686" s="217"/>
    </row>
    <row r="687" spans="1:10">
      <c r="A687" s="214"/>
      <c r="B687" s="214"/>
      <c r="J687" s="217"/>
    </row>
    <row r="688" spans="1:10">
      <c r="A688" s="214"/>
      <c r="B688" s="214"/>
      <c r="J688" s="217"/>
    </row>
    <row r="689" spans="1:10">
      <c r="A689" s="214"/>
      <c r="B689" s="214"/>
      <c r="J689" s="217"/>
    </row>
    <row r="690" spans="1:10">
      <c r="A690" s="214"/>
      <c r="B690" s="214"/>
      <c r="J690" s="217"/>
    </row>
    <row r="691" spans="1:10">
      <c r="A691" s="214"/>
      <c r="B691" s="214"/>
      <c r="J691" s="217"/>
    </row>
    <row r="692" spans="1:10">
      <c r="A692" s="214"/>
      <c r="B692" s="214"/>
      <c r="J692" s="217"/>
    </row>
    <row r="693" spans="1:10">
      <c r="A693" s="214"/>
      <c r="B693" s="214"/>
      <c r="J693" s="217"/>
    </row>
    <row r="694" spans="1:10">
      <c r="A694" s="214"/>
      <c r="B694" s="214"/>
      <c r="J694" s="217"/>
    </row>
    <row r="695" spans="1:10">
      <c r="A695" s="214"/>
      <c r="B695" s="214"/>
      <c r="J695" s="217"/>
    </row>
    <row r="696" spans="1:10">
      <c r="A696" s="214"/>
      <c r="B696" s="214"/>
      <c r="J696" s="217"/>
    </row>
    <row r="697" spans="1:10">
      <c r="A697" s="214"/>
      <c r="B697" s="214"/>
      <c r="J697" s="217"/>
    </row>
    <row r="698" spans="1:10">
      <c r="A698" s="214"/>
      <c r="B698" s="214"/>
      <c r="J698" s="217"/>
    </row>
    <row r="699" spans="1:10">
      <c r="A699" s="214"/>
      <c r="B699" s="214"/>
      <c r="J699" s="217"/>
    </row>
    <row r="700" spans="1:10">
      <c r="A700" s="214"/>
      <c r="B700" s="214"/>
      <c r="J700" s="217"/>
    </row>
    <row r="701" spans="1:10">
      <c r="A701" s="214"/>
      <c r="B701" s="214"/>
      <c r="J701" s="217"/>
    </row>
    <row r="702" spans="1:10">
      <c r="A702" s="214"/>
      <c r="B702" s="214"/>
      <c r="J702" s="217"/>
    </row>
    <row r="703" spans="1:10">
      <c r="A703" s="214"/>
      <c r="B703" s="214"/>
      <c r="J703" s="217"/>
    </row>
    <row r="704" spans="1:10">
      <c r="A704" s="214"/>
      <c r="B704" s="214"/>
      <c r="J704" s="217"/>
    </row>
    <row r="705" spans="1:10">
      <c r="A705" s="214"/>
      <c r="B705" s="214"/>
      <c r="J705" s="217"/>
    </row>
    <row r="706" spans="1:10">
      <c r="A706" s="214"/>
      <c r="B706" s="214"/>
      <c r="J706" s="217"/>
    </row>
    <row r="707" spans="1:10">
      <c r="A707" s="214"/>
      <c r="B707" s="214"/>
      <c r="J707" s="217"/>
    </row>
    <row r="708" spans="1:10">
      <c r="A708" s="214"/>
      <c r="B708" s="214"/>
      <c r="J708" s="217"/>
    </row>
    <row r="709" spans="1:10">
      <c r="A709" s="214"/>
      <c r="B709" s="214"/>
      <c r="J709" s="217"/>
    </row>
    <row r="710" spans="1:10">
      <c r="A710" s="214"/>
      <c r="B710" s="214"/>
      <c r="J710" s="217"/>
    </row>
    <row r="711" spans="1:10">
      <c r="A711" s="214"/>
      <c r="B711" s="214"/>
      <c r="J711" s="217"/>
    </row>
    <row r="712" spans="1:10">
      <c r="A712" s="214"/>
      <c r="B712" s="214"/>
      <c r="J712" s="217"/>
    </row>
    <row r="713" spans="1:10">
      <c r="A713" s="214"/>
      <c r="B713" s="214"/>
      <c r="J713" s="217"/>
    </row>
    <row r="714" spans="1:10">
      <c r="A714" s="214"/>
      <c r="B714" s="214"/>
      <c r="J714" s="217"/>
    </row>
    <row r="715" spans="1:10">
      <c r="A715" s="214"/>
      <c r="B715" s="214"/>
      <c r="J715" s="217"/>
    </row>
    <row r="716" spans="1:10">
      <c r="A716" s="214"/>
      <c r="B716" s="214"/>
      <c r="J716" s="217"/>
    </row>
    <row r="717" spans="1:10">
      <c r="A717" s="214"/>
      <c r="B717" s="214"/>
      <c r="J717" s="217"/>
    </row>
    <row r="718" spans="1:10">
      <c r="A718" s="214"/>
      <c r="B718" s="214"/>
      <c r="J718" s="217"/>
    </row>
    <row r="719" spans="1:10">
      <c r="A719" s="214"/>
      <c r="B719" s="214"/>
      <c r="J719" s="217"/>
    </row>
    <row r="720" spans="1:10">
      <c r="A720" s="214"/>
      <c r="B720" s="214"/>
      <c r="J720" s="217"/>
    </row>
    <row r="721" spans="1:10">
      <c r="A721" s="214"/>
      <c r="B721" s="214"/>
      <c r="J721" s="217"/>
    </row>
    <row r="722" spans="1:10">
      <c r="A722" s="214"/>
      <c r="B722" s="214"/>
      <c r="J722" s="217"/>
    </row>
    <row r="723" spans="1:10">
      <c r="A723" s="214"/>
      <c r="B723" s="214"/>
      <c r="J723" s="217"/>
    </row>
    <row r="724" spans="1:10">
      <c r="A724" s="214"/>
      <c r="B724" s="214"/>
      <c r="J724" s="217"/>
    </row>
    <row r="725" spans="1:10">
      <c r="A725" s="214"/>
      <c r="B725" s="214"/>
      <c r="J725" s="217"/>
    </row>
    <row r="726" spans="1:10">
      <c r="A726" s="214"/>
      <c r="B726" s="214"/>
      <c r="J726" s="217"/>
    </row>
    <row r="727" spans="1:10">
      <c r="A727" s="214"/>
      <c r="B727" s="214"/>
      <c r="J727" s="217"/>
    </row>
    <row r="728" spans="1:10">
      <c r="A728" s="214"/>
      <c r="B728" s="214"/>
      <c r="J728" s="217"/>
    </row>
    <row r="729" spans="1:10">
      <c r="A729" s="214"/>
      <c r="B729" s="214"/>
      <c r="J729" s="217"/>
    </row>
    <row r="730" spans="1:10">
      <c r="A730" s="214"/>
      <c r="B730" s="214"/>
      <c r="J730" s="217"/>
    </row>
    <row r="731" spans="1:10">
      <c r="A731" s="214"/>
      <c r="B731" s="214"/>
      <c r="J731" s="217"/>
    </row>
    <row r="732" spans="1:10">
      <c r="A732" s="214"/>
      <c r="B732" s="214"/>
      <c r="J732" s="217"/>
    </row>
    <row r="733" spans="1:10">
      <c r="A733" s="214"/>
      <c r="B733" s="214"/>
      <c r="J733" s="217"/>
    </row>
    <row r="734" spans="1:10">
      <c r="A734" s="214"/>
      <c r="B734" s="214"/>
      <c r="J734" s="217"/>
    </row>
    <row r="735" spans="1:10">
      <c r="A735" s="214"/>
      <c r="B735" s="214"/>
      <c r="J735" s="217"/>
    </row>
    <row r="736" spans="1:10">
      <c r="A736" s="214"/>
      <c r="B736" s="214"/>
      <c r="J736" s="217"/>
    </row>
    <row r="737" spans="1:10">
      <c r="A737" s="214"/>
      <c r="B737" s="214"/>
      <c r="J737" s="217"/>
    </row>
    <row r="738" spans="1:10">
      <c r="A738" s="214"/>
      <c r="B738" s="214"/>
      <c r="J738" s="217"/>
    </row>
    <row r="739" spans="1:10">
      <c r="A739" s="214"/>
      <c r="B739" s="214"/>
      <c r="J739" s="217"/>
    </row>
    <row r="740" spans="1:10">
      <c r="A740" s="214"/>
      <c r="B740" s="214"/>
      <c r="J740" s="217"/>
    </row>
    <row r="741" spans="1:10">
      <c r="A741" s="214"/>
      <c r="B741" s="214"/>
      <c r="J741" s="217"/>
    </row>
    <row r="742" spans="1:10">
      <c r="A742" s="214"/>
      <c r="B742" s="214"/>
      <c r="J742" s="217"/>
    </row>
    <row r="743" spans="1:10">
      <c r="A743" s="214"/>
      <c r="B743" s="214"/>
      <c r="J743" s="217"/>
    </row>
    <row r="744" spans="1:10">
      <c r="A744" s="214"/>
      <c r="B744" s="214"/>
      <c r="J744" s="217"/>
    </row>
    <row r="745" spans="1:10">
      <c r="A745" s="214"/>
      <c r="B745" s="214"/>
      <c r="J745" s="217"/>
    </row>
    <row r="746" spans="1:10">
      <c r="A746" s="214"/>
      <c r="B746" s="214"/>
      <c r="J746" s="217"/>
    </row>
    <row r="747" spans="1:10">
      <c r="A747" s="214"/>
      <c r="B747" s="214"/>
      <c r="J747" s="217"/>
    </row>
    <row r="748" spans="1:10">
      <c r="A748" s="214"/>
      <c r="B748" s="214"/>
      <c r="J748" s="217"/>
    </row>
    <row r="749" spans="1:10">
      <c r="A749" s="214"/>
      <c r="B749" s="214"/>
      <c r="J749" s="217"/>
    </row>
    <row r="750" spans="1:10">
      <c r="A750" s="214"/>
      <c r="B750" s="214"/>
      <c r="J750" s="217"/>
    </row>
    <row r="751" spans="1:10">
      <c r="A751" s="214"/>
      <c r="B751" s="214"/>
      <c r="J751" s="217"/>
    </row>
    <row r="752" spans="1:10">
      <c r="A752" s="214"/>
      <c r="B752" s="214"/>
      <c r="J752" s="217"/>
    </row>
    <row r="753" spans="1:10">
      <c r="A753" s="214"/>
      <c r="B753" s="214"/>
      <c r="J753" s="217"/>
    </row>
    <row r="754" spans="1:10">
      <c r="A754" s="214"/>
      <c r="B754" s="214"/>
      <c r="J754" s="217"/>
    </row>
    <row r="755" spans="1:10">
      <c r="A755" s="214"/>
      <c r="B755" s="214"/>
      <c r="J755" s="217"/>
    </row>
    <row r="756" spans="1:10">
      <c r="A756" s="214"/>
      <c r="B756" s="214"/>
      <c r="J756" s="217"/>
    </row>
    <row r="757" spans="1:10">
      <c r="A757" s="214"/>
      <c r="B757" s="214"/>
      <c r="J757" s="217"/>
    </row>
    <row r="758" spans="1:10">
      <c r="A758" s="214"/>
      <c r="B758" s="214"/>
      <c r="J758" s="217"/>
    </row>
    <row r="759" spans="1:10">
      <c r="A759" s="214"/>
      <c r="B759" s="214"/>
      <c r="J759" s="217"/>
    </row>
    <row r="760" spans="1:10">
      <c r="A760" s="214"/>
      <c r="B760" s="214"/>
      <c r="J760" s="217"/>
    </row>
    <row r="761" spans="1:10">
      <c r="A761" s="214"/>
      <c r="B761" s="214"/>
      <c r="J761" s="217"/>
    </row>
    <row r="762" spans="1:10">
      <c r="A762" s="214"/>
      <c r="B762" s="214"/>
      <c r="J762" s="217"/>
    </row>
    <row r="763" spans="1:10">
      <c r="A763" s="214"/>
      <c r="B763" s="214"/>
      <c r="J763" s="217"/>
    </row>
    <row r="764" spans="1:10">
      <c r="A764" s="214"/>
      <c r="B764" s="214"/>
      <c r="J764" s="217"/>
    </row>
    <row r="765" spans="1:10">
      <c r="A765" s="214"/>
      <c r="B765" s="214"/>
      <c r="J765" s="217"/>
    </row>
    <row r="766" spans="1:10">
      <c r="A766" s="214"/>
      <c r="B766" s="214"/>
      <c r="J766" s="217"/>
    </row>
    <row r="767" spans="1:10">
      <c r="A767" s="214"/>
      <c r="B767" s="214"/>
      <c r="J767" s="217"/>
    </row>
    <row r="768" spans="1:10">
      <c r="A768" s="214"/>
      <c r="B768" s="214"/>
      <c r="J768" s="217"/>
    </row>
    <row r="769" spans="1:10">
      <c r="A769" s="214"/>
      <c r="B769" s="214"/>
      <c r="J769" s="217"/>
    </row>
    <row r="770" spans="1:10">
      <c r="A770" s="214"/>
      <c r="B770" s="214"/>
      <c r="J770" s="217"/>
    </row>
    <row r="771" spans="1:10">
      <c r="A771" s="214"/>
      <c r="B771" s="214"/>
      <c r="J771" s="217"/>
    </row>
    <row r="772" spans="1:10">
      <c r="A772" s="214"/>
      <c r="B772" s="214"/>
      <c r="J772" s="217"/>
    </row>
    <row r="773" spans="1:10">
      <c r="A773" s="214"/>
      <c r="B773" s="214"/>
      <c r="J773" s="217"/>
    </row>
    <row r="774" spans="1:10">
      <c r="A774" s="214"/>
      <c r="B774" s="214"/>
      <c r="J774" s="217"/>
    </row>
    <row r="775" spans="1:10">
      <c r="A775" s="214"/>
      <c r="B775" s="214"/>
      <c r="J775" s="217"/>
    </row>
    <row r="776" spans="1:10">
      <c r="A776" s="214"/>
      <c r="B776" s="214"/>
      <c r="J776" s="217"/>
    </row>
    <row r="777" spans="1:10">
      <c r="A777" s="214"/>
      <c r="B777" s="214"/>
      <c r="J777" s="217"/>
    </row>
    <row r="778" spans="1:10">
      <c r="A778" s="214"/>
      <c r="B778" s="214"/>
      <c r="J778" s="217"/>
    </row>
    <row r="779" spans="1:10">
      <c r="A779" s="214"/>
      <c r="B779" s="214"/>
      <c r="J779" s="217"/>
    </row>
    <row r="780" spans="1:10">
      <c r="A780" s="214"/>
      <c r="B780" s="214"/>
      <c r="J780" s="217"/>
    </row>
    <row r="781" spans="1:10">
      <c r="A781" s="214"/>
      <c r="B781" s="214"/>
      <c r="J781" s="217"/>
    </row>
    <row r="782" spans="1:10">
      <c r="A782" s="214"/>
      <c r="B782" s="214"/>
      <c r="J782" s="217"/>
    </row>
    <row r="783" spans="1:10">
      <c r="A783" s="214"/>
      <c r="B783" s="214"/>
      <c r="J783" s="217"/>
    </row>
    <row r="784" spans="1:10">
      <c r="A784" s="214"/>
      <c r="B784" s="214"/>
      <c r="J784" s="217"/>
    </row>
    <row r="785" spans="1:10">
      <c r="A785" s="214"/>
      <c r="B785" s="214"/>
      <c r="J785" s="217"/>
    </row>
    <row r="786" spans="1:10">
      <c r="A786" s="214"/>
      <c r="B786" s="214"/>
      <c r="J786" s="217"/>
    </row>
    <row r="787" spans="1:10">
      <c r="A787" s="214"/>
      <c r="B787" s="214"/>
      <c r="J787" s="217"/>
    </row>
    <row r="788" spans="1:10">
      <c r="A788" s="214"/>
      <c r="B788" s="214"/>
      <c r="J788" s="217"/>
    </row>
    <row r="789" spans="1:10">
      <c r="A789" s="214"/>
      <c r="B789" s="214"/>
      <c r="J789" s="217"/>
    </row>
    <row r="790" spans="1:10">
      <c r="A790" s="214"/>
      <c r="B790" s="214"/>
      <c r="J790" s="217"/>
    </row>
    <row r="791" spans="1:10">
      <c r="A791" s="214"/>
      <c r="B791" s="214"/>
      <c r="J791" s="217"/>
    </row>
    <row r="792" spans="1:10">
      <c r="A792" s="214"/>
      <c r="B792" s="214"/>
      <c r="J792" s="217"/>
    </row>
    <row r="793" spans="1:10">
      <c r="A793" s="214"/>
      <c r="B793" s="214"/>
      <c r="J793" s="217"/>
    </row>
    <row r="794" spans="1:10">
      <c r="A794" s="214"/>
      <c r="B794" s="214"/>
      <c r="J794" s="217"/>
    </row>
    <row r="795" spans="1:10">
      <c r="A795" s="214"/>
      <c r="B795" s="214"/>
      <c r="J795" s="217"/>
    </row>
    <row r="796" spans="1:10">
      <c r="A796" s="214"/>
      <c r="B796" s="214"/>
      <c r="J796" s="217"/>
    </row>
    <row r="797" spans="1:10">
      <c r="A797" s="214"/>
      <c r="B797" s="214"/>
      <c r="J797" s="217"/>
    </row>
    <row r="798" spans="1:10">
      <c r="A798" s="214"/>
      <c r="B798" s="214"/>
      <c r="J798" s="217"/>
    </row>
    <row r="799" spans="1:10">
      <c r="A799" s="214"/>
      <c r="B799" s="214"/>
      <c r="J799" s="217"/>
    </row>
    <row r="800" spans="1:10">
      <c r="A800" s="214"/>
      <c r="B800" s="214"/>
      <c r="J800" s="217"/>
    </row>
    <row r="801" spans="1:10">
      <c r="A801" s="214"/>
      <c r="B801" s="214"/>
      <c r="J801" s="217"/>
    </row>
    <row r="802" spans="1:10">
      <c r="A802" s="214"/>
      <c r="B802" s="214"/>
      <c r="J802" s="217"/>
    </row>
    <row r="803" spans="1:10">
      <c r="A803" s="214"/>
      <c r="B803" s="214"/>
      <c r="J803" s="217"/>
    </row>
    <row r="804" spans="1:10">
      <c r="A804" s="214"/>
      <c r="B804" s="214"/>
      <c r="J804" s="217"/>
    </row>
    <row r="805" spans="1:10">
      <c r="A805" s="214"/>
      <c r="B805" s="214"/>
      <c r="J805" s="217"/>
    </row>
    <row r="806" spans="1:10">
      <c r="A806" s="214"/>
      <c r="B806" s="214"/>
      <c r="J806" s="217"/>
    </row>
    <row r="807" spans="1:10">
      <c r="A807" s="214"/>
      <c r="B807" s="214"/>
      <c r="J807" s="217"/>
    </row>
    <row r="808" spans="1:10">
      <c r="A808" s="214"/>
      <c r="B808" s="214"/>
      <c r="J808" s="217"/>
    </row>
    <row r="809" spans="1:10">
      <c r="A809" s="214"/>
      <c r="B809" s="214"/>
      <c r="J809" s="217"/>
    </row>
    <row r="810" spans="1:10">
      <c r="A810" s="214"/>
      <c r="B810" s="214"/>
      <c r="J810" s="217"/>
    </row>
    <row r="811" spans="1:10">
      <c r="A811" s="214"/>
      <c r="B811" s="214"/>
      <c r="J811" s="217"/>
    </row>
    <row r="812" spans="1:10">
      <c r="A812" s="214"/>
      <c r="B812" s="214"/>
      <c r="J812" s="217"/>
    </row>
    <row r="813" spans="1:10">
      <c r="A813" s="214"/>
      <c r="B813" s="214"/>
      <c r="J813" s="217"/>
    </row>
    <row r="814" spans="1:10">
      <c r="A814" s="214"/>
      <c r="B814" s="214"/>
      <c r="J814" s="217"/>
    </row>
    <row r="815" spans="1:10">
      <c r="A815" s="214"/>
      <c r="B815" s="214"/>
      <c r="J815" s="217"/>
    </row>
    <row r="816" spans="1:10">
      <c r="A816" s="214"/>
      <c r="B816" s="214"/>
      <c r="J816" s="217"/>
    </row>
    <row r="817" spans="1:10">
      <c r="A817" s="214"/>
      <c r="B817" s="214"/>
      <c r="J817" s="217"/>
    </row>
    <row r="818" spans="1:10">
      <c r="A818" s="214"/>
      <c r="B818" s="214"/>
      <c r="J818" s="217"/>
    </row>
    <row r="819" spans="1:10">
      <c r="A819" s="214"/>
      <c r="B819" s="214"/>
      <c r="J819" s="217"/>
    </row>
    <row r="820" spans="1:10">
      <c r="A820" s="214"/>
      <c r="B820" s="214"/>
      <c r="J820" s="217"/>
    </row>
    <row r="821" spans="1:10">
      <c r="A821" s="214"/>
      <c r="B821" s="214"/>
      <c r="J821" s="217"/>
    </row>
    <row r="822" spans="1:10">
      <c r="A822" s="214"/>
      <c r="B822" s="214"/>
      <c r="J822" s="217"/>
    </row>
    <row r="823" spans="1:10">
      <c r="A823" s="214"/>
      <c r="B823" s="214"/>
      <c r="J823" s="217"/>
    </row>
    <row r="824" spans="1:10">
      <c r="A824" s="214"/>
      <c r="B824" s="214"/>
      <c r="J824" s="217"/>
    </row>
    <row r="825" spans="1:10">
      <c r="A825" s="214"/>
      <c r="B825" s="214"/>
      <c r="J825" s="217"/>
    </row>
    <row r="826" spans="1:10">
      <c r="A826" s="214"/>
      <c r="B826" s="214"/>
      <c r="J826" s="217"/>
    </row>
    <row r="827" spans="1:10">
      <c r="A827" s="214"/>
      <c r="B827" s="214"/>
      <c r="J827" s="217"/>
    </row>
    <row r="828" spans="1:10">
      <c r="A828" s="214"/>
      <c r="B828" s="214"/>
      <c r="J828" s="217"/>
    </row>
    <row r="829" spans="1:10">
      <c r="A829" s="214"/>
      <c r="B829" s="214"/>
      <c r="J829" s="217"/>
    </row>
    <row r="830" spans="1:10">
      <c r="A830" s="214"/>
      <c r="B830" s="214"/>
      <c r="J830" s="217"/>
    </row>
    <row r="831" spans="1:10">
      <c r="A831" s="214"/>
      <c r="B831" s="214"/>
      <c r="J831" s="217"/>
    </row>
    <row r="832" spans="1:10">
      <c r="A832" s="214"/>
      <c r="B832" s="214"/>
      <c r="J832" s="217"/>
    </row>
    <row r="833" spans="1:10">
      <c r="A833" s="214"/>
      <c r="B833" s="214"/>
      <c r="J833" s="217"/>
    </row>
    <row r="834" spans="1:10">
      <c r="A834" s="214"/>
      <c r="B834" s="214"/>
      <c r="J834" s="217"/>
    </row>
    <row r="835" spans="1:10">
      <c r="A835" s="214"/>
      <c r="B835" s="214"/>
      <c r="J835" s="217"/>
    </row>
    <row r="836" spans="1:10">
      <c r="A836" s="214"/>
      <c r="B836" s="214"/>
      <c r="J836" s="217"/>
    </row>
    <row r="837" spans="1:10">
      <c r="A837" s="214"/>
      <c r="B837" s="214"/>
      <c r="J837" s="217"/>
    </row>
    <row r="838" spans="1:10">
      <c r="A838" s="214"/>
      <c r="B838" s="214"/>
      <c r="J838" s="217"/>
    </row>
    <row r="839" spans="1:10">
      <c r="A839" s="214"/>
      <c r="B839" s="214"/>
      <c r="J839" s="217"/>
    </row>
    <row r="840" spans="1:10">
      <c r="A840" s="214"/>
      <c r="B840" s="214"/>
      <c r="J840" s="217"/>
    </row>
    <row r="841" spans="1:10">
      <c r="A841" s="214"/>
      <c r="B841" s="214"/>
      <c r="J841" s="217"/>
    </row>
    <row r="842" spans="1:10">
      <c r="A842" s="214"/>
      <c r="B842" s="214"/>
      <c r="J842" s="217"/>
    </row>
    <row r="843" spans="1:10">
      <c r="A843" s="214"/>
      <c r="B843" s="214"/>
      <c r="J843" s="217"/>
    </row>
    <row r="844" spans="1:10">
      <c r="A844" s="214"/>
      <c r="B844" s="214"/>
      <c r="J844" s="217"/>
    </row>
    <row r="845" spans="1:10">
      <c r="A845" s="214"/>
      <c r="B845" s="214"/>
      <c r="J845" s="217"/>
    </row>
    <row r="846" spans="1:10">
      <c r="A846" s="214"/>
      <c r="B846" s="214"/>
      <c r="J846" s="217"/>
    </row>
    <row r="847" spans="1:10">
      <c r="A847" s="214"/>
      <c r="B847" s="214"/>
      <c r="J847" s="217"/>
    </row>
    <row r="848" spans="1:10">
      <c r="A848" s="214"/>
      <c r="B848" s="214"/>
      <c r="J848" s="217"/>
    </row>
    <row r="849" spans="1:10">
      <c r="A849" s="214"/>
      <c r="B849" s="214"/>
      <c r="J849" s="217"/>
    </row>
    <row r="850" spans="1:10">
      <c r="A850" s="214"/>
      <c r="B850" s="214"/>
      <c r="J850" s="217"/>
    </row>
    <row r="851" spans="1:10">
      <c r="A851" s="214"/>
      <c r="B851" s="214"/>
      <c r="J851" s="217"/>
    </row>
    <row r="852" spans="1:10">
      <c r="A852" s="214"/>
      <c r="B852" s="214"/>
      <c r="J852" s="217"/>
    </row>
    <row r="853" spans="1:10">
      <c r="A853" s="214"/>
      <c r="B853" s="214"/>
      <c r="J853" s="217"/>
    </row>
    <row r="854" spans="1:10">
      <c r="A854" s="214"/>
      <c r="B854" s="214"/>
      <c r="J854" s="217"/>
    </row>
    <row r="855" spans="1:10">
      <c r="A855" s="214"/>
      <c r="B855" s="214"/>
      <c r="J855" s="217"/>
    </row>
    <row r="856" spans="1:10">
      <c r="A856" s="214"/>
      <c r="B856" s="214"/>
      <c r="J856" s="217"/>
    </row>
    <row r="857" spans="1:10">
      <c r="A857" s="214"/>
      <c r="B857" s="214"/>
      <c r="J857" s="217"/>
    </row>
    <row r="858" spans="1:10">
      <c r="A858" s="214"/>
      <c r="B858" s="214"/>
      <c r="J858" s="217"/>
    </row>
    <row r="859" spans="1:10">
      <c r="A859" s="214"/>
      <c r="B859" s="214"/>
      <c r="J859" s="217"/>
    </row>
    <row r="860" spans="1:10">
      <c r="A860" s="214"/>
      <c r="B860" s="214"/>
      <c r="J860" s="217"/>
    </row>
    <row r="861" spans="1:10">
      <c r="A861" s="214"/>
      <c r="B861" s="214"/>
      <c r="J861" s="217"/>
    </row>
    <row r="862" spans="1:10">
      <c r="A862" s="214"/>
      <c r="B862" s="214"/>
      <c r="J862" s="217"/>
    </row>
    <row r="863" spans="1:10">
      <c r="A863" s="214"/>
      <c r="B863" s="214"/>
      <c r="J863" s="217"/>
    </row>
    <row r="864" spans="1:10">
      <c r="A864" s="214"/>
      <c r="B864" s="214"/>
      <c r="J864" s="217"/>
    </row>
    <row r="865" spans="1:10">
      <c r="A865" s="214"/>
      <c r="B865" s="214"/>
      <c r="J865" s="217"/>
    </row>
    <row r="866" spans="1:10">
      <c r="A866" s="214"/>
      <c r="B866" s="214"/>
      <c r="J866" s="217"/>
    </row>
    <row r="867" spans="1:10">
      <c r="A867" s="214"/>
      <c r="B867" s="214"/>
      <c r="J867" s="217"/>
    </row>
    <row r="868" spans="1:10">
      <c r="A868" s="214"/>
      <c r="B868" s="214"/>
      <c r="J868" s="217"/>
    </row>
    <row r="869" spans="1:10">
      <c r="A869" s="214"/>
      <c r="B869" s="214"/>
      <c r="J869" s="217"/>
    </row>
    <row r="870" spans="1:10">
      <c r="A870" s="214"/>
      <c r="B870" s="214"/>
      <c r="J870" s="217"/>
    </row>
    <row r="871" spans="1:10">
      <c r="A871" s="214"/>
      <c r="B871" s="214"/>
      <c r="J871" s="217"/>
    </row>
    <row r="872" spans="1:10">
      <c r="A872" s="214"/>
      <c r="B872" s="214"/>
      <c r="J872" s="217"/>
    </row>
    <row r="873" spans="1:10">
      <c r="A873" s="214"/>
      <c r="B873" s="214"/>
      <c r="J873" s="217"/>
    </row>
    <row r="874" spans="1:10">
      <c r="A874" s="214"/>
      <c r="B874" s="214"/>
      <c r="J874" s="217"/>
    </row>
    <row r="875" spans="1:10">
      <c r="A875" s="214"/>
      <c r="B875" s="214"/>
      <c r="J875" s="217"/>
    </row>
    <row r="876" spans="1:10">
      <c r="A876" s="214"/>
      <c r="B876" s="214"/>
      <c r="J876" s="217"/>
    </row>
    <row r="877" spans="1:10">
      <c r="A877" s="214"/>
      <c r="B877" s="214"/>
      <c r="J877" s="217"/>
    </row>
    <row r="878" spans="1:10">
      <c r="A878" s="214"/>
      <c r="B878" s="214"/>
      <c r="J878" s="217"/>
    </row>
    <row r="879" spans="1:10">
      <c r="A879" s="214"/>
      <c r="B879" s="214"/>
      <c r="J879" s="217"/>
    </row>
    <row r="880" spans="1:10">
      <c r="A880" s="214"/>
      <c r="B880" s="214"/>
      <c r="J880" s="217"/>
    </row>
    <row r="881" spans="1:10">
      <c r="A881" s="214"/>
      <c r="B881" s="214"/>
      <c r="J881" s="217"/>
    </row>
    <row r="882" spans="1:10">
      <c r="A882" s="214"/>
      <c r="B882" s="214"/>
      <c r="J882" s="217"/>
    </row>
    <row r="883" spans="1:10">
      <c r="A883" s="214"/>
      <c r="B883" s="214"/>
      <c r="J883" s="217"/>
    </row>
    <row r="884" spans="1:10">
      <c r="A884" s="214"/>
      <c r="B884" s="214"/>
      <c r="J884" s="217"/>
    </row>
    <row r="885" spans="1:10">
      <c r="A885" s="214"/>
      <c r="B885" s="214"/>
      <c r="J885" s="217"/>
    </row>
    <row r="886" spans="1:10">
      <c r="A886" s="214"/>
      <c r="B886" s="214"/>
      <c r="J886" s="217"/>
    </row>
    <row r="887" spans="1:10">
      <c r="A887" s="214"/>
      <c r="B887" s="214"/>
      <c r="J887" s="217"/>
    </row>
    <row r="888" spans="1:10">
      <c r="A888" s="214"/>
      <c r="B888" s="214"/>
      <c r="J888" s="217"/>
    </row>
    <row r="889" spans="1:10">
      <c r="A889" s="214"/>
      <c r="B889" s="214"/>
      <c r="J889" s="217"/>
    </row>
    <row r="890" spans="1:10">
      <c r="A890" s="214"/>
      <c r="B890" s="214"/>
      <c r="J890" s="217"/>
    </row>
    <row r="891" spans="1:10">
      <c r="A891" s="214"/>
      <c r="B891" s="214"/>
      <c r="J891" s="217"/>
    </row>
    <row r="892" spans="1:10">
      <c r="A892" s="214"/>
      <c r="B892" s="214"/>
      <c r="J892" s="217"/>
    </row>
    <row r="893" spans="1:10">
      <c r="A893" s="214"/>
      <c r="B893" s="214"/>
      <c r="J893" s="217"/>
    </row>
    <row r="894" spans="1:10">
      <c r="A894" s="214"/>
      <c r="B894" s="214"/>
      <c r="J894" s="217"/>
    </row>
    <row r="895" spans="1:10">
      <c r="A895" s="214"/>
      <c r="B895" s="214"/>
      <c r="J895" s="217"/>
    </row>
    <row r="896" spans="1:10">
      <c r="A896" s="214"/>
      <c r="B896" s="214"/>
      <c r="J896" s="217"/>
    </row>
    <row r="897" spans="1:10">
      <c r="A897" s="214"/>
      <c r="B897" s="214"/>
      <c r="J897" s="217"/>
    </row>
    <row r="898" spans="1:10">
      <c r="A898" s="214"/>
      <c r="B898" s="214"/>
      <c r="J898" s="217"/>
    </row>
    <row r="899" spans="1:10">
      <c r="A899" s="214"/>
      <c r="B899" s="214"/>
      <c r="J899" s="217"/>
    </row>
    <row r="900" spans="1:10">
      <c r="A900" s="214"/>
      <c r="B900" s="214"/>
      <c r="J900" s="217"/>
    </row>
    <row r="901" spans="1:10">
      <c r="A901" s="214"/>
      <c r="B901" s="214"/>
      <c r="J901" s="217"/>
    </row>
    <row r="902" spans="1:10">
      <c r="A902" s="214"/>
      <c r="B902" s="214"/>
      <c r="J902" s="217"/>
    </row>
    <row r="903" spans="1:10">
      <c r="A903" s="214"/>
      <c r="B903" s="214"/>
      <c r="J903" s="217"/>
    </row>
    <row r="904" spans="1:10">
      <c r="A904" s="214"/>
      <c r="B904" s="214"/>
      <c r="J904" s="217"/>
    </row>
    <row r="905" spans="1:10">
      <c r="A905" s="214"/>
      <c r="B905" s="214"/>
      <c r="J905" s="217"/>
    </row>
    <row r="906" spans="1:10">
      <c r="A906" s="214"/>
      <c r="B906" s="214"/>
      <c r="J906" s="217"/>
    </row>
    <row r="907" spans="1:10">
      <c r="A907" s="214"/>
      <c r="B907" s="214"/>
      <c r="J907" s="217"/>
    </row>
    <row r="908" spans="1:10">
      <c r="A908" s="214"/>
      <c r="B908" s="214"/>
      <c r="J908" s="217"/>
    </row>
    <row r="909" spans="1:10">
      <c r="A909" s="214"/>
      <c r="B909" s="214"/>
      <c r="J909" s="217"/>
    </row>
    <row r="910" spans="1:10">
      <c r="A910" s="214"/>
      <c r="B910" s="214"/>
      <c r="J910" s="217"/>
    </row>
    <row r="911" spans="1:10">
      <c r="A911" s="214"/>
      <c r="B911" s="214"/>
      <c r="J911" s="217"/>
    </row>
    <row r="912" spans="1:10">
      <c r="A912" s="214"/>
      <c r="B912" s="214"/>
      <c r="J912" s="217"/>
    </row>
    <row r="913" spans="1:10">
      <c r="A913" s="214"/>
      <c r="B913" s="214"/>
      <c r="J913" s="217"/>
    </row>
    <row r="914" spans="1:10">
      <c r="A914" s="214"/>
      <c r="B914" s="214"/>
      <c r="J914" s="217"/>
    </row>
    <row r="915" spans="1:10">
      <c r="A915" s="214"/>
      <c r="B915" s="214"/>
      <c r="J915" s="217"/>
    </row>
    <row r="916" spans="1:10">
      <c r="A916" s="214"/>
      <c r="B916" s="214"/>
      <c r="J916" s="217"/>
    </row>
    <row r="917" spans="1:10">
      <c r="A917" s="214"/>
      <c r="B917" s="214"/>
      <c r="J917" s="217"/>
    </row>
    <row r="918" spans="1:10">
      <c r="A918" s="214"/>
      <c r="B918" s="214"/>
      <c r="J918" s="217"/>
    </row>
    <row r="919" spans="1:10">
      <c r="A919" s="214"/>
      <c r="B919" s="214"/>
      <c r="J919" s="217"/>
    </row>
    <row r="920" spans="1:10">
      <c r="A920" s="214"/>
      <c r="B920" s="214"/>
      <c r="J920" s="217"/>
    </row>
    <row r="921" spans="1:10">
      <c r="A921" s="214"/>
      <c r="B921" s="214"/>
      <c r="J921" s="217"/>
    </row>
    <row r="922" spans="1:10">
      <c r="A922" s="214"/>
      <c r="B922" s="214"/>
      <c r="J922" s="217"/>
    </row>
    <row r="923" spans="1:10">
      <c r="A923" s="214"/>
      <c r="B923" s="214"/>
      <c r="J923" s="217"/>
    </row>
    <row r="924" spans="1:10">
      <c r="A924" s="214"/>
      <c r="B924" s="214"/>
      <c r="J924" s="217"/>
    </row>
    <row r="925" spans="1:10">
      <c r="A925" s="214"/>
      <c r="B925" s="214"/>
      <c r="J925" s="217"/>
    </row>
    <row r="926" spans="1:10">
      <c r="A926" s="214"/>
      <c r="B926" s="214"/>
      <c r="J926" s="217"/>
    </row>
    <row r="927" spans="1:10">
      <c r="A927" s="214"/>
      <c r="B927" s="214"/>
      <c r="J927" s="217"/>
    </row>
    <row r="928" spans="1:10">
      <c r="A928" s="214"/>
      <c r="B928" s="214"/>
      <c r="J928" s="217"/>
    </row>
    <row r="929" spans="1:10">
      <c r="A929" s="214"/>
      <c r="B929" s="214"/>
      <c r="J929" s="217"/>
    </row>
    <row r="930" spans="1:10">
      <c r="A930" s="214"/>
      <c r="B930" s="214"/>
      <c r="J930" s="217"/>
    </row>
    <row r="931" spans="1:10">
      <c r="A931" s="214"/>
      <c r="B931" s="214"/>
      <c r="J931" s="217"/>
    </row>
    <row r="932" spans="1:10">
      <c r="A932" s="214"/>
      <c r="B932" s="214"/>
      <c r="J932" s="217"/>
    </row>
    <row r="933" spans="1:10">
      <c r="A933" s="214"/>
      <c r="B933" s="214"/>
      <c r="J933" s="217"/>
    </row>
    <row r="934" spans="1:10">
      <c r="A934" s="214"/>
      <c r="B934" s="214"/>
      <c r="J934" s="217"/>
    </row>
    <row r="935" spans="1:10">
      <c r="A935" s="214"/>
      <c r="B935" s="214"/>
      <c r="J935" s="217"/>
    </row>
    <row r="936" spans="1:10">
      <c r="A936" s="214"/>
      <c r="B936" s="214"/>
      <c r="J936" s="217"/>
    </row>
    <row r="937" spans="1:10">
      <c r="A937" s="214"/>
      <c r="B937" s="214"/>
      <c r="J937" s="217"/>
    </row>
    <row r="938" spans="1:10">
      <c r="A938" s="214"/>
      <c r="B938" s="214"/>
      <c r="J938" s="217"/>
    </row>
    <row r="939" spans="1:10">
      <c r="A939" s="214"/>
      <c r="B939" s="214"/>
      <c r="J939" s="217"/>
    </row>
    <row r="940" spans="1:10">
      <c r="A940" s="214"/>
      <c r="B940" s="214"/>
      <c r="J940" s="217"/>
    </row>
    <row r="941" spans="1:10">
      <c r="A941" s="214"/>
      <c r="B941" s="214"/>
      <c r="J941" s="217"/>
    </row>
    <row r="942" spans="1:10">
      <c r="A942" s="214"/>
      <c r="B942" s="214"/>
      <c r="J942" s="217"/>
    </row>
    <row r="943" spans="1:10">
      <c r="A943" s="214"/>
      <c r="B943" s="214"/>
      <c r="J943" s="217"/>
    </row>
    <row r="944" spans="1:10">
      <c r="A944" s="214"/>
      <c r="B944" s="214"/>
      <c r="J944" s="217"/>
    </row>
    <row r="945" spans="1:10">
      <c r="A945" s="214"/>
      <c r="B945" s="214"/>
      <c r="J945" s="217"/>
    </row>
    <row r="946" spans="1:10">
      <c r="A946" s="214"/>
      <c r="B946" s="214"/>
      <c r="J946" s="217"/>
    </row>
    <row r="947" spans="1:10">
      <c r="A947" s="214"/>
      <c r="B947" s="214"/>
      <c r="J947" s="217"/>
    </row>
    <row r="948" spans="1:10">
      <c r="A948" s="214"/>
      <c r="B948" s="214"/>
      <c r="J948" s="217"/>
    </row>
    <row r="949" spans="1:10">
      <c r="A949" s="214"/>
      <c r="B949" s="214"/>
      <c r="J949" s="217"/>
    </row>
    <row r="950" spans="1:10">
      <c r="A950" s="214"/>
      <c r="B950" s="214"/>
      <c r="J950" s="217"/>
    </row>
    <row r="951" spans="1:10">
      <c r="A951" s="214"/>
      <c r="B951" s="214"/>
      <c r="J951" s="217"/>
    </row>
    <row r="952" spans="1:10">
      <c r="A952" s="214"/>
      <c r="B952" s="214"/>
      <c r="J952" s="217"/>
    </row>
    <row r="953" spans="1:10">
      <c r="A953" s="214"/>
      <c r="B953" s="214"/>
      <c r="J953" s="217"/>
    </row>
    <row r="954" spans="1:10">
      <c r="A954" s="214"/>
      <c r="B954" s="214"/>
      <c r="J954" s="217"/>
    </row>
    <row r="955" spans="1:10">
      <c r="A955" s="214"/>
      <c r="B955" s="214"/>
      <c r="J955" s="217"/>
    </row>
    <row r="956" spans="1:10">
      <c r="A956" s="214"/>
      <c r="B956" s="214"/>
      <c r="J956" s="217"/>
    </row>
    <row r="957" spans="1:10">
      <c r="A957" s="214"/>
      <c r="B957" s="214"/>
      <c r="J957" s="217"/>
    </row>
    <row r="958" spans="1:10">
      <c r="A958" s="214"/>
      <c r="B958" s="214"/>
      <c r="J958" s="217"/>
    </row>
    <row r="959" spans="1:10">
      <c r="A959" s="214"/>
      <c r="B959" s="214"/>
      <c r="J959" s="217"/>
    </row>
    <row r="960" spans="1:10">
      <c r="A960" s="214"/>
      <c r="B960" s="214"/>
      <c r="J960" s="217"/>
    </row>
    <row r="961" spans="1:10">
      <c r="A961" s="214"/>
      <c r="B961" s="214"/>
      <c r="J961" s="217"/>
    </row>
    <row r="962" spans="1:10">
      <c r="A962" s="214"/>
      <c r="B962" s="214"/>
      <c r="J962" s="217"/>
    </row>
    <row r="963" spans="1:10">
      <c r="A963" s="214"/>
      <c r="B963" s="214"/>
      <c r="J963" s="217"/>
    </row>
    <row r="964" spans="1:10">
      <c r="A964" s="214"/>
      <c r="B964" s="214"/>
      <c r="J964" s="217"/>
    </row>
    <row r="965" spans="1:10">
      <c r="A965" s="214"/>
      <c r="B965" s="214"/>
      <c r="J965" s="217"/>
    </row>
    <row r="966" spans="1:10">
      <c r="A966" s="214"/>
      <c r="B966" s="214"/>
      <c r="J966" s="217"/>
    </row>
    <row r="967" spans="1:10">
      <c r="A967" s="214"/>
      <c r="B967" s="214"/>
      <c r="J967" s="217"/>
    </row>
    <row r="968" spans="1:10">
      <c r="A968" s="214"/>
      <c r="B968" s="214"/>
      <c r="J968" s="217"/>
    </row>
    <row r="969" spans="1:10">
      <c r="A969" s="214"/>
      <c r="B969" s="214"/>
      <c r="J969" s="217"/>
    </row>
    <row r="970" spans="1:10">
      <c r="A970" s="214"/>
      <c r="B970" s="214"/>
      <c r="J970" s="217"/>
    </row>
    <row r="971" spans="1:10">
      <c r="A971" s="214"/>
      <c r="B971" s="214"/>
      <c r="J971" s="217"/>
    </row>
    <row r="972" spans="1:10">
      <c r="A972" s="214"/>
      <c r="B972" s="214"/>
      <c r="J972" s="217"/>
    </row>
    <row r="973" spans="1:10">
      <c r="A973" s="214"/>
      <c r="B973" s="214"/>
      <c r="J973" s="217"/>
    </row>
    <row r="974" spans="1:10">
      <c r="A974" s="214"/>
      <c r="B974" s="214"/>
      <c r="J974" s="217"/>
    </row>
    <row r="975" spans="1:10">
      <c r="A975" s="214"/>
      <c r="B975" s="214"/>
      <c r="J975" s="217"/>
    </row>
    <row r="976" spans="1:10">
      <c r="A976" s="214"/>
      <c r="B976" s="214"/>
      <c r="J976" s="217"/>
    </row>
    <row r="977" spans="1:10">
      <c r="A977" s="214"/>
      <c r="B977" s="214"/>
      <c r="J977" s="217"/>
    </row>
    <row r="978" spans="1:10">
      <c r="A978" s="214"/>
      <c r="B978" s="214"/>
      <c r="J978" s="217"/>
    </row>
    <row r="979" spans="1:10">
      <c r="A979" s="214"/>
      <c r="B979" s="214"/>
      <c r="J979" s="217"/>
    </row>
    <row r="980" spans="1:10">
      <c r="A980" s="214"/>
      <c r="B980" s="214"/>
      <c r="J980" s="217"/>
    </row>
    <row r="981" spans="1:10">
      <c r="A981" s="214"/>
      <c r="B981" s="214"/>
      <c r="J981" s="217"/>
    </row>
    <row r="982" spans="1:10">
      <c r="A982" s="214"/>
      <c r="B982" s="214"/>
      <c r="J982" s="217"/>
    </row>
    <row r="983" spans="1:10">
      <c r="A983" s="214"/>
      <c r="B983" s="214"/>
      <c r="J983" s="217"/>
    </row>
    <row r="984" spans="1:10">
      <c r="A984" s="214"/>
      <c r="B984" s="214"/>
      <c r="J984" s="217"/>
    </row>
    <row r="985" spans="1:10">
      <c r="A985" s="214"/>
      <c r="B985" s="214"/>
      <c r="J985" s="217"/>
    </row>
    <row r="986" spans="1:10">
      <c r="A986" s="214"/>
      <c r="B986" s="214"/>
      <c r="J986" s="217"/>
    </row>
    <row r="987" spans="1:10">
      <c r="A987" s="214"/>
      <c r="B987" s="214"/>
      <c r="J987" s="217"/>
    </row>
    <row r="988" spans="1:10">
      <c r="A988" s="214"/>
      <c r="B988" s="214"/>
      <c r="J988" s="217"/>
    </row>
    <row r="989" spans="1:10">
      <c r="A989" s="214"/>
      <c r="B989" s="214"/>
      <c r="J989" s="217"/>
    </row>
    <row r="990" spans="1:10">
      <c r="A990" s="214"/>
      <c r="B990" s="214"/>
      <c r="J990" s="217"/>
    </row>
    <row r="991" spans="1:10">
      <c r="A991" s="214"/>
      <c r="B991" s="214"/>
      <c r="J991" s="217"/>
    </row>
    <row r="992" spans="1:10">
      <c r="A992" s="214"/>
      <c r="B992" s="214"/>
      <c r="J992" s="217"/>
    </row>
    <row r="993" spans="1:10">
      <c r="A993" s="214"/>
      <c r="B993" s="214"/>
      <c r="J993" s="217"/>
    </row>
    <row r="994" spans="1:10">
      <c r="A994" s="214"/>
      <c r="B994" s="214"/>
      <c r="J994" s="217"/>
    </row>
    <row r="995" spans="1:10">
      <c r="A995" s="214"/>
      <c r="B995" s="214"/>
      <c r="J995" s="217"/>
    </row>
    <row r="996" spans="1:10">
      <c r="A996" s="214"/>
      <c r="B996" s="214"/>
      <c r="J996" s="217"/>
    </row>
    <row r="997" spans="1:10">
      <c r="A997" s="214"/>
      <c r="B997" s="214"/>
      <c r="J997" s="217"/>
    </row>
    <row r="998" spans="1:10">
      <c r="A998" s="214"/>
      <c r="B998" s="214"/>
      <c r="J998" s="217"/>
    </row>
    <row r="999" spans="1:10">
      <c r="A999" s="214"/>
      <c r="B999" s="214"/>
      <c r="J999" s="217"/>
    </row>
    <row r="1000" spans="1:10">
      <c r="A1000" s="214"/>
      <c r="B1000" s="214"/>
      <c r="J1000" s="217"/>
    </row>
    <row r="1001" spans="1:10">
      <c r="A1001" s="214"/>
      <c r="B1001" s="214"/>
      <c r="J1001" s="217"/>
    </row>
    <row r="1002" spans="1:10">
      <c r="A1002" s="214"/>
      <c r="B1002" s="214"/>
      <c r="J1002" s="217"/>
    </row>
    <row r="1003" spans="1:10">
      <c r="A1003" s="214"/>
      <c r="B1003" s="214"/>
      <c r="J1003" s="217"/>
    </row>
    <row r="1004" spans="1:10">
      <c r="A1004" s="214"/>
      <c r="B1004" s="214"/>
      <c r="J1004" s="217"/>
    </row>
    <row r="1005" spans="1:10">
      <c r="A1005" s="214"/>
      <c r="B1005" s="214"/>
      <c r="J1005" s="217"/>
    </row>
    <row r="1006" spans="1:10">
      <c r="A1006" s="214"/>
      <c r="B1006" s="214"/>
      <c r="J1006" s="217"/>
    </row>
    <row r="1007" spans="1:10">
      <c r="A1007" s="214"/>
      <c r="B1007" s="214"/>
      <c r="J1007" s="217"/>
    </row>
    <row r="1008" spans="1:10">
      <c r="A1008" s="214"/>
      <c r="B1008" s="214"/>
      <c r="J1008" s="217"/>
    </row>
    <row r="1009" spans="1:10">
      <c r="A1009" s="214"/>
      <c r="B1009" s="214"/>
      <c r="J1009" s="217"/>
    </row>
    <row r="1010" spans="1:10">
      <c r="A1010" s="214"/>
      <c r="B1010" s="214"/>
      <c r="J1010" s="217"/>
    </row>
    <row r="1011" spans="1:10">
      <c r="A1011" s="214"/>
      <c r="B1011" s="214"/>
      <c r="J1011" s="217"/>
    </row>
    <row r="1012" spans="1:10">
      <c r="A1012" s="214"/>
      <c r="B1012" s="214"/>
      <c r="J1012" s="217"/>
    </row>
    <row r="1013" spans="1:10">
      <c r="A1013" s="214"/>
      <c r="B1013" s="214"/>
      <c r="J1013" s="217"/>
    </row>
    <row r="1014" spans="1:10">
      <c r="A1014" s="214"/>
      <c r="B1014" s="214"/>
      <c r="J1014" s="217"/>
    </row>
    <row r="1015" spans="1:10">
      <c r="A1015" s="214"/>
      <c r="B1015" s="214"/>
      <c r="J1015" s="217"/>
    </row>
    <row r="1016" spans="1:10">
      <c r="A1016" s="214"/>
      <c r="B1016" s="214"/>
      <c r="J1016" s="217"/>
    </row>
    <row r="1017" spans="1:10">
      <c r="A1017" s="214"/>
      <c r="B1017" s="214"/>
      <c r="J1017" s="217"/>
    </row>
    <row r="1018" spans="1:10">
      <c r="A1018" s="214"/>
      <c r="B1018" s="214"/>
      <c r="J1018" s="217"/>
    </row>
    <row r="1019" spans="1:10">
      <c r="A1019" s="214"/>
      <c r="B1019" s="214"/>
      <c r="J1019" s="217"/>
    </row>
    <row r="1020" spans="1:10">
      <c r="A1020" s="214"/>
      <c r="B1020" s="214"/>
      <c r="J1020" s="217"/>
    </row>
    <row r="1021" spans="1:10">
      <c r="A1021" s="214"/>
      <c r="B1021" s="214"/>
      <c r="J1021" s="217"/>
    </row>
    <row r="1022" spans="1:10">
      <c r="A1022" s="214"/>
      <c r="B1022" s="214"/>
      <c r="J1022" s="217"/>
    </row>
    <row r="1023" spans="1:10">
      <c r="A1023" s="214"/>
      <c r="B1023" s="214"/>
      <c r="J1023" s="217"/>
    </row>
    <row r="1024" spans="1:10">
      <c r="A1024" s="214"/>
      <c r="B1024" s="214"/>
      <c r="J1024" s="217"/>
    </row>
    <row r="1025" spans="1:10">
      <c r="A1025" s="214"/>
      <c r="B1025" s="214"/>
      <c r="J1025" s="217"/>
    </row>
    <row r="1026" spans="1:10">
      <c r="A1026" s="214"/>
      <c r="B1026" s="214"/>
      <c r="J1026" s="217"/>
    </row>
    <row r="1027" spans="1:10">
      <c r="A1027" s="214"/>
      <c r="B1027" s="214"/>
      <c r="J1027" s="217"/>
    </row>
    <row r="1028" spans="1:10">
      <c r="A1028" s="214"/>
      <c r="B1028" s="214"/>
      <c r="J1028" s="217"/>
    </row>
    <row r="1029" spans="1:10">
      <c r="A1029" s="214"/>
      <c r="B1029" s="214"/>
      <c r="J1029" s="217"/>
    </row>
    <row r="1030" spans="1:10">
      <c r="A1030" s="214"/>
      <c r="B1030" s="214"/>
      <c r="J1030" s="217"/>
    </row>
    <row r="1031" spans="1:10">
      <c r="A1031" s="214"/>
      <c r="B1031" s="214"/>
      <c r="J1031" s="217"/>
    </row>
    <row r="1032" spans="1:10">
      <c r="A1032" s="214"/>
      <c r="B1032" s="214"/>
      <c r="J1032" s="217"/>
    </row>
    <row r="1033" spans="1:10">
      <c r="A1033" s="214"/>
      <c r="B1033" s="214"/>
      <c r="J1033" s="217"/>
    </row>
    <row r="1034" spans="1:10">
      <c r="A1034" s="214"/>
      <c r="B1034" s="214"/>
      <c r="J1034" s="217"/>
    </row>
    <row r="1035" spans="1:10">
      <c r="A1035" s="214"/>
      <c r="B1035" s="214"/>
      <c r="J1035" s="217"/>
    </row>
    <row r="1036" spans="1:10">
      <c r="A1036" s="214"/>
      <c r="B1036" s="214"/>
      <c r="J1036" s="217"/>
    </row>
    <row r="1037" spans="1:10">
      <c r="A1037" s="214"/>
      <c r="B1037" s="214"/>
      <c r="J1037" s="217"/>
    </row>
    <row r="1038" spans="1:10">
      <c r="A1038" s="214"/>
      <c r="B1038" s="214"/>
      <c r="J1038" s="217"/>
    </row>
    <row r="1039" spans="1:10">
      <c r="A1039" s="214"/>
      <c r="B1039" s="214"/>
      <c r="J1039" s="217"/>
    </row>
    <row r="1040" spans="1:10">
      <c r="A1040" s="214"/>
      <c r="B1040" s="214"/>
      <c r="J1040" s="217"/>
    </row>
    <row r="1041" spans="1:10">
      <c r="A1041" s="214"/>
      <c r="B1041" s="214"/>
      <c r="J1041" s="217"/>
    </row>
    <row r="1042" spans="1:10">
      <c r="A1042" s="214"/>
      <c r="B1042" s="214"/>
      <c r="J1042" s="217"/>
    </row>
    <row r="1043" spans="1:10">
      <c r="A1043" s="214"/>
      <c r="B1043" s="214"/>
      <c r="J1043" s="217"/>
    </row>
    <row r="1044" spans="1:10">
      <c r="A1044" s="214"/>
      <c r="B1044" s="214"/>
      <c r="J1044" s="217"/>
    </row>
    <row r="1045" spans="1:10">
      <c r="A1045" s="214"/>
      <c r="B1045" s="214"/>
      <c r="J1045" s="217"/>
    </row>
    <row r="1046" spans="1:10">
      <c r="A1046" s="214"/>
      <c r="B1046" s="214"/>
      <c r="J1046" s="217"/>
    </row>
    <row r="1047" spans="1:10">
      <c r="A1047" s="214"/>
      <c r="B1047" s="214"/>
      <c r="J1047" s="217"/>
    </row>
    <row r="1048" spans="1:10">
      <c r="A1048" s="214"/>
      <c r="B1048" s="214"/>
      <c r="J1048" s="217"/>
    </row>
    <row r="1049" spans="1:10">
      <c r="A1049" s="214"/>
      <c r="B1049" s="214"/>
      <c r="J1049" s="217"/>
    </row>
    <row r="1050" spans="1:10">
      <c r="A1050" s="214"/>
      <c r="B1050" s="214"/>
      <c r="J1050" s="217"/>
    </row>
    <row r="1051" spans="1:10">
      <c r="A1051" s="214"/>
      <c r="B1051" s="214"/>
      <c r="J1051" s="217"/>
    </row>
    <row r="1052" spans="1:10">
      <c r="A1052" s="214"/>
      <c r="B1052" s="214"/>
      <c r="J1052" s="217"/>
    </row>
    <row r="1053" spans="1:10">
      <c r="A1053" s="214"/>
      <c r="B1053" s="214"/>
      <c r="J1053" s="217"/>
    </row>
    <row r="1054" spans="1:10">
      <c r="A1054" s="214"/>
      <c r="B1054" s="214"/>
      <c r="J1054" s="217"/>
    </row>
    <row r="1055" spans="1:10">
      <c r="A1055" s="214"/>
      <c r="B1055" s="214"/>
      <c r="J1055" s="217"/>
    </row>
    <row r="1056" spans="1:10">
      <c r="A1056" s="214"/>
      <c r="B1056" s="214"/>
      <c r="J1056" s="217"/>
    </row>
    <row r="1057" spans="1:10">
      <c r="A1057" s="214"/>
      <c r="B1057" s="214"/>
      <c r="J1057" s="217"/>
    </row>
    <row r="1058" spans="1:10">
      <c r="A1058" s="214"/>
      <c r="B1058" s="214"/>
      <c r="J1058" s="217"/>
    </row>
    <row r="1059" spans="1:10">
      <c r="A1059" s="214"/>
      <c r="B1059" s="214"/>
      <c r="J1059" s="217"/>
    </row>
    <row r="1060" spans="1:10">
      <c r="A1060" s="214"/>
      <c r="B1060" s="214"/>
      <c r="J1060" s="217"/>
    </row>
    <row r="1061" spans="1:10">
      <c r="A1061" s="214"/>
      <c r="B1061" s="214"/>
      <c r="J1061" s="217"/>
    </row>
    <row r="1062" spans="1:10">
      <c r="A1062" s="214"/>
      <c r="B1062" s="214"/>
      <c r="J1062" s="217"/>
    </row>
    <row r="1063" spans="1:10">
      <c r="A1063" s="214"/>
      <c r="B1063" s="214"/>
      <c r="J1063" s="217"/>
    </row>
    <row r="1064" spans="1:10">
      <c r="A1064" s="214"/>
      <c r="B1064" s="214"/>
      <c r="J1064" s="217"/>
    </row>
    <row r="1065" spans="1:10">
      <c r="A1065" s="214"/>
      <c r="B1065" s="214"/>
      <c r="J1065" s="217"/>
    </row>
    <row r="1066" spans="1:10">
      <c r="A1066" s="214"/>
      <c r="B1066" s="214"/>
      <c r="J1066" s="217"/>
    </row>
    <row r="1067" spans="1:10">
      <c r="A1067" s="214"/>
      <c r="B1067" s="214"/>
      <c r="J1067" s="217"/>
    </row>
    <row r="1068" spans="1:10">
      <c r="A1068" s="214"/>
      <c r="B1068" s="214"/>
      <c r="J1068" s="217"/>
    </row>
    <row r="1069" spans="1:10">
      <c r="A1069" s="214"/>
      <c r="B1069" s="214"/>
      <c r="J1069" s="217"/>
    </row>
    <row r="1070" spans="1:10">
      <c r="A1070" s="214"/>
      <c r="B1070" s="214"/>
      <c r="J1070" s="217"/>
    </row>
    <row r="1071" spans="1:10">
      <c r="A1071" s="214"/>
      <c r="B1071" s="214"/>
      <c r="J1071" s="217"/>
    </row>
    <row r="1072" spans="1:10">
      <c r="A1072" s="214"/>
      <c r="B1072" s="214"/>
      <c r="J1072" s="217"/>
    </row>
    <row r="1073" spans="1:10">
      <c r="A1073" s="214"/>
      <c r="B1073" s="214"/>
      <c r="J1073" s="217"/>
    </row>
    <row r="1074" spans="1:10">
      <c r="A1074" s="214"/>
      <c r="B1074" s="214"/>
      <c r="J1074" s="217"/>
    </row>
    <row r="1075" spans="1:10">
      <c r="A1075" s="214"/>
      <c r="B1075" s="214"/>
      <c r="J1075" s="217"/>
    </row>
    <row r="1076" spans="1:10">
      <c r="A1076" s="214"/>
      <c r="B1076" s="214"/>
      <c r="J1076" s="217"/>
    </row>
    <row r="1077" spans="1:10">
      <c r="A1077" s="214"/>
      <c r="B1077" s="214"/>
      <c r="J1077" s="217"/>
    </row>
    <row r="1078" spans="1:10">
      <c r="A1078" s="214"/>
      <c r="B1078" s="214"/>
      <c r="J1078" s="217"/>
    </row>
    <row r="1079" spans="1:10">
      <c r="A1079" s="214"/>
      <c r="B1079" s="214"/>
      <c r="J1079" s="217"/>
    </row>
    <row r="1080" spans="1:10">
      <c r="A1080" s="214"/>
      <c r="B1080" s="214"/>
      <c r="J1080" s="217"/>
    </row>
    <row r="1081" spans="1:10">
      <c r="A1081" s="214"/>
      <c r="B1081" s="214"/>
      <c r="J1081" s="217"/>
    </row>
    <row r="1082" spans="1:10">
      <c r="A1082" s="214"/>
      <c r="B1082" s="214"/>
      <c r="J1082" s="217"/>
    </row>
    <row r="1083" spans="1:10">
      <c r="A1083" s="214"/>
      <c r="B1083" s="214"/>
      <c r="J1083" s="217"/>
    </row>
    <row r="1084" spans="1:10">
      <c r="A1084" s="214"/>
      <c r="B1084" s="214"/>
      <c r="J1084" s="217"/>
    </row>
    <row r="1085" spans="1:10">
      <c r="A1085" s="214"/>
      <c r="B1085" s="214"/>
      <c r="J1085" s="217"/>
    </row>
    <row r="1086" spans="1:10">
      <c r="A1086" s="214"/>
      <c r="B1086" s="214"/>
      <c r="J1086" s="217"/>
    </row>
    <row r="1087" spans="1:10">
      <c r="A1087" s="214"/>
      <c r="B1087" s="214"/>
      <c r="J1087" s="217"/>
    </row>
    <row r="1088" spans="1:10">
      <c r="A1088" s="214"/>
      <c r="B1088" s="214"/>
      <c r="J1088" s="217"/>
    </row>
    <row r="1089" spans="1:10">
      <c r="A1089" s="214"/>
      <c r="B1089" s="214"/>
      <c r="J1089" s="217"/>
    </row>
    <row r="1090" spans="1:10">
      <c r="A1090" s="214"/>
      <c r="B1090" s="214"/>
      <c r="J1090" s="217"/>
    </row>
    <row r="1091" spans="1:10">
      <c r="A1091" s="214"/>
      <c r="B1091" s="214"/>
      <c r="J1091" s="217"/>
    </row>
    <row r="1092" spans="1:10">
      <c r="A1092" s="214"/>
      <c r="B1092" s="214"/>
      <c r="J1092" s="217"/>
    </row>
    <row r="1093" spans="1:10">
      <c r="A1093" s="214"/>
      <c r="B1093" s="214"/>
      <c r="J1093" s="217"/>
    </row>
    <row r="1094" spans="1:10">
      <c r="A1094" s="214"/>
      <c r="B1094" s="214"/>
      <c r="J1094" s="217"/>
    </row>
    <row r="1095" spans="1:10">
      <c r="A1095" s="214"/>
      <c r="B1095" s="214"/>
      <c r="J1095" s="217"/>
    </row>
    <row r="1096" spans="1:10">
      <c r="A1096" s="214"/>
      <c r="B1096" s="214"/>
      <c r="J1096" s="217"/>
    </row>
    <row r="1097" spans="1:10">
      <c r="A1097" s="214"/>
      <c r="B1097" s="214"/>
      <c r="J1097" s="217"/>
    </row>
    <row r="1098" spans="1:10">
      <c r="A1098" s="214"/>
      <c r="B1098" s="214"/>
      <c r="J1098" s="217"/>
    </row>
    <row r="1099" spans="1:10">
      <c r="A1099" s="214"/>
      <c r="B1099" s="214"/>
      <c r="J1099" s="217"/>
    </row>
    <row r="1100" spans="1:10">
      <c r="A1100" s="214"/>
      <c r="B1100" s="214"/>
      <c r="J1100" s="217"/>
    </row>
    <row r="1101" spans="1:10">
      <c r="A1101" s="214"/>
      <c r="B1101" s="214"/>
      <c r="J1101" s="217"/>
    </row>
    <row r="1102" spans="1:10">
      <c r="A1102" s="214"/>
      <c r="B1102" s="214"/>
      <c r="J1102" s="217"/>
    </row>
    <row r="1103" spans="1:10">
      <c r="A1103" s="214"/>
      <c r="B1103" s="214"/>
      <c r="J1103" s="217"/>
    </row>
    <row r="1104" spans="1:10">
      <c r="A1104" s="214"/>
      <c r="B1104" s="214"/>
      <c r="J1104" s="217"/>
    </row>
    <row r="1105" spans="1:10">
      <c r="A1105" s="214"/>
      <c r="B1105" s="214"/>
      <c r="J1105" s="217"/>
    </row>
    <row r="1106" spans="1:10">
      <c r="A1106" s="214"/>
      <c r="B1106" s="214"/>
      <c r="J1106" s="217"/>
    </row>
    <row r="1107" spans="1:10">
      <c r="A1107" s="214"/>
      <c r="B1107" s="214"/>
      <c r="J1107" s="217"/>
    </row>
    <row r="1108" spans="1:10">
      <c r="A1108" s="214"/>
      <c r="B1108" s="214"/>
      <c r="J1108" s="217"/>
    </row>
    <row r="1109" spans="1:10">
      <c r="A1109" s="214"/>
      <c r="B1109" s="214"/>
      <c r="J1109" s="217"/>
    </row>
    <row r="1110" spans="1:10">
      <c r="A1110" s="214"/>
      <c r="B1110" s="214"/>
      <c r="J1110" s="217"/>
    </row>
    <row r="1111" spans="1:10">
      <c r="A1111" s="214"/>
      <c r="B1111" s="214"/>
      <c r="J1111" s="217"/>
    </row>
    <row r="1112" spans="1:10">
      <c r="A1112" s="214"/>
      <c r="B1112" s="214"/>
      <c r="J1112" s="217"/>
    </row>
    <row r="1113" spans="1:10">
      <c r="A1113" s="214"/>
      <c r="B1113" s="214"/>
      <c r="J1113" s="217"/>
    </row>
    <row r="1114" spans="1:10">
      <c r="A1114" s="214"/>
      <c r="B1114" s="214"/>
      <c r="J1114" s="217"/>
    </row>
    <row r="1115" spans="1:10">
      <c r="A1115" s="214"/>
      <c r="B1115" s="214"/>
      <c r="J1115" s="217"/>
    </row>
    <row r="1116" spans="1:10">
      <c r="A1116" s="214"/>
      <c r="B1116" s="214"/>
      <c r="J1116" s="217"/>
    </row>
    <row r="1117" spans="1:10">
      <c r="A1117" s="214"/>
      <c r="B1117" s="214"/>
      <c r="J1117" s="217"/>
    </row>
    <row r="1118" spans="1:10">
      <c r="A1118" s="214"/>
      <c r="B1118" s="214"/>
      <c r="J1118" s="217"/>
    </row>
    <row r="1119" spans="1:10">
      <c r="A1119" s="214"/>
      <c r="B1119" s="214"/>
      <c r="J1119" s="217"/>
    </row>
    <row r="1120" spans="1:10">
      <c r="A1120" s="214"/>
      <c r="B1120" s="214"/>
      <c r="J1120" s="217"/>
    </row>
    <row r="1121" spans="1:10">
      <c r="A1121" s="214"/>
      <c r="B1121" s="214"/>
      <c r="J1121" s="217"/>
    </row>
    <row r="1122" spans="1:10">
      <c r="A1122" s="214"/>
      <c r="B1122" s="214"/>
      <c r="J1122" s="217"/>
    </row>
    <row r="1123" spans="1:10">
      <c r="A1123" s="214"/>
      <c r="B1123" s="214"/>
      <c r="J1123" s="217"/>
    </row>
    <row r="1124" spans="1:10">
      <c r="A1124" s="214"/>
      <c r="B1124" s="214"/>
      <c r="J1124" s="217"/>
    </row>
    <row r="1125" spans="1:10">
      <c r="A1125" s="214"/>
      <c r="B1125" s="214"/>
      <c r="J1125" s="217"/>
    </row>
    <row r="1126" spans="1:10">
      <c r="A1126" s="214"/>
      <c r="B1126" s="214"/>
      <c r="J1126" s="217"/>
    </row>
    <row r="1127" spans="1:10">
      <c r="A1127" s="214"/>
      <c r="B1127" s="214"/>
      <c r="J1127" s="217"/>
    </row>
    <row r="1128" spans="1:10">
      <c r="A1128" s="214"/>
      <c r="B1128" s="214"/>
      <c r="J1128" s="217"/>
    </row>
    <row r="1129" spans="1:10">
      <c r="A1129" s="214"/>
      <c r="B1129" s="214"/>
      <c r="J1129" s="217"/>
    </row>
    <row r="1130" spans="1:10">
      <c r="A1130" s="214"/>
      <c r="B1130" s="214"/>
      <c r="J1130" s="217"/>
    </row>
    <row r="1131" spans="1:10">
      <c r="A1131" s="214"/>
      <c r="B1131" s="214"/>
      <c r="J1131" s="217"/>
    </row>
    <row r="1132" spans="1:10">
      <c r="A1132" s="214"/>
      <c r="B1132" s="214"/>
      <c r="J1132" s="217"/>
    </row>
    <row r="1133" spans="1:10">
      <c r="A1133" s="214"/>
      <c r="B1133" s="214"/>
      <c r="J1133" s="217"/>
    </row>
    <row r="1134" spans="1:10">
      <c r="A1134" s="214"/>
      <c r="B1134" s="214"/>
      <c r="J1134" s="217"/>
    </row>
    <row r="1135" spans="1:10">
      <c r="A1135" s="214"/>
      <c r="B1135" s="214"/>
      <c r="J1135" s="217"/>
    </row>
    <row r="1136" spans="1:10">
      <c r="A1136" s="214"/>
      <c r="B1136" s="214"/>
      <c r="J1136" s="217"/>
    </row>
    <row r="1137" spans="1:10">
      <c r="A1137" s="214"/>
      <c r="B1137" s="214"/>
      <c r="J1137" s="217"/>
    </row>
    <row r="1138" spans="1:10">
      <c r="A1138" s="214"/>
      <c r="B1138" s="214"/>
      <c r="J1138" s="217"/>
    </row>
    <row r="1139" spans="1:10">
      <c r="A1139" s="214"/>
      <c r="B1139" s="214"/>
      <c r="J1139" s="217"/>
    </row>
    <row r="1140" spans="1:10">
      <c r="A1140" s="214"/>
      <c r="B1140" s="214"/>
      <c r="J1140" s="217"/>
    </row>
    <row r="1141" spans="1:10">
      <c r="A1141" s="214"/>
      <c r="B1141" s="214"/>
      <c r="J1141" s="217"/>
    </row>
    <row r="1142" spans="1:10">
      <c r="A1142" s="214"/>
      <c r="B1142" s="214"/>
      <c r="J1142" s="217"/>
    </row>
    <row r="1143" spans="1:10">
      <c r="A1143" s="214"/>
      <c r="B1143" s="214"/>
      <c r="J1143" s="217"/>
    </row>
    <row r="1144" spans="1:10">
      <c r="A1144" s="214"/>
      <c r="B1144" s="214"/>
      <c r="J1144" s="217"/>
    </row>
    <row r="1145" spans="1:10">
      <c r="A1145" s="214"/>
      <c r="B1145" s="214"/>
      <c r="J1145" s="217"/>
    </row>
    <row r="1146" spans="1:10">
      <c r="A1146" s="214"/>
      <c r="B1146" s="214"/>
      <c r="J1146" s="217"/>
    </row>
    <row r="1147" spans="1:10">
      <c r="A1147" s="214"/>
      <c r="B1147" s="214"/>
      <c r="J1147" s="217"/>
    </row>
    <row r="1148" spans="1:10">
      <c r="A1148" s="214"/>
      <c r="B1148" s="214"/>
      <c r="J1148" s="217"/>
    </row>
    <row r="1149" spans="1:10">
      <c r="A1149" s="214"/>
      <c r="B1149" s="214"/>
      <c r="J1149" s="217"/>
    </row>
    <row r="1150" spans="1:10">
      <c r="A1150" s="214"/>
      <c r="B1150" s="214"/>
      <c r="J1150" s="217"/>
    </row>
    <row r="1151" spans="1:10">
      <c r="A1151" s="214"/>
      <c r="B1151" s="214"/>
      <c r="J1151" s="217"/>
    </row>
    <row r="1152" spans="1:10">
      <c r="A1152" s="214"/>
      <c r="B1152" s="214"/>
      <c r="J1152" s="217"/>
    </row>
    <row r="1153" spans="1:10">
      <c r="A1153" s="214"/>
      <c r="B1153" s="214"/>
      <c r="J1153" s="217"/>
    </row>
    <row r="1154" spans="1:10">
      <c r="A1154" s="214"/>
      <c r="B1154" s="214"/>
      <c r="J1154" s="217"/>
    </row>
    <row r="1155" spans="1:10">
      <c r="A1155" s="214"/>
      <c r="B1155" s="214"/>
      <c r="J1155" s="217"/>
    </row>
    <row r="1156" spans="1:10">
      <c r="A1156" s="214"/>
      <c r="B1156" s="214"/>
      <c r="J1156" s="217"/>
    </row>
    <row r="1157" spans="1:10">
      <c r="A1157" s="214"/>
      <c r="B1157" s="214"/>
      <c r="J1157" s="217"/>
    </row>
    <row r="1158" spans="1:10">
      <c r="A1158" s="214"/>
      <c r="B1158" s="214"/>
      <c r="J1158" s="217"/>
    </row>
    <row r="1159" spans="1:10">
      <c r="A1159" s="214"/>
      <c r="B1159" s="214"/>
      <c r="J1159" s="217"/>
    </row>
    <row r="1160" spans="1:10">
      <c r="A1160" s="214"/>
      <c r="B1160" s="214"/>
      <c r="J1160" s="217"/>
    </row>
    <row r="1161" spans="1:10">
      <c r="A1161" s="214"/>
      <c r="B1161" s="214"/>
      <c r="J1161" s="217"/>
    </row>
    <row r="1162" spans="1:10">
      <c r="A1162" s="214"/>
      <c r="B1162" s="214"/>
      <c r="J1162" s="217"/>
    </row>
    <row r="1163" spans="1:10">
      <c r="A1163" s="214"/>
      <c r="B1163" s="214"/>
      <c r="J1163" s="217"/>
    </row>
    <row r="1164" spans="1:10">
      <c r="A1164" s="214"/>
      <c r="B1164" s="214"/>
      <c r="J1164" s="217"/>
    </row>
    <row r="1165" spans="1:10">
      <c r="A1165" s="214"/>
      <c r="B1165" s="214"/>
      <c r="J1165" s="217"/>
    </row>
    <row r="1166" spans="1:10">
      <c r="A1166" s="214"/>
      <c r="B1166" s="214"/>
      <c r="J1166" s="217"/>
    </row>
    <row r="1167" spans="1:10">
      <c r="A1167" s="214"/>
      <c r="B1167" s="214"/>
      <c r="J1167" s="217"/>
    </row>
    <row r="1168" spans="1:10">
      <c r="A1168" s="214"/>
      <c r="B1168" s="214"/>
      <c r="J1168" s="217"/>
    </row>
    <row r="1169" spans="1:10">
      <c r="A1169" s="214"/>
      <c r="B1169" s="214"/>
      <c r="J1169" s="217"/>
    </row>
    <row r="1170" spans="1:10">
      <c r="A1170" s="214"/>
      <c r="B1170" s="214"/>
      <c r="J1170" s="217"/>
    </row>
    <row r="1171" spans="1:10">
      <c r="A1171" s="214"/>
      <c r="B1171" s="214"/>
      <c r="J1171" s="217"/>
    </row>
    <row r="1172" spans="1:10">
      <c r="A1172" s="214"/>
      <c r="B1172" s="214"/>
      <c r="J1172" s="217"/>
    </row>
    <row r="1173" spans="1:10">
      <c r="A1173" s="214"/>
      <c r="B1173" s="214"/>
      <c r="J1173" s="217"/>
    </row>
    <row r="1174" spans="1:10">
      <c r="A1174" s="214"/>
      <c r="B1174" s="214"/>
      <c r="J1174" s="217"/>
    </row>
    <row r="1175" spans="1:10">
      <c r="A1175" s="214"/>
      <c r="B1175" s="214"/>
      <c r="J1175" s="217"/>
    </row>
    <row r="1176" spans="1:10">
      <c r="A1176" s="214"/>
      <c r="B1176" s="214"/>
      <c r="J1176" s="217"/>
    </row>
    <row r="1177" spans="1:10">
      <c r="A1177" s="214"/>
      <c r="B1177" s="214"/>
      <c r="J1177" s="217"/>
    </row>
    <row r="1178" spans="1:10">
      <c r="A1178" s="214"/>
      <c r="B1178" s="214"/>
      <c r="J1178" s="217"/>
    </row>
    <row r="1179" spans="1:10">
      <c r="A1179" s="214"/>
      <c r="B1179" s="214"/>
      <c r="J1179" s="217"/>
    </row>
    <row r="1180" spans="1:10">
      <c r="A1180" s="214"/>
      <c r="B1180" s="214"/>
      <c r="J1180" s="217"/>
    </row>
    <row r="1181" spans="1:10">
      <c r="A1181" s="214"/>
      <c r="B1181" s="214"/>
      <c r="J1181" s="217"/>
    </row>
    <row r="1182" spans="1:10">
      <c r="A1182" s="214"/>
      <c r="B1182" s="214"/>
      <c r="J1182" s="217"/>
    </row>
    <row r="1183" spans="1:10">
      <c r="A1183" s="214"/>
      <c r="B1183" s="214"/>
      <c r="J1183" s="217"/>
    </row>
    <row r="1184" spans="1:10">
      <c r="A1184" s="214"/>
      <c r="B1184" s="214"/>
      <c r="J1184" s="217"/>
    </row>
    <row r="1185" spans="1:10">
      <c r="A1185" s="214"/>
      <c r="B1185" s="214"/>
      <c r="J1185" s="217"/>
    </row>
    <row r="1186" spans="1:10">
      <c r="A1186" s="214"/>
      <c r="B1186" s="214"/>
      <c r="J1186" s="217"/>
    </row>
    <row r="1187" spans="1:10">
      <c r="A1187" s="214"/>
      <c r="B1187" s="214"/>
      <c r="J1187" s="217"/>
    </row>
    <row r="1188" spans="1:10">
      <c r="A1188" s="214"/>
      <c r="B1188" s="214"/>
      <c r="J1188" s="217"/>
    </row>
    <row r="1189" spans="1:10">
      <c r="A1189" s="214"/>
      <c r="B1189" s="214"/>
      <c r="J1189" s="217"/>
    </row>
    <row r="1190" spans="1:10">
      <c r="A1190" s="214"/>
      <c r="B1190" s="214"/>
      <c r="J1190" s="217"/>
    </row>
    <row r="1191" spans="1:10">
      <c r="A1191" s="214"/>
      <c r="B1191" s="214"/>
      <c r="J1191" s="217"/>
    </row>
    <row r="1192" spans="1:10">
      <c r="A1192" s="214"/>
      <c r="B1192" s="214"/>
      <c r="J1192" s="217"/>
    </row>
    <row r="1193" spans="1:10">
      <c r="A1193" s="214"/>
      <c r="B1193" s="214"/>
      <c r="J1193" s="217"/>
    </row>
    <row r="1194" spans="1:10">
      <c r="A1194" s="214"/>
      <c r="B1194" s="214"/>
      <c r="J1194" s="217"/>
    </row>
    <row r="1195" spans="1:10">
      <c r="A1195" s="214"/>
      <c r="B1195" s="214"/>
      <c r="J1195" s="217"/>
    </row>
    <row r="1196" spans="1:10">
      <c r="A1196" s="214"/>
      <c r="B1196" s="214"/>
      <c r="J1196" s="217"/>
    </row>
    <row r="1197" spans="1:10">
      <c r="A1197" s="214"/>
      <c r="B1197" s="214"/>
      <c r="J1197" s="217"/>
    </row>
    <row r="1198" spans="1:10">
      <c r="A1198" s="214"/>
      <c r="B1198" s="214"/>
      <c r="J1198" s="217"/>
    </row>
    <row r="1199" spans="1:10">
      <c r="A1199" s="214"/>
      <c r="B1199" s="214"/>
      <c r="J1199" s="217"/>
    </row>
    <row r="1200" spans="1:10">
      <c r="A1200" s="214"/>
      <c r="B1200" s="214"/>
      <c r="J1200" s="217"/>
    </row>
    <row r="1201" spans="1:10">
      <c r="A1201" s="214"/>
      <c r="B1201" s="214"/>
      <c r="J1201" s="217"/>
    </row>
    <row r="1202" spans="1:10">
      <c r="A1202" s="214"/>
      <c r="B1202" s="214"/>
      <c r="J1202" s="217"/>
    </row>
    <row r="1203" spans="1:10">
      <c r="A1203" s="214"/>
      <c r="B1203" s="214"/>
      <c r="J1203" s="217"/>
    </row>
    <row r="1204" spans="1:10">
      <c r="A1204" s="214"/>
      <c r="B1204" s="214"/>
      <c r="J1204" s="217"/>
    </row>
    <row r="1205" spans="1:10">
      <c r="A1205" s="214"/>
      <c r="B1205" s="214"/>
      <c r="J1205" s="217"/>
    </row>
    <row r="1206" spans="1:10">
      <c r="A1206" s="214"/>
      <c r="B1206" s="214"/>
      <c r="J1206" s="217"/>
    </row>
    <row r="1207" spans="1:10">
      <c r="A1207" s="214"/>
      <c r="B1207" s="214"/>
      <c r="J1207" s="217"/>
    </row>
    <row r="1208" spans="1:10">
      <c r="A1208" s="214"/>
      <c r="B1208" s="214"/>
      <c r="J1208" s="217"/>
    </row>
    <row r="1209" spans="1:10">
      <c r="A1209" s="214"/>
      <c r="B1209" s="214"/>
      <c r="J1209" s="217"/>
    </row>
    <row r="1210" spans="1:10">
      <c r="A1210" s="214"/>
      <c r="B1210" s="214"/>
      <c r="J1210" s="217"/>
    </row>
    <row r="1211" spans="1:10">
      <c r="A1211" s="214"/>
      <c r="B1211" s="214"/>
      <c r="J1211" s="217"/>
    </row>
    <row r="1212" spans="1:10">
      <c r="A1212" s="214"/>
      <c r="B1212" s="214"/>
      <c r="J1212" s="217"/>
    </row>
    <row r="1213" spans="1:10">
      <c r="A1213" s="214"/>
      <c r="B1213" s="214"/>
      <c r="J1213" s="217"/>
    </row>
    <row r="1214" spans="1:10">
      <c r="A1214" s="214"/>
      <c r="B1214" s="214"/>
      <c r="J1214" s="217"/>
    </row>
    <row r="1215" spans="1:10">
      <c r="A1215" s="214"/>
      <c r="B1215" s="214"/>
      <c r="J1215" s="217"/>
    </row>
    <row r="1216" spans="1:10">
      <c r="A1216" s="214"/>
      <c r="B1216" s="214"/>
      <c r="J1216" s="217"/>
    </row>
    <row r="1217" spans="1:10">
      <c r="A1217" s="214"/>
      <c r="B1217" s="214"/>
      <c r="J1217" s="217"/>
    </row>
    <row r="1218" spans="1:10">
      <c r="A1218" s="214"/>
      <c r="B1218" s="214"/>
      <c r="J1218" s="217"/>
    </row>
    <row r="1219" spans="1:10">
      <c r="A1219" s="214"/>
      <c r="B1219" s="214"/>
      <c r="J1219" s="217"/>
    </row>
    <row r="1220" spans="1:10">
      <c r="A1220" s="214"/>
      <c r="B1220" s="214"/>
      <c r="J1220" s="217"/>
    </row>
    <row r="1221" spans="1:10">
      <c r="A1221" s="214"/>
      <c r="B1221" s="214"/>
      <c r="J1221" s="217"/>
    </row>
    <row r="1222" spans="1:10">
      <c r="A1222" s="214"/>
      <c r="B1222" s="214"/>
      <c r="J1222" s="217"/>
    </row>
    <row r="1223" spans="1:10">
      <c r="A1223" s="214"/>
      <c r="B1223" s="214"/>
      <c r="J1223" s="217"/>
    </row>
    <row r="1224" spans="1:10">
      <c r="A1224" s="214"/>
      <c r="B1224" s="214"/>
      <c r="J1224" s="217"/>
    </row>
    <row r="1225" spans="1:10">
      <c r="A1225" s="214"/>
      <c r="B1225" s="214"/>
      <c r="J1225" s="217"/>
    </row>
    <row r="1226" spans="1:10">
      <c r="A1226" s="214"/>
      <c r="B1226" s="214"/>
      <c r="J1226" s="217"/>
    </row>
    <row r="1227" spans="1:10">
      <c r="A1227" s="214"/>
      <c r="B1227" s="214"/>
      <c r="J1227" s="217"/>
    </row>
    <row r="1228" spans="1:10">
      <c r="A1228" s="214"/>
      <c r="B1228" s="214"/>
      <c r="J1228" s="217"/>
    </row>
    <row r="1229" spans="1:10">
      <c r="A1229" s="214"/>
      <c r="B1229" s="214"/>
      <c r="J1229" s="217"/>
    </row>
    <row r="1230" spans="1:10">
      <c r="A1230" s="214"/>
      <c r="B1230" s="214"/>
      <c r="J1230" s="217"/>
    </row>
    <row r="1231" spans="1:10">
      <c r="A1231" s="214"/>
      <c r="B1231" s="214"/>
      <c r="J1231" s="217"/>
    </row>
    <row r="1232" spans="1:10">
      <c r="A1232" s="214"/>
      <c r="B1232" s="214"/>
      <c r="J1232" s="217"/>
    </row>
    <row r="1233" spans="1:10">
      <c r="A1233" s="214"/>
      <c r="B1233" s="214"/>
      <c r="J1233" s="217"/>
    </row>
    <row r="1234" spans="1:10">
      <c r="A1234" s="214"/>
      <c r="B1234" s="214"/>
      <c r="J1234" s="217"/>
    </row>
    <row r="1235" spans="1:10">
      <c r="A1235" s="214"/>
      <c r="B1235" s="214"/>
      <c r="J1235" s="217"/>
    </row>
    <row r="1236" spans="1:10">
      <c r="A1236" s="214"/>
      <c r="B1236" s="214"/>
      <c r="J1236" s="217"/>
    </row>
    <row r="1237" spans="1:10">
      <c r="A1237" s="214"/>
      <c r="B1237" s="214"/>
      <c r="J1237" s="217"/>
    </row>
    <row r="1238" spans="1:10">
      <c r="A1238" s="214"/>
      <c r="B1238" s="214"/>
      <c r="J1238" s="217"/>
    </row>
    <row r="1239" spans="1:10">
      <c r="A1239" s="214"/>
      <c r="B1239" s="214"/>
      <c r="J1239" s="217"/>
    </row>
    <row r="1240" spans="1:10">
      <c r="A1240" s="214"/>
      <c r="B1240" s="214"/>
      <c r="J1240" s="217"/>
    </row>
    <row r="1241" spans="1:10">
      <c r="A1241" s="214"/>
      <c r="B1241" s="214"/>
      <c r="J1241" s="217"/>
    </row>
    <row r="1242" spans="1:10">
      <c r="A1242" s="214"/>
      <c r="B1242" s="214"/>
      <c r="J1242" s="217"/>
    </row>
    <row r="1243" spans="1:10">
      <c r="A1243" s="214"/>
      <c r="B1243" s="214"/>
      <c r="J1243" s="217"/>
    </row>
    <row r="1244" spans="1:10">
      <c r="A1244" s="214"/>
      <c r="B1244" s="214"/>
      <c r="J1244" s="217"/>
    </row>
    <row r="1245" spans="1:10">
      <c r="A1245" s="214"/>
      <c r="B1245" s="214"/>
      <c r="J1245" s="217"/>
    </row>
    <row r="1246" spans="1:10">
      <c r="A1246" s="214"/>
      <c r="B1246" s="214"/>
      <c r="J1246" s="217"/>
    </row>
    <row r="1247" spans="1:10">
      <c r="A1247" s="214"/>
      <c r="B1247" s="214"/>
      <c r="J1247" s="217"/>
    </row>
    <row r="1248" spans="1:10">
      <c r="A1248" s="214"/>
      <c r="B1248" s="214"/>
      <c r="J1248" s="217"/>
    </row>
    <row r="1249" spans="1:10">
      <c r="A1249" s="214"/>
      <c r="B1249" s="214"/>
      <c r="J1249" s="217"/>
    </row>
    <row r="1250" spans="1:10">
      <c r="A1250" s="214"/>
      <c r="B1250" s="214"/>
      <c r="J1250" s="217"/>
    </row>
    <row r="1251" spans="1:10">
      <c r="A1251" s="214"/>
      <c r="B1251" s="214"/>
      <c r="J1251" s="217"/>
    </row>
    <row r="1252" spans="1:10">
      <c r="A1252" s="214"/>
      <c r="B1252" s="214"/>
      <c r="J1252" s="217"/>
    </row>
    <row r="1253" spans="1:10">
      <c r="A1253" s="214"/>
      <c r="B1253" s="214"/>
      <c r="J1253" s="217"/>
    </row>
    <row r="1254" spans="1:10">
      <c r="A1254" s="214"/>
      <c r="B1254" s="214"/>
      <c r="J1254" s="217"/>
    </row>
    <row r="1255" spans="1:10">
      <c r="A1255" s="214"/>
      <c r="B1255" s="214"/>
      <c r="J1255" s="217"/>
    </row>
    <row r="1256" spans="1:10">
      <c r="A1256" s="214"/>
      <c r="B1256" s="214"/>
      <c r="J1256" s="217"/>
    </row>
    <row r="1257" spans="1:10">
      <c r="A1257" s="214"/>
      <c r="B1257" s="214"/>
      <c r="J1257" s="217"/>
    </row>
    <row r="1258" spans="1:10">
      <c r="A1258" s="214"/>
      <c r="B1258" s="214"/>
      <c r="J1258" s="217"/>
    </row>
    <row r="1259" spans="1:10">
      <c r="A1259" s="214"/>
      <c r="B1259" s="214"/>
      <c r="J1259" s="217"/>
    </row>
    <row r="1260" spans="1:10">
      <c r="A1260" s="214"/>
      <c r="B1260" s="214"/>
      <c r="J1260" s="217"/>
    </row>
    <row r="1261" spans="1:10">
      <c r="A1261" s="214"/>
      <c r="B1261" s="214"/>
      <c r="J1261" s="217"/>
    </row>
    <row r="1262" spans="1:10">
      <c r="A1262" s="214"/>
      <c r="B1262" s="214"/>
      <c r="J1262" s="217"/>
    </row>
    <row r="1263" spans="1:10">
      <c r="A1263" s="214"/>
      <c r="B1263" s="214"/>
      <c r="J1263" s="217"/>
    </row>
    <row r="1264" spans="1:10">
      <c r="A1264" s="214"/>
      <c r="B1264" s="214"/>
      <c r="J1264" s="217"/>
    </row>
    <row r="1265" spans="1:10">
      <c r="A1265" s="214"/>
      <c r="B1265" s="214"/>
      <c r="J1265" s="217"/>
    </row>
    <row r="1266" spans="1:10">
      <c r="A1266" s="214"/>
      <c r="B1266" s="214"/>
      <c r="J1266" s="217"/>
    </row>
    <row r="1267" spans="1:10">
      <c r="A1267" s="214"/>
      <c r="B1267" s="214"/>
      <c r="J1267" s="217"/>
    </row>
    <row r="1268" spans="1:10">
      <c r="A1268" s="214"/>
      <c r="B1268" s="214"/>
      <c r="J1268" s="217"/>
    </row>
    <row r="1269" spans="1:10">
      <c r="A1269" s="214"/>
      <c r="B1269" s="214"/>
      <c r="J1269" s="217"/>
    </row>
    <row r="1270" spans="1:10">
      <c r="A1270" s="214"/>
      <c r="B1270" s="214"/>
      <c r="J1270" s="217"/>
    </row>
    <row r="1271" spans="1:10">
      <c r="A1271" s="214"/>
      <c r="B1271" s="214"/>
      <c r="J1271" s="217"/>
    </row>
    <row r="1272" spans="1:10">
      <c r="A1272" s="214"/>
      <c r="B1272" s="214"/>
      <c r="J1272" s="217"/>
    </row>
    <row r="1273" spans="1:10">
      <c r="A1273" s="214"/>
      <c r="B1273" s="214"/>
      <c r="J1273" s="217"/>
    </row>
    <row r="1274" spans="1:10">
      <c r="A1274" s="214"/>
      <c r="B1274" s="214"/>
      <c r="J1274" s="217"/>
    </row>
    <row r="1275" spans="1:10">
      <c r="A1275" s="214"/>
      <c r="B1275" s="214"/>
      <c r="J1275" s="217"/>
    </row>
    <row r="1276" spans="1:10">
      <c r="A1276" s="214"/>
      <c r="B1276" s="214"/>
      <c r="J1276" s="217"/>
    </row>
    <row r="1277" spans="1:10">
      <c r="A1277" s="214"/>
      <c r="B1277" s="214"/>
      <c r="J1277" s="217"/>
    </row>
    <row r="1278" spans="1:10">
      <c r="A1278" s="214"/>
      <c r="B1278" s="214"/>
      <c r="J1278" s="217"/>
    </row>
    <row r="1279" spans="1:10">
      <c r="A1279" s="214"/>
      <c r="B1279" s="214"/>
      <c r="J1279" s="217"/>
    </row>
    <row r="1280" spans="1:10">
      <c r="A1280" s="214"/>
      <c r="B1280" s="214"/>
      <c r="J1280" s="217"/>
    </row>
    <row r="1281" spans="1:10">
      <c r="A1281" s="214"/>
      <c r="B1281" s="214"/>
      <c r="J1281" s="217"/>
    </row>
    <row r="1282" spans="1:10">
      <c r="A1282" s="214"/>
      <c r="B1282" s="214"/>
      <c r="J1282" s="217"/>
    </row>
    <row r="1283" spans="1:10">
      <c r="A1283" s="214"/>
      <c r="B1283" s="214"/>
      <c r="J1283" s="217"/>
    </row>
    <row r="1284" spans="1:10">
      <c r="A1284" s="214"/>
      <c r="B1284" s="214"/>
      <c r="J1284" s="217"/>
    </row>
    <row r="1285" spans="1:10">
      <c r="A1285" s="214"/>
      <c r="B1285" s="214"/>
      <c r="J1285" s="217"/>
    </row>
    <row r="1286" spans="1:10">
      <c r="A1286" s="214"/>
      <c r="B1286" s="214"/>
      <c r="J1286" s="217"/>
    </row>
    <row r="1287" spans="1:10">
      <c r="A1287" s="214"/>
      <c r="B1287" s="214"/>
      <c r="J1287" s="217"/>
    </row>
    <row r="1288" spans="1:10">
      <c r="A1288" s="214"/>
      <c r="B1288" s="214"/>
      <c r="J1288" s="217"/>
    </row>
    <row r="1289" spans="1:10">
      <c r="A1289" s="214"/>
      <c r="B1289" s="214"/>
      <c r="J1289" s="217"/>
    </row>
    <row r="1290" spans="1:10">
      <c r="A1290" s="214"/>
      <c r="B1290" s="214"/>
      <c r="J1290" s="217"/>
    </row>
    <row r="1291" spans="1:10">
      <c r="A1291" s="214"/>
      <c r="B1291" s="214"/>
      <c r="J1291" s="217"/>
    </row>
    <row r="1292" spans="1:10">
      <c r="A1292" s="214"/>
      <c r="B1292" s="214"/>
      <c r="J1292" s="217"/>
    </row>
    <row r="1293" spans="1:10">
      <c r="A1293" s="214"/>
      <c r="B1293" s="214"/>
      <c r="J1293" s="217"/>
    </row>
    <row r="1294" spans="1:10">
      <c r="A1294" s="214"/>
      <c r="B1294" s="214"/>
      <c r="J1294" s="217"/>
    </row>
    <row r="1295" spans="1:10">
      <c r="A1295" s="214"/>
      <c r="B1295" s="214"/>
      <c r="J1295" s="217"/>
    </row>
    <row r="1296" spans="1:10">
      <c r="A1296" s="214"/>
      <c r="B1296" s="214"/>
      <c r="J1296" s="217"/>
    </row>
    <row r="1297" spans="1:10">
      <c r="A1297" s="214"/>
      <c r="B1297" s="214"/>
      <c r="J1297" s="217"/>
    </row>
    <row r="1298" spans="1:10">
      <c r="A1298" s="214"/>
      <c r="B1298" s="214"/>
      <c r="J1298" s="217"/>
    </row>
    <row r="1299" spans="1:10">
      <c r="A1299" s="214"/>
      <c r="B1299" s="214"/>
      <c r="J1299" s="217"/>
    </row>
    <row r="1300" spans="1:10">
      <c r="A1300" s="214"/>
      <c r="B1300" s="214"/>
      <c r="J1300" s="217"/>
    </row>
    <row r="1301" spans="1:10">
      <c r="A1301" s="214"/>
      <c r="B1301" s="214"/>
      <c r="J1301" s="217"/>
    </row>
    <row r="1302" spans="1:10">
      <c r="A1302" s="214"/>
      <c r="B1302" s="214"/>
      <c r="J1302" s="217"/>
    </row>
    <row r="1303" spans="1:10">
      <c r="A1303" s="214"/>
      <c r="B1303" s="214"/>
      <c r="J1303" s="217"/>
    </row>
    <row r="1304" spans="1:10">
      <c r="A1304" s="214"/>
      <c r="B1304" s="214"/>
      <c r="J1304" s="217"/>
    </row>
    <row r="1305" spans="1:10">
      <c r="A1305" s="214"/>
      <c r="B1305" s="214"/>
      <c r="J1305" s="217"/>
    </row>
    <row r="1306" spans="1:10">
      <c r="A1306" s="214"/>
      <c r="B1306" s="214"/>
      <c r="J1306" s="217"/>
    </row>
    <row r="1307" spans="1:10">
      <c r="A1307" s="214"/>
      <c r="B1307" s="214"/>
      <c r="J1307" s="217"/>
    </row>
    <row r="1308" spans="1:10">
      <c r="A1308" s="214"/>
      <c r="B1308" s="214"/>
      <c r="J1308" s="217"/>
    </row>
    <row r="1309" spans="1:10">
      <c r="A1309" s="214"/>
      <c r="B1309" s="214"/>
      <c r="J1309" s="217"/>
    </row>
    <row r="1310" spans="1:10">
      <c r="A1310" s="214"/>
      <c r="B1310" s="214"/>
      <c r="J1310" s="217"/>
    </row>
    <row r="1311" spans="1:10">
      <c r="A1311" s="214"/>
      <c r="B1311" s="214"/>
      <c r="J1311" s="217"/>
    </row>
    <row r="1312" spans="1:10">
      <c r="A1312" s="214"/>
      <c r="B1312" s="214"/>
      <c r="J1312" s="217"/>
    </row>
    <row r="1313" spans="1:10">
      <c r="A1313" s="214"/>
      <c r="B1313" s="214"/>
      <c r="J1313" s="217"/>
    </row>
    <row r="1314" spans="1:10">
      <c r="A1314" s="214"/>
      <c r="B1314" s="214"/>
      <c r="J1314" s="217"/>
    </row>
    <row r="1315" spans="1:10">
      <c r="A1315" s="214"/>
      <c r="B1315" s="214"/>
      <c r="J1315" s="217"/>
    </row>
    <row r="1316" spans="1:10">
      <c r="A1316" s="214"/>
      <c r="B1316" s="214"/>
      <c r="J1316" s="217"/>
    </row>
    <row r="1317" spans="1:10">
      <c r="A1317" s="214"/>
      <c r="B1317" s="214"/>
      <c r="J1317" s="217"/>
    </row>
    <row r="1318" spans="1:10">
      <c r="A1318" s="214"/>
      <c r="B1318" s="214"/>
      <c r="J1318" s="217"/>
    </row>
    <row r="1319" spans="1:10">
      <c r="A1319" s="214"/>
      <c r="B1319" s="214"/>
      <c r="J1319" s="217"/>
    </row>
    <row r="1320" spans="1:10">
      <c r="A1320" s="214"/>
      <c r="B1320" s="214"/>
      <c r="J1320" s="217"/>
    </row>
    <row r="1321" spans="1:10">
      <c r="A1321" s="214"/>
      <c r="B1321" s="214"/>
      <c r="J1321" s="217"/>
    </row>
    <row r="1322" spans="1:10">
      <c r="A1322" s="214"/>
      <c r="B1322" s="214"/>
      <c r="J1322" s="217"/>
    </row>
    <row r="1323" spans="1:10">
      <c r="A1323" s="214"/>
      <c r="B1323" s="214"/>
      <c r="J1323" s="217"/>
    </row>
    <row r="1324" spans="1:10">
      <c r="A1324" s="214"/>
      <c r="B1324" s="214"/>
      <c r="J1324" s="217"/>
    </row>
    <row r="1325" spans="1:10">
      <c r="A1325" s="214"/>
      <c r="B1325" s="214"/>
      <c r="J1325" s="217"/>
    </row>
    <row r="1326" spans="1:10">
      <c r="A1326" s="214"/>
      <c r="B1326" s="214"/>
      <c r="J1326" s="217"/>
    </row>
    <row r="1327" spans="1:10">
      <c r="A1327" s="214"/>
      <c r="B1327" s="214"/>
      <c r="J1327" s="217"/>
    </row>
    <row r="1328" spans="1:10">
      <c r="A1328" s="214"/>
      <c r="B1328" s="214"/>
      <c r="J1328" s="217"/>
    </row>
    <row r="1329" spans="1:10">
      <c r="A1329" s="214"/>
      <c r="B1329" s="214"/>
      <c r="J1329" s="217"/>
    </row>
    <row r="1330" spans="1:10">
      <c r="A1330" s="214"/>
      <c r="B1330" s="214"/>
      <c r="J1330" s="217"/>
    </row>
    <row r="1331" spans="1:10">
      <c r="A1331" s="214"/>
      <c r="B1331" s="214"/>
      <c r="J1331" s="217"/>
    </row>
    <row r="1332" spans="1:10">
      <c r="A1332" s="214"/>
      <c r="B1332" s="214"/>
      <c r="J1332" s="217"/>
    </row>
    <row r="1333" spans="1:10">
      <c r="A1333" s="214"/>
      <c r="B1333" s="214"/>
      <c r="J1333" s="217"/>
    </row>
    <row r="1334" spans="1:10">
      <c r="A1334" s="214"/>
      <c r="B1334" s="214"/>
      <c r="J1334" s="217"/>
    </row>
    <row r="1335" spans="1:10">
      <c r="A1335" s="214"/>
      <c r="B1335" s="214"/>
      <c r="J1335" s="217"/>
    </row>
    <row r="1336" spans="1:10">
      <c r="A1336" s="214"/>
      <c r="B1336" s="214"/>
      <c r="J1336" s="217"/>
    </row>
    <row r="1337" spans="1:10">
      <c r="A1337" s="214"/>
      <c r="B1337" s="214"/>
      <c r="J1337" s="217"/>
    </row>
    <row r="1338" spans="1:10">
      <c r="A1338" s="214"/>
      <c r="B1338" s="214"/>
      <c r="J1338" s="217"/>
    </row>
    <row r="1339" spans="1:10">
      <c r="A1339" s="214"/>
      <c r="B1339" s="214"/>
      <c r="J1339" s="217"/>
    </row>
    <row r="1340" spans="1:10">
      <c r="A1340" s="214"/>
      <c r="B1340" s="214"/>
      <c r="J1340" s="217"/>
    </row>
    <row r="1341" spans="1:10">
      <c r="A1341" s="214"/>
      <c r="B1341" s="214"/>
      <c r="J1341" s="217"/>
    </row>
    <row r="1342" spans="1:10">
      <c r="A1342" s="214"/>
      <c r="B1342" s="214"/>
      <c r="J1342" s="217"/>
    </row>
    <row r="1343" spans="1:10">
      <c r="A1343" s="214"/>
      <c r="B1343" s="214"/>
      <c r="J1343" s="217"/>
    </row>
    <row r="1344" spans="1:10">
      <c r="A1344" s="214"/>
      <c r="B1344" s="214"/>
      <c r="J1344" s="217"/>
    </row>
    <row r="1345" spans="1:10">
      <c r="A1345" s="214"/>
      <c r="B1345" s="214"/>
      <c r="J1345" s="217"/>
    </row>
    <row r="1346" spans="1:10">
      <c r="A1346" s="214"/>
      <c r="B1346" s="214"/>
      <c r="J1346" s="217"/>
    </row>
    <row r="1347" spans="1:10">
      <c r="A1347" s="214"/>
      <c r="B1347" s="214"/>
      <c r="J1347" s="217"/>
    </row>
    <row r="1348" spans="1:10">
      <c r="A1348" s="214"/>
      <c r="B1348" s="214"/>
      <c r="J1348" s="217"/>
    </row>
    <row r="1349" spans="1:10">
      <c r="A1349" s="214"/>
      <c r="B1349" s="214"/>
      <c r="J1349" s="217"/>
    </row>
    <row r="1350" spans="1:10">
      <c r="A1350" s="214"/>
      <c r="B1350" s="214"/>
      <c r="J1350" s="217"/>
    </row>
    <row r="1351" spans="1:10">
      <c r="A1351" s="214"/>
      <c r="B1351" s="214"/>
      <c r="J1351" s="217"/>
    </row>
    <row r="1352" spans="1:10">
      <c r="A1352" s="214"/>
      <c r="B1352" s="214"/>
      <c r="J1352" s="217"/>
    </row>
    <row r="1353" spans="1:10">
      <c r="A1353" s="214"/>
      <c r="B1353" s="214"/>
      <c r="J1353" s="217"/>
    </row>
    <row r="1354" spans="1:10">
      <c r="A1354" s="214"/>
      <c r="B1354" s="214"/>
      <c r="J1354" s="217"/>
    </row>
    <row r="1355" spans="1:10">
      <c r="A1355" s="214"/>
      <c r="B1355" s="214"/>
      <c r="J1355" s="217"/>
    </row>
    <row r="1356" spans="1:10">
      <c r="A1356" s="214"/>
      <c r="B1356" s="214"/>
      <c r="J1356" s="217"/>
    </row>
    <row r="1357" spans="1:10">
      <c r="A1357" s="214"/>
      <c r="B1357" s="214"/>
      <c r="J1357" s="217"/>
    </row>
    <row r="1358" spans="1:10">
      <c r="A1358" s="214"/>
      <c r="B1358" s="214"/>
      <c r="J1358" s="217"/>
    </row>
    <row r="1359" spans="1:10">
      <c r="A1359" s="214"/>
      <c r="B1359" s="214"/>
      <c r="J1359" s="217"/>
    </row>
    <row r="1360" spans="1:10">
      <c r="A1360" s="214"/>
      <c r="B1360" s="214"/>
      <c r="J1360" s="217"/>
    </row>
    <row r="1361" spans="1:10">
      <c r="A1361" s="214"/>
      <c r="B1361" s="214"/>
      <c r="J1361" s="217"/>
    </row>
    <row r="1362" spans="1:10">
      <c r="A1362" s="214"/>
      <c r="B1362" s="214"/>
      <c r="J1362" s="217"/>
    </row>
    <row r="1363" spans="1:10">
      <c r="A1363" s="214"/>
      <c r="B1363" s="214"/>
      <c r="J1363" s="217"/>
    </row>
    <row r="1364" spans="1:10">
      <c r="A1364" s="214"/>
      <c r="B1364" s="214"/>
      <c r="J1364" s="217"/>
    </row>
    <row r="1365" spans="1:10">
      <c r="A1365" s="214"/>
      <c r="B1365" s="214"/>
      <c r="J1365" s="217"/>
    </row>
    <row r="1366" spans="1:10">
      <c r="A1366" s="214"/>
      <c r="B1366" s="214"/>
      <c r="J1366" s="217"/>
    </row>
    <row r="1367" spans="1:10">
      <c r="A1367" s="214"/>
      <c r="B1367" s="214"/>
      <c r="J1367" s="217"/>
    </row>
    <row r="1368" spans="1:10">
      <c r="A1368" s="214"/>
      <c r="B1368" s="214"/>
      <c r="J1368" s="217"/>
    </row>
    <row r="1369" spans="1:10">
      <c r="A1369" s="214"/>
      <c r="B1369" s="214"/>
      <c r="J1369" s="217"/>
    </row>
    <row r="1370" spans="1:10">
      <c r="A1370" s="214"/>
      <c r="B1370" s="214"/>
      <c r="J1370" s="217"/>
    </row>
    <row r="1371" spans="1:10">
      <c r="A1371" s="214"/>
      <c r="B1371" s="214"/>
      <c r="J1371" s="217"/>
    </row>
    <row r="1372" spans="1:10">
      <c r="A1372" s="214"/>
      <c r="B1372" s="214"/>
      <c r="J1372" s="217"/>
    </row>
    <row r="1373" spans="1:10">
      <c r="A1373" s="214"/>
      <c r="B1373" s="214"/>
      <c r="J1373" s="217"/>
    </row>
    <row r="1374" spans="1:10">
      <c r="A1374" s="214"/>
      <c r="B1374" s="214"/>
      <c r="J1374" s="217"/>
    </row>
    <row r="1375" spans="1:10">
      <c r="A1375" s="214"/>
      <c r="B1375" s="214"/>
      <c r="J1375" s="217"/>
    </row>
    <row r="1376" spans="1:10">
      <c r="A1376" s="214"/>
      <c r="B1376" s="214"/>
      <c r="J1376" s="217"/>
    </row>
    <row r="1377" spans="1:10">
      <c r="A1377" s="214"/>
      <c r="B1377" s="214"/>
      <c r="J1377" s="217"/>
    </row>
    <row r="1378" spans="1:10">
      <c r="A1378" s="214"/>
      <c r="B1378" s="214"/>
      <c r="J1378" s="217"/>
    </row>
    <row r="1379" spans="1:10">
      <c r="A1379" s="214"/>
      <c r="B1379" s="214"/>
      <c r="J1379" s="217"/>
    </row>
    <row r="1380" spans="1:10">
      <c r="A1380" s="214"/>
      <c r="B1380" s="214"/>
      <c r="J1380" s="217"/>
    </row>
    <row r="1381" spans="1:10">
      <c r="A1381" s="214"/>
      <c r="B1381" s="214"/>
      <c r="J1381" s="217"/>
    </row>
    <row r="1382" spans="1:10">
      <c r="A1382" s="214"/>
      <c r="B1382" s="214"/>
      <c r="J1382" s="217"/>
    </row>
    <row r="1383" spans="1:10">
      <c r="A1383" s="214"/>
      <c r="B1383" s="214"/>
      <c r="J1383" s="217"/>
    </row>
    <row r="1384" spans="1:10">
      <c r="A1384" s="214"/>
      <c r="B1384" s="214"/>
      <c r="J1384" s="217"/>
    </row>
    <row r="1385" spans="1:10">
      <c r="A1385" s="214"/>
      <c r="B1385" s="214"/>
      <c r="J1385" s="217"/>
    </row>
    <row r="1386" spans="1:10">
      <c r="A1386" s="214"/>
      <c r="B1386" s="214"/>
      <c r="J1386" s="217"/>
    </row>
    <row r="1387" spans="1:10">
      <c r="A1387" s="214"/>
      <c r="B1387" s="214"/>
      <c r="J1387" s="217"/>
    </row>
    <row r="1388" spans="1:10">
      <c r="A1388" s="214"/>
      <c r="B1388" s="214"/>
      <c r="J1388" s="217"/>
    </row>
    <row r="1389" spans="1:10">
      <c r="A1389" s="214"/>
      <c r="B1389" s="214"/>
      <c r="J1389" s="217"/>
    </row>
    <row r="1390" spans="1:10">
      <c r="A1390" s="214"/>
      <c r="B1390" s="214"/>
      <c r="J1390" s="217"/>
    </row>
    <row r="1391" spans="1:10">
      <c r="A1391" s="214"/>
      <c r="B1391" s="214"/>
      <c r="J1391" s="217"/>
    </row>
    <row r="1392" spans="1:10">
      <c r="A1392" s="214"/>
      <c r="B1392" s="214"/>
      <c r="J1392" s="217"/>
    </row>
    <row r="1393" spans="1:10">
      <c r="A1393" s="214"/>
      <c r="B1393" s="214"/>
      <c r="J1393" s="217"/>
    </row>
    <row r="1394" spans="1:10">
      <c r="A1394" s="214"/>
      <c r="B1394" s="214"/>
      <c r="J1394" s="217"/>
    </row>
    <row r="1395" spans="1:10">
      <c r="A1395" s="214"/>
      <c r="B1395" s="214"/>
      <c r="J1395" s="217"/>
    </row>
    <row r="1396" spans="1:10">
      <c r="A1396" s="214"/>
      <c r="B1396" s="214"/>
      <c r="J1396" s="217"/>
    </row>
    <row r="1397" spans="1:10">
      <c r="A1397" s="214"/>
      <c r="B1397" s="214"/>
      <c r="J1397" s="217"/>
    </row>
    <row r="1398" spans="1:10">
      <c r="A1398" s="214"/>
      <c r="B1398" s="214"/>
      <c r="J1398" s="217"/>
    </row>
    <row r="1399" spans="1:10">
      <c r="A1399" s="214"/>
      <c r="B1399" s="214"/>
      <c r="J1399" s="217"/>
    </row>
  </sheetData>
  <mergeCells count="9">
    <mergeCell ref="I1:J1"/>
    <mergeCell ref="J6:J7"/>
    <mergeCell ref="A66:I66"/>
    <mergeCell ref="A2:I2"/>
    <mergeCell ref="A3:I3"/>
    <mergeCell ref="A4:I4"/>
    <mergeCell ref="B6:B7"/>
    <mergeCell ref="C6:D6"/>
    <mergeCell ref="E6:I6"/>
  </mergeCells>
  <printOptions gridLines="1"/>
  <pageMargins left="0.39370078740157483" right="0" top="0.74803149606299213" bottom="0.74803149606299213" header="0.31496062992125984" footer="0.31496062992125984"/>
  <pageSetup paperSize="9" scale="8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I7" sqref="I7"/>
    </sheetView>
  </sheetViews>
  <sheetFormatPr defaultRowHeight="15.75"/>
  <cols>
    <col min="1" max="1" width="28.140625" style="220" customWidth="1"/>
    <col min="2" max="2" width="11.85546875" style="221" customWidth="1"/>
    <col min="3" max="3" width="14.28515625" style="221" customWidth="1"/>
    <col min="4" max="4" width="14" style="221" customWidth="1"/>
    <col min="5" max="5" width="13" style="221" customWidth="1"/>
    <col min="6" max="6" width="13.140625" style="221" customWidth="1"/>
    <col min="7" max="7" width="13.42578125" style="221" customWidth="1"/>
    <col min="8" max="8" width="11.5703125" style="221" customWidth="1"/>
    <col min="9" max="9" width="13.85546875" style="219" customWidth="1"/>
    <col min="10" max="16384" width="9.140625" style="219"/>
  </cols>
  <sheetData>
    <row r="1" spans="1:9">
      <c r="H1" s="359" t="s">
        <v>2</v>
      </c>
      <c r="I1" s="359"/>
    </row>
    <row r="2" spans="1:9" ht="18.75">
      <c r="A2" s="377" t="s">
        <v>263</v>
      </c>
      <c r="B2" s="377"/>
      <c r="C2" s="377"/>
      <c r="D2" s="377"/>
      <c r="E2" s="377"/>
      <c r="F2" s="377"/>
      <c r="G2" s="377"/>
      <c r="H2" s="377"/>
      <c r="I2" s="377"/>
    </row>
    <row r="3" spans="1:9" ht="18.75">
      <c r="A3" s="377" t="s">
        <v>408</v>
      </c>
      <c r="B3" s="377"/>
      <c r="C3" s="377"/>
      <c r="D3" s="377"/>
      <c r="E3" s="377"/>
      <c r="F3" s="377"/>
      <c r="G3" s="377"/>
      <c r="H3" s="377"/>
      <c r="I3" s="377"/>
    </row>
    <row r="4" spans="1:9" ht="12.75" customHeight="1"/>
    <row r="5" spans="1:9" ht="32.25" customHeight="1">
      <c r="A5" s="372"/>
      <c r="B5" s="373" t="s">
        <v>410</v>
      </c>
      <c r="C5" s="373"/>
      <c r="D5" s="459" t="s">
        <v>411</v>
      </c>
      <c r="E5" s="461" t="s">
        <v>412</v>
      </c>
      <c r="F5" s="462"/>
      <c r="G5" s="462"/>
      <c r="H5" s="463"/>
      <c r="I5" s="374" t="s">
        <v>264</v>
      </c>
    </row>
    <row r="6" spans="1:9" s="223" customFormat="1" ht="37.5" customHeight="1">
      <c r="A6" s="372"/>
      <c r="B6" s="222" t="s">
        <v>207</v>
      </c>
      <c r="C6" s="222" t="s">
        <v>208</v>
      </c>
      <c r="D6" s="460"/>
      <c r="E6" s="222" t="s">
        <v>413</v>
      </c>
      <c r="F6" s="222" t="s">
        <v>416</v>
      </c>
      <c r="G6" s="222" t="s">
        <v>414</v>
      </c>
      <c r="H6" s="358" t="s">
        <v>415</v>
      </c>
      <c r="I6" s="375"/>
    </row>
    <row r="7" spans="1:9" s="228" customFormat="1" ht="46.5" customHeight="1">
      <c r="A7" s="224" t="s">
        <v>244</v>
      </c>
      <c r="B7" s="225"/>
      <c r="C7" s="226"/>
      <c r="D7" s="226"/>
      <c r="E7" s="226"/>
      <c r="F7" s="226"/>
      <c r="G7" s="226"/>
      <c r="H7" s="226"/>
      <c r="I7" s="227">
        <f>B7+C7+E7+F7+H7</f>
        <v>0</v>
      </c>
    </row>
    <row r="8" spans="1:9" s="223" customFormat="1" ht="47.25" customHeight="1">
      <c r="A8" s="224" t="s">
        <v>265</v>
      </c>
      <c r="B8" s="225"/>
      <c r="C8" s="226"/>
      <c r="D8" s="226"/>
      <c r="E8" s="226"/>
      <c r="F8" s="226"/>
      <c r="G8" s="226"/>
      <c r="H8" s="226"/>
      <c r="I8" s="227">
        <f>B8+C8+E8+F8+H8</f>
        <v>0</v>
      </c>
    </row>
    <row r="9" spans="1:9" s="223" customFormat="1" ht="30" customHeight="1">
      <c r="A9" s="224" t="s">
        <v>245</v>
      </c>
      <c r="B9" s="225"/>
      <c r="C9" s="226"/>
      <c r="D9" s="226"/>
      <c r="E9" s="226"/>
      <c r="F9" s="226"/>
      <c r="G9" s="226"/>
      <c r="H9" s="226"/>
      <c r="I9" s="227">
        <f>B9+C9+E9+F9+H9</f>
        <v>0</v>
      </c>
    </row>
    <row r="11" spans="1:9">
      <c r="A11" s="229" t="s">
        <v>409</v>
      </c>
    </row>
    <row r="13" spans="1:9" ht="28.5" customHeight="1">
      <c r="A13" s="378"/>
      <c r="B13" s="378"/>
      <c r="C13" s="378"/>
      <c r="D13" s="378"/>
      <c r="E13" s="378"/>
      <c r="F13" s="378"/>
      <c r="G13" s="378"/>
      <c r="H13" s="378"/>
      <c r="I13" s="378"/>
    </row>
    <row r="19" spans="1:9">
      <c r="A19" s="229"/>
    </row>
    <row r="20" spans="1:9" ht="31.5" customHeight="1">
      <c r="A20" s="378"/>
      <c r="B20" s="378"/>
      <c r="C20" s="378"/>
      <c r="D20" s="378"/>
      <c r="E20" s="378"/>
      <c r="F20" s="378"/>
      <c r="G20" s="378"/>
      <c r="H20" s="378"/>
      <c r="I20" s="378"/>
    </row>
    <row r="21" spans="1:9">
      <c r="A21" s="229"/>
    </row>
    <row r="22" spans="1:9" ht="31.5" customHeight="1">
      <c r="A22" s="378"/>
      <c r="B22" s="378"/>
      <c r="C22" s="378"/>
      <c r="D22" s="378"/>
      <c r="E22" s="378"/>
      <c r="F22" s="378"/>
      <c r="G22" s="378"/>
      <c r="H22" s="378"/>
      <c r="I22" s="378"/>
    </row>
    <row r="26" spans="1:9">
      <c r="A26" s="229"/>
    </row>
    <row r="27" spans="1:9" ht="31.5" customHeight="1">
      <c r="A27" s="378"/>
      <c r="B27" s="378"/>
      <c r="C27" s="378"/>
      <c r="D27" s="378"/>
      <c r="E27" s="378"/>
      <c r="F27" s="378"/>
      <c r="G27" s="378"/>
      <c r="H27" s="378"/>
      <c r="I27" s="378"/>
    </row>
    <row r="28" spans="1:9" ht="24.75" customHeight="1">
      <c r="A28" s="376"/>
      <c r="B28" s="376"/>
      <c r="C28" s="376"/>
      <c r="D28" s="376"/>
      <c r="E28" s="376"/>
      <c r="F28" s="376"/>
      <c r="G28" s="376"/>
      <c r="H28" s="376"/>
      <c r="I28" s="376"/>
    </row>
    <row r="29" spans="1:9">
      <c r="A29" s="229"/>
    </row>
  </sheetData>
  <mergeCells count="13">
    <mergeCell ref="A28:I28"/>
    <mergeCell ref="A2:I2"/>
    <mergeCell ref="A3:I3"/>
    <mergeCell ref="A13:I13"/>
    <mergeCell ref="A20:I20"/>
    <mergeCell ref="A22:I22"/>
    <mergeCell ref="A27:I27"/>
    <mergeCell ref="D5:D6"/>
    <mergeCell ref="E5:H5"/>
    <mergeCell ref="H1:I1"/>
    <mergeCell ref="A5:A6"/>
    <mergeCell ref="B5:C5"/>
    <mergeCell ref="I5:I6"/>
  </mergeCells>
  <printOptions horizontalCentered="1"/>
  <pageMargins left="0.31496062992125984" right="0.31496062992125984" top="0.35433070866141736" bottom="0.15748031496062992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J17"/>
  <sheetViews>
    <sheetView showZeros="0" view="pageBreakPreview" zoomScaleSheetLayoutView="100" workbookViewId="0">
      <selection activeCell="C14" sqref="C14"/>
    </sheetView>
  </sheetViews>
  <sheetFormatPr defaultRowHeight="11.25"/>
  <cols>
    <col min="1" max="1" width="5" style="27" customWidth="1"/>
    <col min="2" max="2" width="43.140625" style="28" customWidth="1"/>
    <col min="3" max="9" width="16.5703125" style="27" customWidth="1"/>
    <col min="10" max="10" width="16.140625" style="27" customWidth="1"/>
    <col min="11" max="16384" width="9.140625" style="27"/>
  </cols>
  <sheetData>
    <row r="1" spans="1:10" ht="18" customHeight="1">
      <c r="I1" s="382" t="s">
        <v>451</v>
      </c>
      <c r="J1" s="383"/>
    </row>
    <row r="2" spans="1:10" ht="7.5" customHeight="1"/>
    <row r="3" spans="1:10" ht="10.5" customHeight="1">
      <c r="J3" s="29"/>
    </row>
    <row r="4" spans="1:10" ht="15.75" customHeight="1">
      <c r="B4" s="384" t="s">
        <v>462</v>
      </c>
      <c r="C4" s="384"/>
      <c r="D4" s="384"/>
      <c r="E4" s="384"/>
      <c r="F4" s="384"/>
      <c r="G4" s="384"/>
      <c r="H4" s="384"/>
      <c r="I4" s="384"/>
      <c r="J4" s="384"/>
    </row>
    <row r="7" spans="1:10" ht="18" customHeight="1">
      <c r="A7" s="385" t="s">
        <v>3</v>
      </c>
      <c r="B7" s="388" t="s">
        <v>4</v>
      </c>
      <c r="C7" s="388" t="s">
        <v>5</v>
      </c>
      <c r="D7" s="388" t="s">
        <v>6</v>
      </c>
      <c r="E7" s="388" t="s">
        <v>7</v>
      </c>
      <c r="F7" s="391" t="s">
        <v>419</v>
      </c>
      <c r="G7" s="379" t="s">
        <v>418</v>
      </c>
      <c r="H7" s="380"/>
      <c r="I7" s="380"/>
      <c r="J7" s="381"/>
    </row>
    <row r="8" spans="1:10" ht="15.75">
      <c r="A8" s="386"/>
      <c r="B8" s="389"/>
      <c r="C8" s="389"/>
      <c r="D8" s="389"/>
      <c r="E8" s="389"/>
      <c r="F8" s="392"/>
      <c r="G8" s="388" t="s">
        <v>8</v>
      </c>
      <c r="H8" s="379" t="s">
        <v>9</v>
      </c>
      <c r="I8" s="380"/>
      <c r="J8" s="381"/>
    </row>
    <row r="9" spans="1:10" ht="78.75">
      <c r="A9" s="387"/>
      <c r="B9" s="390"/>
      <c r="C9" s="390"/>
      <c r="D9" s="390"/>
      <c r="E9" s="390"/>
      <c r="F9" s="393"/>
      <c r="G9" s="390"/>
      <c r="H9" s="30" t="s">
        <v>10</v>
      </c>
      <c r="I9" s="30" t="s">
        <v>11</v>
      </c>
      <c r="J9" s="30" t="s">
        <v>12</v>
      </c>
    </row>
    <row r="10" spans="1:10" s="33" customFormat="1" ht="15.75" customHeight="1">
      <c r="A10" s="31"/>
      <c r="B10" s="32">
        <v>1</v>
      </c>
      <c r="C10" s="32">
        <v>2</v>
      </c>
      <c r="D10" s="32">
        <v>3</v>
      </c>
      <c r="E10" s="32">
        <v>4</v>
      </c>
      <c r="F10" s="32">
        <v>5</v>
      </c>
      <c r="G10" s="32">
        <v>6</v>
      </c>
      <c r="H10" s="32">
        <v>7</v>
      </c>
      <c r="I10" s="32">
        <v>8</v>
      </c>
      <c r="J10" s="32">
        <v>9</v>
      </c>
    </row>
    <row r="11" spans="1:10" ht="25.5" customHeight="1">
      <c r="A11" s="34"/>
      <c r="B11" s="35"/>
      <c r="C11" s="36"/>
      <c r="D11" s="37"/>
      <c r="E11" s="37"/>
      <c r="F11" s="37"/>
      <c r="G11" s="37"/>
      <c r="H11" s="38"/>
      <c r="I11" s="34"/>
      <c r="J11" s="34"/>
    </row>
    <row r="12" spans="1:10" ht="25.5" customHeight="1">
      <c r="A12" s="34"/>
      <c r="B12" s="35"/>
      <c r="C12" s="36"/>
      <c r="D12" s="37"/>
      <c r="E12" s="37"/>
      <c r="F12" s="37"/>
      <c r="G12" s="37"/>
      <c r="H12" s="39"/>
      <c r="I12" s="34"/>
      <c r="J12" s="34"/>
    </row>
    <row r="13" spans="1:10" ht="25.5" customHeight="1">
      <c r="A13" s="34"/>
      <c r="B13" s="40"/>
      <c r="C13" s="41"/>
      <c r="D13" s="42"/>
      <c r="E13" s="42"/>
      <c r="F13" s="42"/>
      <c r="G13" s="42"/>
      <c r="H13" s="38"/>
      <c r="I13" s="34"/>
      <c r="J13" s="34"/>
    </row>
    <row r="14" spans="1:10" ht="25.5" customHeight="1">
      <c r="A14" s="34"/>
      <c r="B14" s="40"/>
      <c r="C14" s="43"/>
      <c r="D14" s="42"/>
      <c r="E14" s="42"/>
      <c r="F14" s="42"/>
      <c r="G14" s="42"/>
      <c r="H14" s="38"/>
      <c r="I14" s="34"/>
      <c r="J14" s="34"/>
    </row>
    <row r="15" spans="1:10" ht="25.5" customHeight="1">
      <c r="A15" s="34"/>
      <c r="B15" s="35"/>
      <c r="C15" s="44"/>
      <c r="D15" s="37"/>
      <c r="E15" s="37"/>
      <c r="F15" s="37"/>
      <c r="G15" s="37"/>
      <c r="H15" s="38"/>
      <c r="I15" s="34"/>
      <c r="J15" s="34"/>
    </row>
    <row r="16" spans="1:10" ht="25.5" customHeight="1">
      <c r="A16" s="34"/>
      <c r="B16" s="35"/>
      <c r="C16" s="36"/>
      <c r="D16" s="37"/>
      <c r="E16" s="37"/>
      <c r="F16" s="37"/>
      <c r="G16" s="37"/>
      <c r="H16" s="38"/>
      <c r="I16" s="34"/>
      <c r="J16" s="34"/>
    </row>
    <row r="17" spans="1:10" ht="25.5" customHeight="1">
      <c r="A17" s="34"/>
      <c r="B17" s="35"/>
      <c r="C17" s="36"/>
      <c r="D17" s="37"/>
      <c r="E17" s="37"/>
      <c r="F17" s="37"/>
      <c r="G17" s="37"/>
      <c r="H17" s="39"/>
      <c r="I17" s="34"/>
      <c r="J17" s="34"/>
    </row>
  </sheetData>
  <mergeCells count="11">
    <mergeCell ref="H8:J8"/>
    <mergeCell ref="I1:J1"/>
    <mergeCell ref="B4:J4"/>
    <mergeCell ref="A7:A9"/>
    <mergeCell ref="B7:B9"/>
    <mergeCell ref="C7:C9"/>
    <mergeCell ref="D7:D9"/>
    <mergeCell ref="E7:E9"/>
    <mergeCell ref="F7:F9"/>
    <mergeCell ref="G7:J7"/>
    <mergeCell ref="G8:G9"/>
  </mergeCells>
  <printOptions horizontalCentered="1"/>
  <pageMargins left="0.51181102362204722" right="0.39370078740157483" top="0.39370078740157483" bottom="0.39370078740157483" header="0.51181102362204722" footer="0.31496062992125984"/>
  <pageSetup paperSize="9" scale="76" fitToHeight="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G16"/>
  <sheetViews>
    <sheetView showZeros="0" view="pageBreakPreview" zoomScale="106" zoomScaleSheetLayoutView="106" workbookViewId="0">
      <selection activeCell="G2" sqref="G2"/>
    </sheetView>
  </sheetViews>
  <sheetFormatPr defaultRowHeight="11.25"/>
  <cols>
    <col min="1" max="1" width="5.42578125" style="45" customWidth="1"/>
    <col min="2" max="2" width="31.85546875" style="28" customWidth="1"/>
    <col min="3" max="7" width="22.85546875" style="27" customWidth="1"/>
    <col min="8" max="16384" width="9.140625" style="27"/>
  </cols>
  <sheetData>
    <row r="1" spans="1:7">
      <c r="G1" s="29" t="s">
        <v>452</v>
      </c>
    </row>
    <row r="2" spans="1:7" ht="7.5" customHeight="1"/>
    <row r="3" spans="1:7" ht="10.5" customHeight="1"/>
    <row r="4" spans="1:7" ht="63" customHeight="1">
      <c r="B4" s="394" t="s">
        <v>417</v>
      </c>
      <c r="C4" s="394"/>
      <c r="D4" s="394"/>
      <c r="E4" s="394"/>
      <c r="F4" s="394"/>
      <c r="G4" s="394"/>
    </row>
    <row r="6" spans="1:7" ht="15" customHeight="1">
      <c r="A6" s="385" t="s">
        <v>3</v>
      </c>
      <c r="B6" s="388" t="s">
        <v>14</v>
      </c>
      <c r="C6" s="395" t="s">
        <v>420</v>
      </c>
      <c r="D6" s="395"/>
      <c r="E6" s="395"/>
      <c r="F6" s="395"/>
      <c r="G6" s="395"/>
    </row>
    <row r="7" spans="1:7" ht="15.75">
      <c r="A7" s="386"/>
      <c r="B7" s="389"/>
      <c r="C7" s="388" t="s">
        <v>15</v>
      </c>
      <c r="D7" s="395" t="s">
        <v>16</v>
      </c>
      <c r="E7" s="395"/>
      <c r="F7" s="395"/>
      <c r="G7" s="395"/>
    </row>
    <row r="8" spans="1:7" ht="47.25">
      <c r="A8" s="387"/>
      <c r="B8" s="390"/>
      <c r="C8" s="390"/>
      <c r="D8" s="46" t="s">
        <v>17</v>
      </c>
      <c r="E8" s="46" t="s">
        <v>18</v>
      </c>
      <c r="F8" s="46" t="s">
        <v>19</v>
      </c>
      <c r="G8" s="46" t="s">
        <v>20</v>
      </c>
    </row>
    <row r="9" spans="1:7" s="50" customFormat="1" ht="20.25" customHeight="1">
      <c r="A9" s="47">
        <v>1</v>
      </c>
      <c r="B9" s="48" t="s">
        <v>21</v>
      </c>
      <c r="C9" s="49">
        <v>5</v>
      </c>
      <c r="D9" s="49"/>
      <c r="E9" s="49"/>
      <c r="F9" s="49"/>
      <c r="G9" s="49">
        <v>5</v>
      </c>
    </row>
    <row r="10" spans="1:7" ht="20.25" customHeight="1">
      <c r="A10" s="51">
        <v>2</v>
      </c>
      <c r="B10" s="35" t="s">
        <v>22</v>
      </c>
      <c r="C10" s="36"/>
      <c r="D10" s="37"/>
      <c r="E10" s="37"/>
      <c r="F10" s="38"/>
      <c r="G10" s="34"/>
    </row>
    <row r="11" spans="1:7" ht="20.25" customHeight="1">
      <c r="A11" s="51">
        <v>3</v>
      </c>
      <c r="B11" s="35" t="s">
        <v>23</v>
      </c>
      <c r="C11" s="36"/>
      <c r="D11" s="37"/>
      <c r="E11" s="37"/>
      <c r="F11" s="39"/>
      <c r="G11" s="34"/>
    </row>
    <row r="12" spans="1:7" s="50" customFormat="1" ht="20.25" customHeight="1">
      <c r="A12" s="47">
        <v>4</v>
      </c>
      <c r="B12" s="52" t="s">
        <v>24</v>
      </c>
      <c r="C12" s="53"/>
      <c r="D12" s="54"/>
      <c r="E12" s="54"/>
      <c r="F12" s="55"/>
      <c r="G12" s="56"/>
    </row>
    <row r="13" spans="1:7" s="50" customFormat="1" ht="20.25" customHeight="1">
      <c r="A13" s="47">
        <v>5</v>
      </c>
      <c r="B13" s="52" t="s">
        <v>25</v>
      </c>
      <c r="C13" s="57"/>
      <c r="D13" s="54"/>
      <c r="E13" s="54"/>
      <c r="F13" s="55"/>
      <c r="G13" s="56"/>
    </row>
    <row r="14" spans="1:7" ht="20.25" customHeight="1">
      <c r="A14" s="51"/>
      <c r="B14" s="35"/>
      <c r="C14" s="44"/>
      <c r="D14" s="37"/>
      <c r="E14" s="37"/>
      <c r="F14" s="38"/>
      <c r="G14" s="34"/>
    </row>
    <row r="15" spans="1:7" ht="20.25" customHeight="1">
      <c r="A15" s="51"/>
      <c r="B15" s="35"/>
      <c r="C15" s="36"/>
      <c r="D15" s="37"/>
      <c r="E15" s="37"/>
      <c r="F15" s="38"/>
      <c r="G15" s="34"/>
    </row>
    <row r="16" spans="1:7" ht="20.25" customHeight="1">
      <c r="A16" s="51"/>
      <c r="B16" s="40" t="s">
        <v>15</v>
      </c>
      <c r="C16" s="36"/>
      <c r="D16" s="37"/>
      <c r="E16" s="37"/>
      <c r="F16" s="39"/>
      <c r="G16" s="34"/>
    </row>
  </sheetData>
  <mergeCells count="6">
    <mergeCell ref="B4:G4"/>
    <mergeCell ref="A6:A8"/>
    <mergeCell ref="B6:B8"/>
    <mergeCell ref="C6:G6"/>
    <mergeCell ref="C7:C8"/>
    <mergeCell ref="D7:G7"/>
  </mergeCells>
  <printOptions horizontalCentered="1"/>
  <pageMargins left="0.51181102362204722" right="0.39370078740157483" top="0.39370078740157483" bottom="0.39370078740157483" header="0.31496062992125984" footer="0.31496062992125984"/>
  <pageSetup paperSize="9" scale="90" fitToHeight="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E8"/>
  <sheetViews>
    <sheetView view="pageBreakPreview" zoomScale="115" zoomScaleNormal="100" zoomScaleSheetLayoutView="115" workbookViewId="0">
      <selection activeCell="B2" sqref="B2:E2"/>
    </sheetView>
  </sheetViews>
  <sheetFormatPr defaultColWidth="30.5703125" defaultRowHeight="15"/>
  <cols>
    <col min="1" max="1" width="6.5703125" style="21" customWidth="1"/>
    <col min="2" max="2" width="34.28515625" style="22" customWidth="1"/>
    <col min="3" max="3" width="30.5703125" style="23" customWidth="1"/>
    <col min="4" max="16384" width="30.5703125" style="2"/>
  </cols>
  <sheetData>
    <row r="1" spans="1:5">
      <c r="E1" s="29" t="s">
        <v>13</v>
      </c>
    </row>
    <row r="2" spans="1:5" ht="40.5" customHeight="1">
      <c r="B2" s="396" t="s">
        <v>421</v>
      </c>
      <c r="C2" s="396"/>
      <c r="D2" s="396"/>
      <c r="E2" s="396"/>
    </row>
    <row r="3" spans="1:5" ht="42" customHeight="1">
      <c r="A3" s="58" t="s">
        <v>27</v>
      </c>
      <c r="B3" s="59" t="s">
        <v>28</v>
      </c>
      <c r="C3" s="59" t="s">
        <v>29</v>
      </c>
      <c r="D3" s="60" t="s">
        <v>30</v>
      </c>
      <c r="E3" s="60" t="s">
        <v>31</v>
      </c>
    </row>
    <row r="4" spans="1:5" s="3" customFormat="1" ht="17.25" customHeight="1">
      <c r="A4" s="61"/>
      <c r="B4" s="62"/>
      <c r="C4" s="63"/>
      <c r="D4" s="64"/>
      <c r="E4" s="65"/>
    </row>
    <row r="5" spans="1:5" s="3" customFormat="1" ht="17.25" customHeight="1">
      <c r="A5" s="61"/>
      <c r="B5" s="62"/>
      <c r="C5" s="63"/>
      <c r="D5" s="64"/>
      <c r="E5" s="65"/>
    </row>
    <row r="6" spans="1:5" s="3" customFormat="1" ht="17.25" customHeight="1">
      <c r="A6" s="66"/>
      <c r="B6" s="67"/>
      <c r="C6" s="68"/>
      <c r="D6" s="69"/>
      <c r="E6" s="65"/>
    </row>
    <row r="7" spans="1:5" s="3" customFormat="1" ht="17.25" customHeight="1">
      <c r="A7" s="66"/>
      <c r="B7" s="67"/>
      <c r="C7" s="68"/>
      <c r="D7" s="69"/>
      <c r="E7" s="65"/>
    </row>
    <row r="8" spans="1:5" s="3" customFormat="1" ht="17.25" customHeight="1">
      <c r="A8" s="66"/>
      <c r="B8" s="67"/>
      <c r="C8" s="68"/>
      <c r="D8" s="69"/>
      <c r="E8" s="65"/>
    </row>
  </sheetData>
  <mergeCells count="1">
    <mergeCell ref="B2:E2"/>
  </mergeCells>
  <pageMargins left="1.9685039370078741" right="0.31496062992125984" top="1.7716535433070868" bottom="0.39370078740157483" header="0.31496062992125984" footer="0.19685039370078741"/>
  <pageSetup paperSize="9" scale="7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H19"/>
  <sheetViews>
    <sheetView view="pageBreakPreview" zoomScale="85" zoomScaleNormal="100" zoomScaleSheetLayoutView="115" workbookViewId="0">
      <selection activeCell="B2" sqref="B2:H2"/>
    </sheetView>
  </sheetViews>
  <sheetFormatPr defaultRowHeight="15"/>
  <cols>
    <col min="1" max="1" width="4.5703125" style="21" customWidth="1"/>
    <col min="2" max="2" width="46" style="22" customWidth="1"/>
    <col min="3" max="4" width="24.5703125" style="23" customWidth="1"/>
    <col min="5" max="5" width="26.85546875" style="23" customWidth="1"/>
    <col min="6" max="6" width="25.28515625" style="23" customWidth="1"/>
    <col min="7" max="7" width="17" style="23" customWidth="1"/>
    <col min="8" max="8" width="18.85546875" style="23" customWidth="1"/>
    <col min="9" max="16384" width="9.140625" style="2"/>
  </cols>
  <sheetData>
    <row r="1" spans="1:8">
      <c r="H1" s="70" t="s">
        <v>26</v>
      </c>
    </row>
    <row r="2" spans="1:8" ht="55.5" customHeight="1">
      <c r="B2" s="396" t="s">
        <v>422</v>
      </c>
      <c r="C2" s="396"/>
      <c r="D2" s="396"/>
      <c r="E2" s="396"/>
      <c r="F2" s="396"/>
      <c r="G2" s="396"/>
      <c r="H2" s="397"/>
    </row>
    <row r="3" spans="1:8" ht="37.5" customHeight="1">
      <c r="A3" s="398" t="s">
        <v>27</v>
      </c>
      <c r="B3" s="399" t="s">
        <v>33</v>
      </c>
      <c r="C3" s="399" t="s">
        <v>34</v>
      </c>
      <c r="D3" s="399" t="s">
        <v>35</v>
      </c>
      <c r="E3" s="399" t="s">
        <v>423</v>
      </c>
      <c r="F3" s="399"/>
      <c r="G3" s="399" t="s">
        <v>424</v>
      </c>
      <c r="H3" s="399"/>
    </row>
    <row r="4" spans="1:8" ht="47.25">
      <c r="A4" s="398"/>
      <c r="B4" s="399"/>
      <c r="C4" s="399"/>
      <c r="D4" s="399"/>
      <c r="E4" s="59" t="s">
        <v>36</v>
      </c>
      <c r="F4" s="60" t="s">
        <v>37</v>
      </c>
      <c r="G4" s="60" t="s">
        <v>38</v>
      </c>
      <c r="H4" s="60" t="s">
        <v>39</v>
      </c>
    </row>
    <row r="5" spans="1:8" ht="15.75">
      <c r="A5" s="71"/>
      <c r="B5" s="59"/>
      <c r="C5" s="59"/>
      <c r="D5" s="59"/>
      <c r="E5" s="59"/>
      <c r="F5" s="60"/>
      <c r="G5" s="60"/>
      <c r="H5" s="60"/>
    </row>
    <row r="6" spans="1:8" s="3" customFormat="1" ht="12" customHeight="1">
      <c r="A6" s="61"/>
      <c r="B6" s="72" t="s">
        <v>40</v>
      </c>
      <c r="C6" s="73"/>
      <c r="D6" s="73"/>
      <c r="E6" s="73"/>
      <c r="F6" s="74"/>
      <c r="G6" s="74"/>
      <c r="H6" s="75"/>
    </row>
    <row r="7" spans="1:8" s="3" customFormat="1" ht="12" customHeight="1">
      <c r="A7" s="61"/>
      <c r="B7" s="72" t="s">
        <v>41</v>
      </c>
      <c r="C7" s="73"/>
      <c r="D7" s="73"/>
      <c r="E7" s="73"/>
      <c r="F7" s="74"/>
      <c r="G7" s="74"/>
      <c r="H7" s="75"/>
    </row>
    <row r="8" spans="1:8" s="3" customFormat="1" ht="15.75">
      <c r="A8" s="61"/>
      <c r="B8" s="76" t="s">
        <v>42</v>
      </c>
      <c r="C8" s="73"/>
      <c r="D8" s="73"/>
      <c r="E8" s="77"/>
      <c r="F8" s="78"/>
      <c r="G8" s="78"/>
      <c r="H8" s="75"/>
    </row>
    <row r="9" spans="1:8" s="3" customFormat="1" ht="47.25">
      <c r="A9" s="66"/>
      <c r="B9" s="79" t="s">
        <v>43</v>
      </c>
      <c r="C9" s="80"/>
      <c r="D9" s="80"/>
      <c r="E9" s="80"/>
      <c r="F9" s="81"/>
      <c r="G9" s="81"/>
      <c r="H9" s="77"/>
    </row>
    <row r="10" spans="1:8" s="3" customFormat="1" ht="15.75">
      <c r="A10" s="66"/>
      <c r="B10" s="79" t="s">
        <v>44</v>
      </c>
      <c r="C10" s="80"/>
      <c r="D10" s="80"/>
      <c r="E10" s="80"/>
      <c r="F10" s="81"/>
      <c r="G10" s="81"/>
      <c r="H10" s="75"/>
    </row>
    <row r="11" spans="1:8" s="3" customFormat="1" ht="31.5">
      <c r="A11" s="66"/>
      <c r="B11" s="79" t="s">
        <v>45</v>
      </c>
      <c r="C11" s="80"/>
      <c r="D11" s="80"/>
      <c r="E11" s="80"/>
      <c r="F11" s="81"/>
      <c r="G11" s="81"/>
      <c r="H11" s="75"/>
    </row>
    <row r="12" spans="1:8" s="3" customFormat="1" ht="31.5">
      <c r="A12" s="66"/>
      <c r="B12" s="79" t="s">
        <v>46</v>
      </c>
      <c r="C12" s="80"/>
      <c r="D12" s="80"/>
      <c r="E12" s="80"/>
      <c r="F12" s="81"/>
      <c r="G12" s="81"/>
      <c r="H12" s="75"/>
    </row>
    <row r="13" spans="1:8" s="3" customFormat="1" ht="47.25">
      <c r="A13" s="66"/>
      <c r="B13" s="79" t="s">
        <v>47</v>
      </c>
      <c r="C13" s="80"/>
      <c r="D13" s="80"/>
      <c r="E13" s="80"/>
      <c r="F13" s="81"/>
      <c r="G13" s="81"/>
      <c r="H13" s="75"/>
    </row>
    <row r="14" spans="1:8" s="3" customFormat="1" ht="31.5">
      <c r="A14" s="66"/>
      <c r="B14" s="79" t="s">
        <v>48</v>
      </c>
      <c r="C14" s="80"/>
      <c r="D14" s="80"/>
      <c r="E14" s="80"/>
      <c r="F14" s="81"/>
      <c r="G14" s="81"/>
      <c r="H14" s="75"/>
    </row>
    <row r="15" spans="1:8" s="3" customFormat="1" ht="15.75">
      <c r="A15" s="66"/>
      <c r="B15" s="82" t="s">
        <v>49</v>
      </c>
      <c r="C15" s="80"/>
      <c r="D15" s="80"/>
      <c r="E15" s="59"/>
      <c r="F15" s="83"/>
      <c r="G15" s="83"/>
      <c r="H15" s="84"/>
    </row>
    <row r="16" spans="1:8" s="3" customFormat="1" ht="15.75">
      <c r="A16" s="66"/>
      <c r="B16" s="79" t="s">
        <v>50</v>
      </c>
      <c r="C16" s="80"/>
      <c r="D16" s="80"/>
      <c r="E16" s="80"/>
      <c r="F16" s="81"/>
      <c r="G16" s="81"/>
      <c r="H16" s="75"/>
    </row>
    <row r="17" spans="1:8" s="3" customFormat="1" ht="15.75">
      <c r="A17" s="66"/>
      <c r="B17" s="79" t="s">
        <v>51</v>
      </c>
      <c r="C17" s="80"/>
      <c r="D17" s="80"/>
      <c r="E17" s="80"/>
      <c r="F17" s="81"/>
      <c r="G17" s="81"/>
      <c r="H17" s="75"/>
    </row>
    <row r="18" spans="1:8" s="3" customFormat="1" ht="15.75">
      <c r="A18" s="66"/>
      <c r="B18" s="79" t="s">
        <v>52</v>
      </c>
      <c r="C18" s="80"/>
      <c r="D18" s="80"/>
      <c r="E18" s="80"/>
      <c r="F18" s="81"/>
      <c r="G18" s="81"/>
      <c r="H18" s="75"/>
    </row>
    <row r="19" spans="1:8" s="3" customFormat="1" ht="12" customHeight="1">
      <c r="A19" s="66"/>
      <c r="B19" s="82" t="s">
        <v>15</v>
      </c>
      <c r="C19" s="80"/>
      <c r="D19" s="80"/>
      <c r="E19" s="59"/>
      <c r="F19" s="59"/>
      <c r="G19" s="59"/>
      <c r="H19" s="80"/>
    </row>
  </sheetData>
  <mergeCells count="7">
    <mergeCell ref="B2:H2"/>
    <mergeCell ref="A3:A4"/>
    <mergeCell ref="B3:B4"/>
    <mergeCell ref="C3:C4"/>
    <mergeCell ref="D3:D4"/>
    <mergeCell ref="E3:F3"/>
    <mergeCell ref="G3:H3"/>
  </mergeCells>
  <pageMargins left="1.1811023622047245" right="0.31496062992125984" top="0.59055118110236227" bottom="0.39370078740157483" header="0.31496062992125984" footer="0.19685039370078741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17</vt:i4>
      </vt:variant>
    </vt:vector>
  </HeadingPairs>
  <TitlesOfParts>
    <vt:vector size="40" baseType="lpstr">
      <vt:lpstr>Титул</vt:lpstr>
      <vt:lpstr>резюме</vt:lpstr>
      <vt:lpstr>Ор.структура</vt:lpstr>
      <vt:lpstr>фин.эконом.пок.</vt:lpstr>
      <vt:lpstr>кап.вложения.</vt:lpstr>
      <vt:lpstr>Инвест.про</vt:lpstr>
      <vt:lpstr>Нов.раб.мес.</vt:lpstr>
      <vt:lpstr>Повыш.квал.</vt:lpstr>
      <vt:lpstr>Сниж.себ</vt:lpstr>
      <vt:lpstr>план впыпуска</vt:lpstr>
      <vt:lpstr>план реализации</vt:lpstr>
      <vt:lpstr>экспорт</vt:lpstr>
      <vt:lpstr>Калькуляция</vt:lpstr>
      <vt:lpstr>калькуляция (2)</vt:lpstr>
      <vt:lpstr>калькуляция ташвино</vt:lpstr>
      <vt:lpstr>свод.смета</vt:lpstr>
      <vt:lpstr>снабжение мат.</vt:lpstr>
      <vt:lpstr>поступ.средств.от прод.</vt:lpstr>
      <vt:lpstr>налоги</vt:lpstr>
      <vt:lpstr>численность</vt:lpstr>
      <vt:lpstr>дин.и анализ ф.э.п.</vt:lpstr>
      <vt:lpstr>деб.кред.</vt:lpstr>
      <vt:lpstr>анализ</vt:lpstr>
      <vt:lpstr>Калькуляция!Заголовки_для_печати</vt:lpstr>
      <vt:lpstr>Ор.структура!Заголовки_для_печати</vt:lpstr>
      <vt:lpstr>'план впыпуска'!Заголовки_для_печати</vt:lpstr>
      <vt:lpstr>'план реализации'!Заголовки_для_печати</vt:lpstr>
      <vt:lpstr>Повыш.квал.!Заголовки_для_печати</vt:lpstr>
      <vt:lpstr>Сниж.себ!Заголовки_для_печати</vt:lpstr>
      <vt:lpstr>Титул!Заголовки_для_печати</vt:lpstr>
      <vt:lpstr>фин.эконом.пок.!Заголовки_для_печати</vt:lpstr>
      <vt:lpstr>Калькуляция!Область_печати</vt:lpstr>
      <vt:lpstr>Нов.раб.мес.!Область_печати</vt:lpstr>
      <vt:lpstr>Ор.структура!Область_печати</vt:lpstr>
      <vt:lpstr>'план впыпуска'!Область_печати</vt:lpstr>
      <vt:lpstr>'план реализации'!Область_печати</vt:lpstr>
      <vt:lpstr>Повыш.квал.!Область_печати</vt:lpstr>
      <vt:lpstr>резюме!Область_печати</vt:lpstr>
      <vt:lpstr>Сниж.себ!Область_печати</vt:lpstr>
      <vt:lpstr>Титул!Область_печати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Lola</dc:creator>
  <cp:lastModifiedBy>Lola</cp:lastModifiedBy>
  <cp:lastPrinted>2015-11-20T12:02:09Z</cp:lastPrinted>
  <dcterms:created xsi:type="dcterms:W3CDTF">2015-11-18T06:16:23Z</dcterms:created>
  <dcterms:modified xsi:type="dcterms:W3CDTF">2015-11-20T12:03:27Z</dcterms:modified>
</cp:coreProperties>
</file>